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1.xml" ContentType="application/vnd.openxmlformats-officedocument.spreadsheetml.chart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2.xml" ContentType="application/vnd.openxmlformats-officedocument.drawingml.chart+xml"/>
  <Override PartName="/xl/drawings/drawing31.xml" ContentType="application/vnd.openxmlformats-officedocument.drawing+xml"/>
  <Override PartName="/xl/drawings/drawing32.xml" ContentType="application/vnd.openxmlformats-officedocument.drawing+xml"/>
  <Override PartName="/xl/charts/chart3.xml" ContentType="application/vnd.openxmlformats-officedocument.drawingml.chart+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updateLinks="never" codeName="ThisWorkbook" defaultThemeVersion="124226"/>
  <mc:AlternateContent xmlns:mc="http://schemas.openxmlformats.org/markup-compatibility/2006">
    <mc:Choice Requires="x15">
      <x15ac:absPath xmlns:x15ac="http://schemas.microsoft.com/office/spreadsheetml/2010/11/ac" url="D:\OneDrive - superdesalud.gob.cl\Mis Documentos\LABORAL\Portal Web\2026\GES\"/>
    </mc:Choice>
  </mc:AlternateContent>
  <xr:revisionPtr revIDLastSave="4" documentId="8_{5780D32B-7BEE-4B3D-827D-BE8BC8CE1880}" xr6:coauthVersionLast="36" xr6:coauthVersionMax="36" xr10:uidLastSave="{B8A8DD5E-1A8C-4340-8D0C-82DD4CBAA5D3}"/>
  <workbookProtection workbookAlgorithmName="SHA-512" workbookHashValue="w0lxHHXMcqy6XW5AoBKDJEQa5unTmZsnzlqWkpIY2TVAalGCp+APx+zm59bUQ/XqR+vAXFG7R/E30Ri46ST2qQ==" workbookSaltValue="F3I4kL46VyE1D3CkwkIKjg==" workbookSpinCount="100000" lockStructure="1"/>
  <bookViews>
    <workbookView xWindow="0" yWindow="0" windowWidth="1335" windowHeight="0" tabRatio="928" xr2:uid="{00000000-000D-0000-FFFF-FFFF00000000}"/>
  </bookViews>
  <sheets>
    <sheet name="Indice" sheetId="7" r:id="rId1"/>
    <sheet name="Notas" sheetId="45" r:id="rId2"/>
    <sheet name="Año 2005" sheetId="9" r:id="rId3"/>
    <sheet name="Año 2006" sheetId="8" r:id="rId4"/>
    <sheet name="Año 2007" sheetId="10" r:id="rId5"/>
    <sheet name="Año 2008" sheetId="11" r:id="rId6"/>
    <sheet name="Año 2009" sheetId="16" r:id="rId7"/>
    <sheet name="Año 2010" sheetId="17" r:id="rId8"/>
    <sheet name="Año 2011" sheetId="22" r:id="rId9"/>
    <sheet name="Año 2012" sheetId="34" r:id="rId10"/>
    <sheet name="Año 2013" sheetId="35" r:id="rId11"/>
    <sheet name="Año 2014" sheetId="36" r:id="rId12"/>
    <sheet name="Año 2015" sheetId="37" r:id="rId13"/>
    <sheet name="Año 2016" sheetId="38" r:id="rId14"/>
    <sheet name="Año 2017" sheetId="39" r:id="rId15"/>
    <sheet name="Año 2018" sheetId="40" r:id="rId16"/>
    <sheet name="Año 2019" sheetId="41" r:id="rId17"/>
    <sheet name="Casos PS y Region" sheetId="15" state="hidden" r:id="rId18"/>
    <sheet name="Gráfico Barra Por Año" sheetId="23" state="hidden" r:id="rId19"/>
    <sheet name="Año 2020" sheetId="42" r:id="rId20"/>
    <sheet name="Año 2021" sheetId="44" r:id="rId21"/>
    <sheet name="Año 2022" sheetId="46" r:id="rId22"/>
    <sheet name="Año 2023" sheetId="47" r:id="rId23"/>
    <sheet name="Año 2024" sheetId="49" r:id="rId24"/>
    <sheet name="Año 2025" sheetId="50" r:id="rId25"/>
    <sheet name="Año 2026" sheetId="51" r:id="rId26"/>
    <sheet name="Todos los años" sheetId="6" r:id="rId27"/>
    <sheet name="CASOS" sheetId="21" state="hidden" r:id="rId28"/>
    <sheet name="Tasas de Uso" sheetId="13" r:id="rId29"/>
    <sheet name="Gráfico Casos Año GES" sheetId="52" r:id="rId30"/>
    <sheet name="Gráfico Casos Año Calendario" sheetId="19" r:id="rId31"/>
    <sheet name="Gráficos Casos Acumulados" sheetId="12" state="hidden" r:id="rId32"/>
    <sheet name="Gráfico Tipo Atención" sheetId="14" r:id="rId33"/>
    <sheet name="Gráfico por PS según DS" sheetId="33" r:id="rId34"/>
    <sheet name="PorGrpPrSal" sheetId="24" state="hidden" r:id="rId35"/>
    <sheet name="CasosSexo" sheetId="29" state="hidden" r:id="rId36"/>
    <sheet name="PS Modalidad Ambulatoria" sheetId="30" r:id="rId37"/>
    <sheet name="PS Modalidad Hospitalaria" sheetId="31" r:id="rId38"/>
    <sheet name="PS Modalidad Mixta" sheetId="32" r:id="rId39"/>
    <sheet name="Ficha Metadatos" sheetId="48" r:id="rId40"/>
    <sheet name="POBOBJ" sheetId="18" state="hidden"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xlnm._FilterDatabase" localSheetId="26" hidden="1">'Todos los años'!$A$4:$A$59</definedName>
    <definedName name="_xlnm.Print_Area" localSheetId="27">CASOS!$A$90:$G$170</definedName>
    <definedName name="_xlnm.Print_Area" localSheetId="29">'Gráfico Casos Año GES'!$E$39:$G$44</definedName>
    <definedName name="_xlnm.Print_Area" localSheetId="0">Indice!$A$1:$E$64</definedName>
    <definedName name="_xlnm.Print_Area" localSheetId="40">POBOBJ!$M$1:$R$33</definedName>
    <definedName name="_xlnm.Print_Area" localSheetId="34">PorGrpPrSal!$A$60:$B$72</definedName>
    <definedName name="_xlnm.Print_Area" localSheetId="28">'Tasas de Uso'!$A$8:$E$98</definedName>
    <definedName name="_xlnm.Print_Area" localSheetId="26">'Todos los años'!$A$1:$N$48</definedName>
    <definedName name="CASOS" localSheetId="29">[1]CASOS!$A$1:$C$86</definedName>
    <definedName name="CASOS">CASOS!$A$1:$C$86</definedName>
    <definedName name="_xlnm.Criteria" localSheetId="26">'Todos los años'!#REF!</definedName>
    <definedName name="DATFON" localSheetId="34">PorGrpPrSal!#REF!</definedName>
    <definedName name="DATFON">POBOBJ!$F$1:$F$81</definedName>
    <definedName name="DATISA" localSheetId="34">PorGrpPrSal!#REF!</definedName>
    <definedName name="DATISA">POBOBJ!$G$1:$G$81</definedName>
    <definedName name="DATOS" localSheetId="34">PorGrpPrSal!$A$4:$B$72</definedName>
    <definedName name="DATOS">POBOBJ!$A$1:$G$86</definedName>
    <definedName name="DATOSAÑO" localSheetId="8">'Año 2011'!$A$5:$L$74</definedName>
    <definedName name="DATOSAÑO" localSheetId="9">'Año 2012'!$A$5:$L$74</definedName>
    <definedName name="DATOSAÑO" localSheetId="10">'Año 2013'!$A$5:$L$85</definedName>
    <definedName name="DATOSAÑO" localSheetId="11">'Año 2014'!$A$5:$L$85</definedName>
    <definedName name="DATOSAÑO" localSheetId="12">'Año 2015'!$A$5:$L$85</definedName>
    <definedName name="DATOSAÑO" localSheetId="13">'Año 2016'!$A$5:$L$85</definedName>
    <definedName name="DATOSAÑO" localSheetId="14">'Año 2017'!$A$5:$L$85</definedName>
    <definedName name="DATOSAÑO" localSheetId="15">'Año 2018'!$A$5:$L$85</definedName>
    <definedName name="DATOSAÑO" localSheetId="16">'Año 2019'!$A$5:$L$90</definedName>
    <definedName name="DATOSAÑO" localSheetId="19">'Año 2020'!$A$5:$L$90</definedName>
    <definedName name="DATOSAÑO">'Año 2010'!$A$5:$L$74</definedName>
    <definedName name="FON_JUN_2006">'Todos los años'!$E$4:$E$88</definedName>
    <definedName name="FON_JUN_2007">'Todos los años'!$I$4:$I$88</definedName>
    <definedName name="FON_JUN_2008">'Todos los años'!$M$4:$M$88</definedName>
    <definedName name="FON_JUN_2009">'Todos los años'!$S$4:$S$88</definedName>
    <definedName name="FON_JUN_2010">'Todos los años'!$AA$4:$AA$88</definedName>
    <definedName name="FON_JUN_2011">'Todos los años'!$AI$4:$AI$88</definedName>
    <definedName name="FON_JUN_2012">'Todos los años'!$AQ$4:$AQ$88</definedName>
    <definedName name="FON_JUN_2013">'Todos los años'!$AY$4:$AY$88</definedName>
    <definedName name="FON_JUN_2014">'Todos los años'!$BG$4:$BG$88</definedName>
    <definedName name="FON_JUN_2015">'Todos los años'!$BO$4:$BO$88</definedName>
    <definedName name="FON_JUN_2016">'Todos los años'!$BW$4:$BW$88</definedName>
    <definedName name="FON_JUN_2017">'Todos los años'!$CE$4:$CE$88</definedName>
    <definedName name="FON_JUN_2018">'Todos los años'!$CM$4:$CM$88</definedName>
    <definedName name="FON_JUN_2019">'Todos los años'!$CU$4:$CU$88</definedName>
    <definedName name="FON_JUN_2020">'Todos los años'!$DC$4:$DC$88</definedName>
    <definedName name="FON_JUN_2021">'Todos los años'!$DK$4:$DK$88</definedName>
    <definedName name="IND_PRO_SAL">'Todos los años'!$A$4:$A$88</definedName>
    <definedName name="ISA_JUN_2006">'Todos los años'!$F$4:$F$88</definedName>
    <definedName name="ISA_JUN_2007">'Todos los años'!$J$4:$J$88</definedName>
    <definedName name="ISA_JUN_2008">'Todos los años'!$N$4:$N$88</definedName>
    <definedName name="ISA_JUN_2009">'Todos los años'!$T$4:$T$88</definedName>
    <definedName name="ISA_JUN_2010">'Todos los años'!$AB$4:$AB$88</definedName>
    <definedName name="ISA_JUN_2011">'Todos los años'!$AJ$4:$AJ$88</definedName>
    <definedName name="ISA_JUN_2012">'Todos los años'!$AR$4:$AR$88</definedName>
    <definedName name="ISA_JUN_2013">'Todos los años'!$AZ$4:$AZ$88</definedName>
    <definedName name="ISA_JUN_2014">'Todos los años'!$BH$4:$BH$88</definedName>
    <definedName name="ISA_JUN_2015">'Todos los años'!$BP$4:$BP$88</definedName>
    <definedName name="ISA_JUN_2016">'Todos los años'!$BX$4:$BX$88</definedName>
    <definedName name="ISA_JUN_2017">'Todos los años'!$CF$4:$CF$88</definedName>
    <definedName name="ISA_JUN_2018">'Todos los años'!$CN$4:$CN$88</definedName>
    <definedName name="ISA_JUN_2019">'Todos los años'!$CV$4:$CV$88</definedName>
    <definedName name="ISA_JUN_2020">'Todos los años'!$DD$4:$DD$88</definedName>
    <definedName name="ISA_JUN_2021">'Todos los años'!$DL$4:$DL$88</definedName>
    <definedName name="TIPATE" localSheetId="34">PorGrpPrSal!$B$4:$B$72</definedName>
    <definedName name="TIPATE">POBOBJ!$B$1:$B$86</definedName>
    <definedName name="TODOSLOSAÑOS">'Todos los años'!$A$4:$AL$89</definedName>
  </definedNames>
  <calcPr calcId="191029"/>
</workbook>
</file>

<file path=xl/calcChain.xml><?xml version="1.0" encoding="utf-8"?>
<calcChain xmlns="http://schemas.openxmlformats.org/spreadsheetml/2006/main">
  <c r="H95" i="47" l="1"/>
  <c r="G95" i="47"/>
  <c r="C5" i="45" l="1"/>
  <c r="C4" i="48" s="1"/>
  <c r="C3" i="45"/>
  <c r="C2" i="48" s="1"/>
  <c r="CG98" i="6" l="1"/>
  <c r="CI98" i="6"/>
  <c r="C98" i="6"/>
  <c r="D98" i="6"/>
  <c r="E98" i="6"/>
  <c r="F98"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H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L93" i="46" l="1"/>
  <c r="K93" i="46"/>
  <c r="L91" i="46"/>
  <c r="K91" i="46"/>
  <c r="L90" i="46"/>
  <c r="K90" i="46"/>
  <c r="L89" i="46"/>
  <c r="K89" i="46"/>
  <c r="L88" i="46"/>
  <c r="K88" i="46"/>
  <c r="L87" i="46"/>
  <c r="K87" i="46"/>
  <c r="L86" i="46"/>
  <c r="K86" i="46"/>
  <c r="L85" i="46"/>
  <c r="K85" i="46"/>
  <c r="L84" i="46"/>
  <c r="K84" i="46"/>
  <c r="L83" i="46"/>
  <c r="K83" i="46"/>
  <c r="L82" i="46"/>
  <c r="K82" i="46"/>
  <c r="L81" i="46"/>
  <c r="K81" i="46"/>
  <c r="L80" i="46"/>
  <c r="K80" i="46"/>
  <c r="L79" i="46"/>
  <c r="K79" i="46"/>
  <c r="L78" i="46"/>
  <c r="K78" i="46"/>
  <c r="L77" i="46"/>
  <c r="K77" i="46"/>
  <c r="L76" i="46"/>
  <c r="K76" i="46"/>
  <c r="L75" i="46"/>
  <c r="K75" i="46"/>
  <c r="L74" i="46"/>
  <c r="K74" i="46"/>
  <c r="L73" i="46"/>
  <c r="K73" i="46"/>
  <c r="L72" i="46"/>
  <c r="K72" i="46"/>
  <c r="L71" i="46"/>
  <c r="K71" i="46"/>
  <c r="L70" i="46"/>
  <c r="K70" i="46"/>
  <c r="L69" i="46"/>
  <c r="K69" i="46"/>
  <c r="L68" i="46"/>
  <c r="K68" i="46"/>
  <c r="L67" i="46"/>
  <c r="K67" i="46"/>
  <c r="L66" i="46"/>
  <c r="K66" i="46"/>
  <c r="L65" i="46"/>
  <c r="K65" i="46"/>
  <c r="L64" i="46"/>
  <c r="K64" i="46"/>
  <c r="L63" i="46"/>
  <c r="K63" i="46"/>
  <c r="L62" i="46"/>
  <c r="K62" i="46"/>
  <c r="L61" i="46"/>
  <c r="K61" i="46"/>
  <c r="L60" i="46"/>
  <c r="K60" i="46"/>
  <c r="L59" i="46"/>
  <c r="K59" i="46"/>
  <c r="L58" i="46"/>
  <c r="K58" i="46"/>
  <c r="L57" i="46"/>
  <c r="K57" i="46"/>
  <c r="L56" i="46"/>
  <c r="K56" i="46"/>
  <c r="L55" i="46"/>
  <c r="K55" i="46"/>
  <c r="L54" i="46"/>
  <c r="K54" i="46"/>
  <c r="L53" i="46"/>
  <c r="K53" i="46"/>
  <c r="L52" i="46"/>
  <c r="K52" i="46"/>
  <c r="L51" i="46"/>
  <c r="K51" i="46"/>
  <c r="L50" i="46"/>
  <c r="K50" i="46"/>
  <c r="L49" i="46"/>
  <c r="K49" i="46"/>
  <c r="L48" i="46"/>
  <c r="K48" i="46"/>
  <c r="L47" i="46"/>
  <c r="K47" i="46"/>
  <c r="L46" i="46"/>
  <c r="K46" i="46"/>
  <c r="L45" i="46"/>
  <c r="K45" i="46"/>
  <c r="L44" i="46"/>
  <c r="K44" i="46"/>
  <c r="L43" i="46"/>
  <c r="K43" i="46"/>
  <c r="L42" i="46"/>
  <c r="K42" i="46"/>
  <c r="L41" i="46"/>
  <c r="K41" i="46"/>
  <c r="L40" i="46"/>
  <c r="K40" i="46"/>
  <c r="L39" i="46"/>
  <c r="K39" i="46"/>
  <c r="L38" i="46"/>
  <c r="K38" i="46"/>
  <c r="L37" i="46"/>
  <c r="K37" i="46"/>
  <c r="L36" i="46"/>
  <c r="K36" i="46"/>
  <c r="L35" i="46"/>
  <c r="K35" i="46"/>
  <c r="L34" i="46"/>
  <c r="K34" i="46"/>
  <c r="L33" i="46"/>
  <c r="K33" i="46"/>
  <c r="L32" i="46"/>
  <c r="K32" i="46"/>
  <c r="L31" i="46"/>
  <c r="K31" i="46"/>
  <c r="L30" i="46"/>
  <c r="K30" i="46"/>
  <c r="L29" i="46"/>
  <c r="K29" i="46"/>
  <c r="L28" i="46"/>
  <c r="K28" i="46"/>
  <c r="L27" i="46"/>
  <c r="K27" i="46"/>
  <c r="L26" i="46"/>
  <c r="K26" i="46"/>
  <c r="L25" i="46"/>
  <c r="K25" i="46"/>
  <c r="L24" i="46"/>
  <c r="K24" i="46"/>
  <c r="L23" i="46"/>
  <c r="K23" i="46"/>
  <c r="L22" i="46"/>
  <c r="K22" i="46"/>
  <c r="L21" i="46"/>
  <c r="K21" i="46"/>
  <c r="L20" i="46"/>
  <c r="K20" i="46"/>
  <c r="L19" i="46"/>
  <c r="K19" i="46"/>
  <c r="L18" i="46"/>
  <c r="K18" i="46"/>
  <c r="L17" i="46"/>
  <c r="K17" i="46"/>
  <c r="L16" i="46"/>
  <c r="K16" i="46"/>
  <c r="L15" i="46"/>
  <c r="K15" i="46"/>
  <c r="L14" i="46"/>
  <c r="K14" i="46"/>
  <c r="L13" i="46"/>
  <c r="K13" i="46"/>
  <c r="L12" i="46"/>
  <c r="K12" i="46"/>
  <c r="L11" i="46"/>
  <c r="K11" i="46"/>
  <c r="L10" i="46"/>
  <c r="K10" i="46"/>
  <c r="L9" i="46"/>
  <c r="K9" i="46"/>
  <c r="L8" i="46"/>
  <c r="K8" i="46"/>
  <c r="L7" i="46"/>
  <c r="K7" i="46"/>
  <c r="E3" i="18" l="1"/>
  <c r="E4" i="18"/>
  <c r="E5"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2" i="18"/>
  <c r="D3" i="18"/>
  <c r="D4"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D83" i="18"/>
  <c r="D84" i="18"/>
  <c r="D85" i="18"/>
  <c r="D86" i="18"/>
  <c r="D2" i="18"/>
  <c r="C95" i="46" l="1"/>
  <c r="D95" i="46" l="1"/>
  <c r="L8" i="44" l="1"/>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7" i="44"/>
  <c r="K8" i="44" l="1"/>
  <c r="K9" i="44"/>
  <c r="K10" i="44"/>
  <c r="K11" i="44"/>
  <c r="K12" i="44"/>
  <c r="K13" i="44"/>
  <c r="K14" i="44"/>
  <c r="K15" i="44"/>
  <c r="K16" i="44"/>
  <c r="K17" i="44"/>
  <c r="K18" i="44"/>
  <c r="K19" i="44"/>
  <c r="K20" i="44"/>
  <c r="K21" i="44"/>
  <c r="K22" i="44"/>
  <c r="K23" i="44"/>
  <c r="K24" i="44"/>
  <c r="K25" i="44"/>
  <c r="K26" i="44"/>
  <c r="K27" i="44"/>
  <c r="K28" i="44"/>
  <c r="K29" i="44"/>
  <c r="K30" i="44"/>
  <c r="K31" i="44"/>
  <c r="K32" i="44"/>
  <c r="K33" i="44"/>
  <c r="K34" i="44"/>
  <c r="K35" i="44"/>
  <c r="K36" i="44"/>
  <c r="K37" i="44"/>
  <c r="K38" i="44"/>
  <c r="K39" i="44"/>
  <c r="K40" i="44"/>
  <c r="K41" i="44"/>
  <c r="K42" i="44"/>
  <c r="K43" i="44"/>
  <c r="K44" i="44"/>
  <c r="K45" i="44"/>
  <c r="K46" i="44"/>
  <c r="K47" i="44"/>
  <c r="K48" i="44"/>
  <c r="K49" i="44"/>
  <c r="K50" i="44"/>
  <c r="K51" i="44"/>
  <c r="K52" i="44"/>
  <c r="K53" i="44"/>
  <c r="K54" i="44"/>
  <c r="K55" i="44"/>
  <c r="K56" i="44"/>
  <c r="K57" i="44"/>
  <c r="K58" i="44"/>
  <c r="K59" i="44"/>
  <c r="K60" i="44"/>
  <c r="K61" i="44"/>
  <c r="K62" i="44"/>
  <c r="K63" i="44"/>
  <c r="K64" i="44"/>
  <c r="K65" i="44"/>
  <c r="K66" i="44"/>
  <c r="K67" i="44"/>
  <c r="K68" i="44"/>
  <c r="K69" i="44"/>
  <c r="K70" i="44"/>
  <c r="K71" i="44"/>
  <c r="K72" i="44"/>
  <c r="K73" i="44"/>
  <c r="K74" i="44"/>
  <c r="K75" i="44"/>
  <c r="K76" i="44"/>
  <c r="K77" i="44"/>
  <c r="K78" i="44"/>
  <c r="K79" i="44"/>
  <c r="K80" i="44"/>
  <c r="K81" i="44"/>
  <c r="K82" i="44"/>
  <c r="K83" i="44"/>
  <c r="K84" i="44"/>
  <c r="K85" i="44"/>
  <c r="K86" i="44"/>
  <c r="K87" i="44"/>
  <c r="K88" i="44"/>
  <c r="K89" i="44"/>
  <c r="K90" i="44"/>
  <c r="K91" i="44"/>
  <c r="K7" i="44"/>
  <c r="C176" i="21"/>
  <c r="I93" i="44"/>
  <c r="J93" i="44"/>
  <c r="L93" i="44" l="1"/>
  <c r="C93" i="44"/>
  <c r="D93" i="44"/>
  <c r="F93" i="44"/>
  <c r="G93" i="44"/>
  <c r="H93" i="44"/>
  <c r="J93" i="42"/>
  <c r="I93" i="42"/>
  <c r="H93" i="42"/>
  <c r="G93" i="42"/>
  <c r="F93" i="42"/>
  <c r="D93" i="42"/>
  <c r="C93" i="42"/>
  <c r="L91" i="42"/>
  <c r="K91" i="42"/>
  <c r="L90" i="42"/>
  <c r="K90" i="42"/>
  <c r="L89" i="42"/>
  <c r="K89" i="42"/>
  <c r="L88" i="42"/>
  <c r="K88" i="42"/>
  <c r="L87" i="42"/>
  <c r="K87" i="42"/>
  <c r="L86" i="42"/>
  <c r="K86" i="42"/>
  <c r="L85" i="42"/>
  <c r="K85" i="42"/>
  <c r="L84" i="42"/>
  <c r="K84" i="42"/>
  <c r="L83" i="42"/>
  <c r="K83" i="42"/>
  <c r="L82" i="42"/>
  <c r="K82" i="42"/>
  <c r="L81" i="42"/>
  <c r="K81" i="42"/>
  <c r="L80" i="42"/>
  <c r="K80" i="42"/>
  <c r="L79" i="42"/>
  <c r="K79" i="42"/>
  <c r="L78" i="42"/>
  <c r="K78" i="42"/>
  <c r="L77" i="42"/>
  <c r="K77" i="42"/>
  <c r="L76" i="42"/>
  <c r="K76" i="42"/>
  <c r="L75" i="42"/>
  <c r="K75" i="42"/>
  <c r="L74" i="42"/>
  <c r="K74" i="42"/>
  <c r="L73" i="42"/>
  <c r="K73" i="42"/>
  <c r="L72" i="42"/>
  <c r="K72" i="42"/>
  <c r="L71" i="42"/>
  <c r="K71" i="42"/>
  <c r="L70" i="42"/>
  <c r="K70" i="42"/>
  <c r="L69" i="42"/>
  <c r="K69" i="42"/>
  <c r="L68" i="42"/>
  <c r="K68" i="42"/>
  <c r="L67" i="42"/>
  <c r="K67" i="42"/>
  <c r="L66" i="42"/>
  <c r="K66" i="42"/>
  <c r="L65" i="42"/>
  <c r="K65" i="42"/>
  <c r="L64" i="42"/>
  <c r="K64" i="42"/>
  <c r="L63" i="42"/>
  <c r="K63" i="42"/>
  <c r="L62" i="42"/>
  <c r="K62" i="42"/>
  <c r="L61" i="42"/>
  <c r="K61" i="42"/>
  <c r="L60" i="42"/>
  <c r="K60" i="42"/>
  <c r="L59" i="42"/>
  <c r="K59" i="42"/>
  <c r="L58" i="42"/>
  <c r="K58" i="42"/>
  <c r="L57" i="42"/>
  <c r="K57" i="42"/>
  <c r="L56" i="42"/>
  <c r="K56" i="42"/>
  <c r="L55" i="42"/>
  <c r="K55" i="42"/>
  <c r="L54" i="42"/>
  <c r="K54" i="42"/>
  <c r="L53" i="42"/>
  <c r="K53" i="42"/>
  <c r="L52" i="42"/>
  <c r="K52" i="42"/>
  <c r="L51" i="42"/>
  <c r="K51" i="42"/>
  <c r="L50" i="42"/>
  <c r="K50" i="42"/>
  <c r="L49" i="42"/>
  <c r="K49" i="42"/>
  <c r="L48" i="42"/>
  <c r="K48" i="42"/>
  <c r="L47" i="42"/>
  <c r="K47" i="42"/>
  <c r="L46" i="42"/>
  <c r="K46" i="42"/>
  <c r="L45" i="42"/>
  <c r="K45" i="42"/>
  <c r="L44" i="42"/>
  <c r="K44" i="42"/>
  <c r="L43" i="42"/>
  <c r="K43" i="42"/>
  <c r="L42" i="42"/>
  <c r="K42" i="42"/>
  <c r="L41" i="42"/>
  <c r="K41" i="42"/>
  <c r="L40" i="42"/>
  <c r="K40" i="42"/>
  <c r="L39" i="42"/>
  <c r="K39" i="42"/>
  <c r="L38" i="42"/>
  <c r="K38" i="42"/>
  <c r="L37" i="42"/>
  <c r="K37" i="42"/>
  <c r="L36" i="42"/>
  <c r="K36" i="42"/>
  <c r="L35" i="42"/>
  <c r="K35" i="42"/>
  <c r="L34" i="42"/>
  <c r="K34" i="42"/>
  <c r="L33" i="42"/>
  <c r="K33" i="42"/>
  <c r="L32" i="42"/>
  <c r="K32" i="42"/>
  <c r="L31" i="42"/>
  <c r="K31" i="42"/>
  <c r="L30" i="42"/>
  <c r="K30" i="42"/>
  <c r="L29" i="42"/>
  <c r="K29" i="42"/>
  <c r="L28" i="42"/>
  <c r="K28" i="42"/>
  <c r="L27" i="42"/>
  <c r="K27" i="42"/>
  <c r="L26" i="42"/>
  <c r="K26" i="42"/>
  <c r="L25" i="42"/>
  <c r="K25" i="42"/>
  <c r="L24" i="42"/>
  <c r="K24" i="42"/>
  <c r="L23" i="42"/>
  <c r="K23" i="42"/>
  <c r="L22" i="42"/>
  <c r="K22" i="42"/>
  <c r="L21" i="42"/>
  <c r="K21" i="42"/>
  <c r="L20" i="42"/>
  <c r="K20" i="42"/>
  <c r="L19" i="42"/>
  <c r="K19" i="42"/>
  <c r="L18" i="42"/>
  <c r="K18" i="42"/>
  <c r="L17" i="42"/>
  <c r="K17" i="42"/>
  <c r="L16" i="42"/>
  <c r="K16" i="42"/>
  <c r="L15" i="42"/>
  <c r="K15" i="42"/>
  <c r="L14" i="42"/>
  <c r="K14" i="42"/>
  <c r="L13" i="42"/>
  <c r="K13" i="42"/>
  <c r="L12" i="42"/>
  <c r="K12" i="42"/>
  <c r="L11" i="42"/>
  <c r="K11" i="42"/>
  <c r="L10" i="42"/>
  <c r="K10" i="42"/>
  <c r="L9" i="42"/>
  <c r="K9" i="42"/>
  <c r="L8" i="42"/>
  <c r="K8" i="42"/>
  <c r="L7" i="42"/>
  <c r="K7" i="42"/>
  <c r="J93" i="41"/>
  <c r="I93" i="41"/>
  <c r="H93" i="41"/>
  <c r="G93" i="41"/>
  <c r="F93" i="41"/>
  <c r="E93" i="41"/>
  <c r="D93" i="41"/>
  <c r="C93" i="41"/>
  <c r="L91" i="41"/>
  <c r="K91" i="41"/>
  <c r="L90" i="41"/>
  <c r="K90" i="41"/>
  <c r="L89" i="41"/>
  <c r="K89" i="41"/>
  <c r="L88" i="41"/>
  <c r="K88" i="41"/>
  <c r="L87" i="41"/>
  <c r="K87" i="41"/>
  <c r="L86" i="41"/>
  <c r="K86" i="41"/>
  <c r="L85" i="41"/>
  <c r="K85" i="41"/>
  <c r="L84" i="41"/>
  <c r="K84" i="41"/>
  <c r="L83" i="41"/>
  <c r="K83" i="41"/>
  <c r="L82" i="41"/>
  <c r="K82" i="41"/>
  <c r="L81" i="41"/>
  <c r="K81" i="41"/>
  <c r="L80" i="41"/>
  <c r="K80" i="41"/>
  <c r="L79" i="41"/>
  <c r="K79" i="41"/>
  <c r="L78" i="41"/>
  <c r="K78" i="41"/>
  <c r="L77" i="41"/>
  <c r="K77" i="41"/>
  <c r="L76" i="41"/>
  <c r="K76" i="41"/>
  <c r="L75" i="41"/>
  <c r="K75" i="41"/>
  <c r="L74" i="41"/>
  <c r="K74" i="41"/>
  <c r="L73" i="41"/>
  <c r="K73" i="41"/>
  <c r="L72" i="41"/>
  <c r="K72" i="41"/>
  <c r="L71" i="41"/>
  <c r="K71" i="41"/>
  <c r="L70" i="41"/>
  <c r="K70" i="41"/>
  <c r="L69" i="41"/>
  <c r="K69" i="41"/>
  <c r="L68" i="41"/>
  <c r="K68" i="41"/>
  <c r="L67" i="41"/>
  <c r="K67" i="41"/>
  <c r="L66" i="41"/>
  <c r="K66" i="41"/>
  <c r="L65" i="41"/>
  <c r="K65" i="41"/>
  <c r="L64" i="41"/>
  <c r="K64" i="41"/>
  <c r="L63" i="41"/>
  <c r="K63" i="41"/>
  <c r="L62" i="41"/>
  <c r="K62" i="41"/>
  <c r="L61" i="41"/>
  <c r="K61" i="41"/>
  <c r="L60" i="41"/>
  <c r="K60" i="41"/>
  <c r="L59" i="41"/>
  <c r="K59" i="41"/>
  <c r="L58" i="41"/>
  <c r="K58" i="41"/>
  <c r="L57" i="41"/>
  <c r="K57" i="41"/>
  <c r="L56" i="41"/>
  <c r="K56" i="41"/>
  <c r="L55" i="41"/>
  <c r="K55" i="41"/>
  <c r="L54" i="41"/>
  <c r="K54" i="41"/>
  <c r="L53" i="41"/>
  <c r="K53" i="41"/>
  <c r="L52" i="41"/>
  <c r="K52" i="41"/>
  <c r="L51" i="41"/>
  <c r="K51" i="41"/>
  <c r="L50" i="41"/>
  <c r="K50" i="41"/>
  <c r="L49" i="41"/>
  <c r="K49" i="41"/>
  <c r="L48" i="41"/>
  <c r="K48" i="41"/>
  <c r="L47" i="41"/>
  <c r="K47" i="41"/>
  <c r="L46" i="41"/>
  <c r="K46" i="41"/>
  <c r="L45" i="41"/>
  <c r="K45" i="41"/>
  <c r="L44" i="41"/>
  <c r="K44" i="41"/>
  <c r="L43" i="41"/>
  <c r="K43" i="41"/>
  <c r="L42" i="41"/>
  <c r="K42" i="41"/>
  <c r="L41" i="41"/>
  <c r="K41" i="41"/>
  <c r="L40" i="41"/>
  <c r="K40" i="41"/>
  <c r="L39" i="41"/>
  <c r="K39" i="41"/>
  <c r="L38" i="41"/>
  <c r="K38" i="41"/>
  <c r="L37" i="41"/>
  <c r="K37" i="41"/>
  <c r="L36" i="41"/>
  <c r="K36" i="41"/>
  <c r="L35" i="41"/>
  <c r="K35" i="41"/>
  <c r="L34" i="41"/>
  <c r="K34" i="41"/>
  <c r="L33" i="41"/>
  <c r="K33" i="41"/>
  <c r="L32" i="41"/>
  <c r="K32" i="41"/>
  <c r="L31" i="41"/>
  <c r="K31" i="41"/>
  <c r="L30" i="41"/>
  <c r="K30" i="41"/>
  <c r="L29" i="41"/>
  <c r="K29" i="41"/>
  <c r="L28" i="41"/>
  <c r="K28" i="41"/>
  <c r="L27" i="41"/>
  <c r="K27" i="41"/>
  <c r="L26" i="41"/>
  <c r="K26" i="41"/>
  <c r="L25" i="41"/>
  <c r="K25" i="41"/>
  <c r="L24" i="41"/>
  <c r="K24" i="41"/>
  <c r="L23" i="41"/>
  <c r="K23" i="41"/>
  <c r="L22" i="41"/>
  <c r="K22" i="41"/>
  <c r="L21" i="41"/>
  <c r="K21" i="41"/>
  <c r="L20" i="41"/>
  <c r="K20" i="41"/>
  <c r="L19" i="41"/>
  <c r="K19" i="41"/>
  <c r="L18" i="41"/>
  <c r="K18" i="41"/>
  <c r="L17" i="41"/>
  <c r="K17" i="41"/>
  <c r="L16" i="41"/>
  <c r="K16" i="41"/>
  <c r="L15" i="41"/>
  <c r="K15" i="41"/>
  <c r="L14" i="41"/>
  <c r="K14" i="41"/>
  <c r="L13" i="41"/>
  <c r="K13" i="41"/>
  <c r="L12" i="41"/>
  <c r="K12" i="41"/>
  <c r="L11" i="41"/>
  <c r="K11" i="41"/>
  <c r="L10" i="41"/>
  <c r="K10" i="41"/>
  <c r="L9" i="41"/>
  <c r="K9" i="41"/>
  <c r="L8" i="41"/>
  <c r="K8" i="41"/>
  <c r="L7" i="41"/>
  <c r="K7" i="41"/>
  <c r="J88" i="40"/>
  <c r="I88" i="40"/>
  <c r="H88" i="40"/>
  <c r="G88" i="40"/>
  <c r="F88" i="40"/>
  <c r="E88" i="40"/>
  <c r="D88" i="40"/>
  <c r="C88" i="40"/>
  <c r="L87" i="40"/>
  <c r="K87" i="40"/>
  <c r="L86" i="40"/>
  <c r="K86" i="40"/>
  <c r="L85" i="40"/>
  <c r="K85" i="40"/>
  <c r="L84" i="40"/>
  <c r="K84" i="40"/>
  <c r="L83" i="40"/>
  <c r="K83" i="40"/>
  <c r="L82" i="40"/>
  <c r="K82" i="40"/>
  <c r="L81" i="40"/>
  <c r="K81" i="40"/>
  <c r="L80" i="40"/>
  <c r="K80" i="40"/>
  <c r="L79" i="40"/>
  <c r="K79" i="40"/>
  <c r="L78" i="40"/>
  <c r="K78" i="40"/>
  <c r="L77" i="40"/>
  <c r="K77" i="40"/>
  <c r="L76" i="40"/>
  <c r="K76" i="40"/>
  <c r="L75" i="40"/>
  <c r="K75" i="40"/>
  <c r="L74" i="40"/>
  <c r="K74" i="40"/>
  <c r="L73" i="40"/>
  <c r="K73" i="40"/>
  <c r="L72" i="40"/>
  <c r="K72" i="40"/>
  <c r="L71" i="40"/>
  <c r="K71" i="40"/>
  <c r="L70" i="40"/>
  <c r="K70" i="40"/>
  <c r="L69" i="40"/>
  <c r="K69" i="40"/>
  <c r="L68" i="40"/>
  <c r="K68" i="40"/>
  <c r="L67" i="40"/>
  <c r="K67" i="40"/>
  <c r="L66" i="40"/>
  <c r="K66" i="40"/>
  <c r="L65" i="40"/>
  <c r="K65" i="40"/>
  <c r="L64" i="40"/>
  <c r="K64" i="40"/>
  <c r="L63" i="40"/>
  <c r="K63" i="40"/>
  <c r="L62" i="40"/>
  <c r="K62" i="40"/>
  <c r="L61" i="40"/>
  <c r="K61" i="40"/>
  <c r="L60" i="40"/>
  <c r="K60" i="40"/>
  <c r="L59" i="40"/>
  <c r="K59" i="40"/>
  <c r="L58" i="40"/>
  <c r="K58" i="40"/>
  <c r="L57" i="40"/>
  <c r="K57" i="40"/>
  <c r="L56" i="40"/>
  <c r="K56" i="40"/>
  <c r="L55" i="40"/>
  <c r="K55" i="40"/>
  <c r="L54" i="40"/>
  <c r="K54" i="40"/>
  <c r="L53" i="40"/>
  <c r="K53" i="40"/>
  <c r="L52" i="40"/>
  <c r="K52" i="40"/>
  <c r="L51" i="40"/>
  <c r="K51" i="40"/>
  <c r="L50" i="40"/>
  <c r="K50" i="40"/>
  <c r="L49" i="40"/>
  <c r="K49" i="40"/>
  <c r="L48" i="40"/>
  <c r="K48" i="40"/>
  <c r="L47" i="40"/>
  <c r="K47" i="40"/>
  <c r="L46" i="40"/>
  <c r="K46" i="40"/>
  <c r="L45" i="40"/>
  <c r="K45" i="40"/>
  <c r="L44" i="40"/>
  <c r="K44" i="40"/>
  <c r="L43" i="40"/>
  <c r="K43" i="40"/>
  <c r="L42" i="40"/>
  <c r="K42" i="40"/>
  <c r="L41" i="40"/>
  <c r="K41" i="40"/>
  <c r="L40" i="40"/>
  <c r="K40" i="40"/>
  <c r="L39" i="40"/>
  <c r="K39" i="40"/>
  <c r="L38" i="40"/>
  <c r="K38" i="40"/>
  <c r="L37" i="40"/>
  <c r="K37" i="40"/>
  <c r="L36" i="40"/>
  <c r="K36" i="40"/>
  <c r="L35" i="40"/>
  <c r="K35" i="40"/>
  <c r="L34" i="40"/>
  <c r="K34" i="40"/>
  <c r="L33" i="40"/>
  <c r="K33" i="40"/>
  <c r="L32" i="40"/>
  <c r="K32" i="40"/>
  <c r="L31" i="40"/>
  <c r="K31" i="40"/>
  <c r="L30" i="40"/>
  <c r="K30" i="40"/>
  <c r="L29" i="40"/>
  <c r="K29" i="40"/>
  <c r="L28" i="40"/>
  <c r="K28" i="40"/>
  <c r="L27" i="40"/>
  <c r="K27" i="40"/>
  <c r="L26" i="40"/>
  <c r="K26" i="40"/>
  <c r="L25" i="40"/>
  <c r="K25" i="40"/>
  <c r="L24" i="40"/>
  <c r="K24" i="40"/>
  <c r="L23" i="40"/>
  <c r="K23" i="40"/>
  <c r="L22" i="40"/>
  <c r="K22" i="40"/>
  <c r="L21" i="40"/>
  <c r="K21" i="40"/>
  <c r="L20" i="40"/>
  <c r="K20" i="40"/>
  <c r="L19" i="40"/>
  <c r="K19" i="40"/>
  <c r="L18" i="40"/>
  <c r="K18" i="40"/>
  <c r="L17" i="40"/>
  <c r="K17" i="40"/>
  <c r="L16" i="40"/>
  <c r="K16" i="40"/>
  <c r="L15" i="40"/>
  <c r="K15" i="40"/>
  <c r="L14" i="40"/>
  <c r="K14" i="40"/>
  <c r="L13" i="40"/>
  <c r="K13" i="40"/>
  <c r="L12" i="40"/>
  <c r="K12" i="40"/>
  <c r="L11" i="40"/>
  <c r="K11" i="40"/>
  <c r="L10" i="40"/>
  <c r="K10" i="40"/>
  <c r="L9" i="40"/>
  <c r="K9" i="40"/>
  <c r="L8" i="40"/>
  <c r="K8" i="40"/>
  <c r="L7" i="40"/>
  <c r="K7" i="40"/>
  <c r="J88" i="39"/>
  <c r="I88" i="39"/>
  <c r="H88" i="39"/>
  <c r="G88" i="39"/>
  <c r="F88" i="39"/>
  <c r="E88" i="39"/>
  <c r="D88" i="39"/>
  <c r="C88" i="39"/>
  <c r="L87" i="39"/>
  <c r="K87" i="39"/>
  <c r="L86" i="39"/>
  <c r="K86" i="39"/>
  <c r="L85" i="39"/>
  <c r="K85" i="39"/>
  <c r="L84" i="39"/>
  <c r="K84" i="39"/>
  <c r="L83" i="39"/>
  <c r="K83" i="39"/>
  <c r="L82" i="39"/>
  <c r="K82" i="39"/>
  <c r="L81" i="39"/>
  <c r="K81" i="39"/>
  <c r="L80" i="39"/>
  <c r="K80" i="39"/>
  <c r="L79" i="39"/>
  <c r="K79" i="39"/>
  <c r="L78" i="39"/>
  <c r="K78" i="39"/>
  <c r="L77" i="39"/>
  <c r="K77" i="39"/>
  <c r="L76" i="39"/>
  <c r="K76" i="39"/>
  <c r="L75" i="39"/>
  <c r="K75" i="39"/>
  <c r="L74" i="39"/>
  <c r="K74" i="39"/>
  <c r="L73" i="39"/>
  <c r="K73" i="39"/>
  <c r="L72" i="39"/>
  <c r="K72" i="39"/>
  <c r="L71" i="39"/>
  <c r="K71" i="39"/>
  <c r="L70" i="39"/>
  <c r="K70" i="39"/>
  <c r="L69" i="39"/>
  <c r="K69" i="39"/>
  <c r="L68" i="39"/>
  <c r="K68" i="39"/>
  <c r="L67" i="39"/>
  <c r="K67" i="39"/>
  <c r="L66" i="39"/>
  <c r="K66" i="39"/>
  <c r="L65" i="39"/>
  <c r="K65" i="39"/>
  <c r="L64" i="39"/>
  <c r="K64" i="39"/>
  <c r="L63" i="39"/>
  <c r="K63" i="39"/>
  <c r="L62" i="39"/>
  <c r="K62" i="39"/>
  <c r="L61" i="39"/>
  <c r="K61" i="39"/>
  <c r="L60" i="39"/>
  <c r="K60" i="39"/>
  <c r="L59" i="39"/>
  <c r="K59" i="39"/>
  <c r="L58" i="39"/>
  <c r="K58" i="39"/>
  <c r="L57" i="39"/>
  <c r="K57" i="39"/>
  <c r="L56" i="39"/>
  <c r="K56" i="39"/>
  <c r="L55" i="39"/>
  <c r="K55" i="39"/>
  <c r="L54" i="39"/>
  <c r="K54" i="39"/>
  <c r="L53" i="39"/>
  <c r="K53" i="39"/>
  <c r="L52" i="39"/>
  <c r="K52" i="39"/>
  <c r="L51" i="39"/>
  <c r="K51" i="39"/>
  <c r="L50" i="39"/>
  <c r="K50" i="39"/>
  <c r="L49" i="39"/>
  <c r="K49" i="39"/>
  <c r="L48" i="39"/>
  <c r="K48" i="39"/>
  <c r="L47" i="39"/>
  <c r="K47" i="39"/>
  <c r="L46" i="39"/>
  <c r="K46" i="39"/>
  <c r="L45" i="39"/>
  <c r="K45" i="39"/>
  <c r="L44" i="39"/>
  <c r="K44" i="39"/>
  <c r="L43" i="39"/>
  <c r="K43" i="39"/>
  <c r="L42" i="39"/>
  <c r="K42" i="39"/>
  <c r="L41" i="39"/>
  <c r="K41" i="39"/>
  <c r="L40" i="39"/>
  <c r="K40" i="39"/>
  <c r="L39" i="39"/>
  <c r="K39" i="39"/>
  <c r="L38" i="39"/>
  <c r="K38" i="39"/>
  <c r="L37" i="39"/>
  <c r="K37" i="39"/>
  <c r="L36" i="39"/>
  <c r="K36" i="39"/>
  <c r="L35" i="39"/>
  <c r="K35" i="39"/>
  <c r="L34" i="39"/>
  <c r="K34" i="39"/>
  <c r="L33" i="39"/>
  <c r="K33" i="39"/>
  <c r="L32" i="39"/>
  <c r="K32" i="39"/>
  <c r="L31" i="39"/>
  <c r="K31" i="39"/>
  <c r="L30" i="39"/>
  <c r="K30" i="39"/>
  <c r="L29" i="39"/>
  <c r="K29" i="39"/>
  <c r="L28" i="39"/>
  <c r="K28" i="39"/>
  <c r="L27" i="39"/>
  <c r="K27" i="39"/>
  <c r="L26" i="39"/>
  <c r="K26" i="39"/>
  <c r="L25" i="39"/>
  <c r="K25" i="39"/>
  <c r="L24" i="39"/>
  <c r="K24" i="39"/>
  <c r="L23" i="39"/>
  <c r="K23" i="39"/>
  <c r="L22" i="39"/>
  <c r="K22" i="39"/>
  <c r="L21" i="39"/>
  <c r="K21" i="39"/>
  <c r="L20" i="39"/>
  <c r="K20" i="39"/>
  <c r="L19" i="39"/>
  <c r="K19" i="39"/>
  <c r="L18" i="39"/>
  <c r="K18" i="39"/>
  <c r="L17" i="39"/>
  <c r="K17" i="39"/>
  <c r="L16" i="39"/>
  <c r="K16" i="39"/>
  <c r="L15" i="39"/>
  <c r="K15" i="39"/>
  <c r="L14" i="39"/>
  <c r="K14" i="39"/>
  <c r="L13" i="39"/>
  <c r="K13" i="39"/>
  <c r="L12" i="39"/>
  <c r="K12" i="39"/>
  <c r="L11" i="39"/>
  <c r="K11" i="39"/>
  <c r="L10" i="39"/>
  <c r="K10" i="39"/>
  <c r="L9" i="39"/>
  <c r="K9" i="39"/>
  <c r="L8" i="39"/>
  <c r="K8" i="39"/>
  <c r="L7" i="39"/>
  <c r="K7" i="39"/>
  <c r="J88" i="38"/>
  <c r="I88" i="38"/>
  <c r="H88" i="38"/>
  <c r="G88" i="38"/>
  <c r="F88" i="38"/>
  <c r="E88" i="38"/>
  <c r="D88" i="38"/>
  <c r="C88" i="38"/>
  <c r="L87" i="38"/>
  <c r="K87" i="38"/>
  <c r="L86" i="38"/>
  <c r="K86" i="38"/>
  <c r="L85" i="38"/>
  <c r="K85" i="38"/>
  <c r="L84" i="38"/>
  <c r="K84" i="38"/>
  <c r="L83" i="38"/>
  <c r="K83" i="38"/>
  <c r="L82" i="38"/>
  <c r="K82" i="38"/>
  <c r="L81" i="38"/>
  <c r="K81" i="38"/>
  <c r="L80" i="38"/>
  <c r="K80" i="38"/>
  <c r="L79" i="38"/>
  <c r="K79" i="38"/>
  <c r="L78" i="38"/>
  <c r="K78" i="38"/>
  <c r="L77" i="38"/>
  <c r="K77" i="38"/>
  <c r="L76" i="38"/>
  <c r="K76" i="38"/>
  <c r="L75" i="38"/>
  <c r="K75" i="38"/>
  <c r="L74" i="38"/>
  <c r="K74" i="38"/>
  <c r="L73" i="38"/>
  <c r="K73" i="38"/>
  <c r="L72" i="38"/>
  <c r="K72" i="38"/>
  <c r="L71" i="38"/>
  <c r="K71" i="38"/>
  <c r="L70" i="38"/>
  <c r="K70" i="38"/>
  <c r="L69" i="38"/>
  <c r="K69" i="38"/>
  <c r="L68" i="38"/>
  <c r="K68" i="38"/>
  <c r="L67" i="38"/>
  <c r="K67" i="38"/>
  <c r="L66" i="38"/>
  <c r="K66" i="38"/>
  <c r="L65" i="38"/>
  <c r="K65" i="38"/>
  <c r="L64" i="38"/>
  <c r="K64" i="38"/>
  <c r="L63" i="38"/>
  <c r="K63" i="38"/>
  <c r="L62" i="38"/>
  <c r="K62" i="38"/>
  <c r="L61" i="38"/>
  <c r="K61" i="38"/>
  <c r="L60" i="38"/>
  <c r="K60" i="38"/>
  <c r="L59" i="38"/>
  <c r="K59" i="38"/>
  <c r="L58" i="38"/>
  <c r="K58" i="38"/>
  <c r="L57" i="38"/>
  <c r="K57" i="38"/>
  <c r="L56" i="38"/>
  <c r="K56" i="38"/>
  <c r="L55" i="38"/>
  <c r="K55" i="38"/>
  <c r="L54" i="38"/>
  <c r="K54" i="38"/>
  <c r="L53" i="38"/>
  <c r="K53" i="38"/>
  <c r="L52" i="38"/>
  <c r="K52" i="38"/>
  <c r="L51" i="38"/>
  <c r="K51" i="38"/>
  <c r="L50" i="38"/>
  <c r="K50" i="38"/>
  <c r="L49" i="38"/>
  <c r="K49" i="38"/>
  <c r="L48" i="38"/>
  <c r="K48" i="38"/>
  <c r="L47" i="38"/>
  <c r="K47" i="38"/>
  <c r="L46" i="38"/>
  <c r="K46" i="38"/>
  <c r="L45" i="38"/>
  <c r="K45" i="38"/>
  <c r="L44" i="38"/>
  <c r="K44" i="38"/>
  <c r="L43" i="38"/>
  <c r="K43" i="38"/>
  <c r="L42" i="38"/>
  <c r="K42" i="38"/>
  <c r="L41" i="38"/>
  <c r="K41" i="38"/>
  <c r="L40" i="38"/>
  <c r="K40" i="38"/>
  <c r="L39" i="38"/>
  <c r="K39" i="38"/>
  <c r="L38" i="38"/>
  <c r="K38" i="38"/>
  <c r="L37" i="38"/>
  <c r="K37" i="38"/>
  <c r="L36" i="38"/>
  <c r="K36" i="38"/>
  <c r="L35" i="38"/>
  <c r="K35" i="38"/>
  <c r="L34" i="38"/>
  <c r="K34" i="38"/>
  <c r="L33" i="38"/>
  <c r="K33" i="38"/>
  <c r="L32" i="38"/>
  <c r="K32" i="38"/>
  <c r="L31" i="38"/>
  <c r="K31" i="38"/>
  <c r="L30" i="38"/>
  <c r="K30" i="38"/>
  <c r="L29" i="38"/>
  <c r="K29" i="38"/>
  <c r="L28" i="38"/>
  <c r="K28" i="38"/>
  <c r="L27" i="38"/>
  <c r="K27" i="38"/>
  <c r="L26" i="38"/>
  <c r="K26" i="38"/>
  <c r="L25" i="38"/>
  <c r="K25" i="38"/>
  <c r="L24" i="38"/>
  <c r="K24" i="38"/>
  <c r="L23" i="38"/>
  <c r="K23" i="38"/>
  <c r="L22" i="38"/>
  <c r="K22" i="38"/>
  <c r="L21" i="38"/>
  <c r="K21" i="38"/>
  <c r="L20" i="38"/>
  <c r="K20" i="38"/>
  <c r="L19" i="38"/>
  <c r="K19" i="38"/>
  <c r="L18" i="38"/>
  <c r="K18" i="38"/>
  <c r="L17" i="38"/>
  <c r="K17" i="38"/>
  <c r="L16" i="38"/>
  <c r="K16" i="38"/>
  <c r="L15" i="38"/>
  <c r="K15" i="38"/>
  <c r="L14" i="38"/>
  <c r="K14" i="38"/>
  <c r="L13" i="38"/>
  <c r="K13" i="38"/>
  <c r="L12" i="38"/>
  <c r="K12" i="38"/>
  <c r="L11" i="38"/>
  <c r="K11" i="38"/>
  <c r="L10" i="38"/>
  <c r="K10" i="38"/>
  <c r="L9" i="38"/>
  <c r="K9" i="38"/>
  <c r="L8" i="38"/>
  <c r="K8" i="38"/>
  <c r="L7" i="38"/>
  <c r="K7" i="38"/>
  <c r="J88" i="37"/>
  <c r="I88" i="37"/>
  <c r="H88" i="37"/>
  <c r="G88" i="37"/>
  <c r="F88" i="37"/>
  <c r="E88" i="37"/>
  <c r="D88" i="37"/>
  <c r="C88" i="37"/>
  <c r="L87" i="37"/>
  <c r="K87" i="37"/>
  <c r="L86" i="37"/>
  <c r="K86" i="37"/>
  <c r="L85" i="37"/>
  <c r="K85" i="37"/>
  <c r="L84" i="37"/>
  <c r="K84" i="37"/>
  <c r="L83" i="37"/>
  <c r="K83" i="37"/>
  <c r="L82" i="37"/>
  <c r="K82" i="37"/>
  <c r="L81" i="37"/>
  <c r="K81" i="37"/>
  <c r="L80" i="37"/>
  <c r="K80" i="37"/>
  <c r="L79" i="37"/>
  <c r="K79" i="37"/>
  <c r="L78" i="37"/>
  <c r="K78" i="37"/>
  <c r="L77" i="37"/>
  <c r="K77" i="37"/>
  <c r="L76" i="37"/>
  <c r="K76" i="37"/>
  <c r="L75" i="37"/>
  <c r="K75" i="37"/>
  <c r="L74" i="37"/>
  <c r="K74" i="37"/>
  <c r="L73" i="37"/>
  <c r="K73" i="37"/>
  <c r="L72" i="37"/>
  <c r="K72" i="37"/>
  <c r="L71" i="37"/>
  <c r="K71" i="37"/>
  <c r="L70" i="37"/>
  <c r="K70" i="37"/>
  <c r="L69" i="37"/>
  <c r="K69" i="37"/>
  <c r="L68" i="37"/>
  <c r="K68" i="37"/>
  <c r="L67" i="37"/>
  <c r="K67" i="37"/>
  <c r="L66" i="37"/>
  <c r="K66" i="37"/>
  <c r="L65" i="37"/>
  <c r="K65" i="37"/>
  <c r="L64" i="37"/>
  <c r="K64" i="37"/>
  <c r="L63" i="37"/>
  <c r="K63" i="37"/>
  <c r="L62" i="37"/>
  <c r="K62" i="37"/>
  <c r="L61" i="37"/>
  <c r="K61" i="37"/>
  <c r="L60" i="37"/>
  <c r="K60" i="37"/>
  <c r="L59" i="37"/>
  <c r="K59" i="37"/>
  <c r="L58" i="37"/>
  <c r="K58" i="37"/>
  <c r="L57" i="37"/>
  <c r="K57" i="37"/>
  <c r="L56" i="37"/>
  <c r="K56" i="37"/>
  <c r="L55" i="37"/>
  <c r="K55" i="37"/>
  <c r="L54" i="37"/>
  <c r="K54" i="37"/>
  <c r="L53" i="37"/>
  <c r="K53" i="37"/>
  <c r="L52" i="37"/>
  <c r="K52" i="37"/>
  <c r="L51" i="37"/>
  <c r="K51" i="37"/>
  <c r="L50" i="37"/>
  <c r="K50" i="37"/>
  <c r="L49" i="37"/>
  <c r="K49" i="37"/>
  <c r="L48" i="37"/>
  <c r="K48" i="37"/>
  <c r="L47" i="37"/>
  <c r="K47" i="37"/>
  <c r="L46" i="37"/>
  <c r="K46" i="37"/>
  <c r="L45" i="37"/>
  <c r="K45" i="37"/>
  <c r="L44" i="37"/>
  <c r="K44" i="37"/>
  <c r="L43" i="37"/>
  <c r="K43" i="37"/>
  <c r="L42" i="37"/>
  <c r="K42" i="37"/>
  <c r="L41" i="37"/>
  <c r="K41" i="37"/>
  <c r="L40" i="37"/>
  <c r="K40" i="37"/>
  <c r="L39" i="37"/>
  <c r="K39" i="37"/>
  <c r="L38" i="37"/>
  <c r="K38" i="37"/>
  <c r="L37" i="37"/>
  <c r="K37" i="37"/>
  <c r="L36" i="37"/>
  <c r="K36" i="37"/>
  <c r="L35" i="37"/>
  <c r="K35" i="37"/>
  <c r="L34" i="37"/>
  <c r="K34" i="37"/>
  <c r="L33" i="37"/>
  <c r="K33" i="37"/>
  <c r="L32" i="37"/>
  <c r="K32" i="37"/>
  <c r="L31" i="37"/>
  <c r="K31" i="37"/>
  <c r="L30" i="37"/>
  <c r="K30" i="37"/>
  <c r="L29" i="37"/>
  <c r="K29" i="37"/>
  <c r="L28" i="37"/>
  <c r="K28" i="37"/>
  <c r="L27" i="37"/>
  <c r="K27" i="37"/>
  <c r="L26" i="37"/>
  <c r="K26" i="37"/>
  <c r="L25" i="37"/>
  <c r="K25" i="37"/>
  <c r="L24" i="37"/>
  <c r="K24" i="37"/>
  <c r="L23" i="37"/>
  <c r="K23" i="37"/>
  <c r="L22" i="37"/>
  <c r="K22" i="37"/>
  <c r="L21" i="37"/>
  <c r="K21" i="37"/>
  <c r="L20" i="37"/>
  <c r="K20" i="37"/>
  <c r="L19" i="37"/>
  <c r="K19" i="37"/>
  <c r="L18" i="37"/>
  <c r="K18" i="37"/>
  <c r="L17" i="37"/>
  <c r="K17" i="37"/>
  <c r="L16" i="37"/>
  <c r="K16" i="37"/>
  <c r="L15" i="37"/>
  <c r="K15" i="37"/>
  <c r="L14" i="37"/>
  <c r="K14" i="37"/>
  <c r="L13" i="37"/>
  <c r="K13" i="37"/>
  <c r="L12" i="37"/>
  <c r="K12" i="37"/>
  <c r="L11" i="37"/>
  <c r="K11" i="37"/>
  <c r="L10" i="37"/>
  <c r="K10" i="37"/>
  <c r="L9" i="37"/>
  <c r="K9" i="37"/>
  <c r="L8" i="37"/>
  <c r="K8" i="37"/>
  <c r="L7" i="37"/>
  <c r="K7" i="37"/>
  <c r="J88" i="36"/>
  <c r="I88" i="36"/>
  <c r="H88" i="36"/>
  <c r="G88" i="36"/>
  <c r="F88" i="36"/>
  <c r="E88" i="36"/>
  <c r="D88" i="36"/>
  <c r="C88" i="36"/>
  <c r="L87" i="36"/>
  <c r="K87" i="36"/>
  <c r="L86" i="36"/>
  <c r="K86" i="36"/>
  <c r="L85" i="36"/>
  <c r="K85" i="36"/>
  <c r="L84" i="36"/>
  <c r="K84" i="36"/>
  <c r="L83" i="36"/>
  <c r="K83" i="36"/>
  <c r="L82" i="36"/>
  <c r="K82" i="36"/>
  <c r="L81" i="36"/>
  <c r="K81" i="36"/>
  <c r="L80" i="36"/>
  <c r="K80" i="36"/>
  <c r="L79" i="36"/>
  <c r="K79" i="36"/>
  <c r="L78" i="36"/>
  <c r="K78" i="36"/>
  <c r="L77" i="36"/>
  <c r="K77" i="36"/>
  <c r="L76" i="36"/>
  <c r="K76" i="36"/>
  <c r="L75" i="36"/>
  <c r="K75" i="36"/>
  <c r="L74" i="36"/>
  <c r="K74" i="36"/>
  <c r="L73" i="36"/>
  <c r="K73" i="36"/>
  <c r="L72" i="36"/>
  <c r="K72" i="36"/>
  <c r="L71" i="36"/>
  <c r="K71" i="36"/>
  <c r="L70" i="36"/>
  <c r="K70" i="36"/>
  <c r="L69" i="36"/>
  <c r="K69" i="36"/>
  <c r="L68" i="36"/>
  <c r="K68" i="36"/>
  <c r="L67" i="36"/>
  <c r="K67" i="36"/>
  <c r="L66" i="36"/>
  <c r="K66" i="36"/>
  <c r="L65" i="36"/>
  <c r="K65" i="36"/>
  <c r="L64" i="36"/>
  <c r="K64" i="36"/>
  <c r="L63" i="36"/>
  <c r="K63" i="36"/>
  <c r="L62" i="36"/>
  <c r="K62" i="36"/>
  <c r="L61" i="36"/>
  <c r="K61" i="36"/>
  <c r="L60" i="36"/>
  <c r="K60" i="36"/>
  <c r="L59" i="36"/>
  <c r="K59" i="36"/>
  <c r="L58" i="36"/>
  <c r="K58" i="36"/>
  <c r="L57" i="36"/>
  <c r="K57" i="36"/>
  <c r="L56" i="36"/>
  <c r="K56" i="36"/>
  <c r="L55" i="36"/>
  <c r="K55" i="36"/>
  <c r="L54" i="36"/>
  <c r="K54" i="36"/>
  <c r="L53" i="36"/>
  <c r="K53" i="36"/>
  <c r="L52" i="36"/>
  <c r="K52" i="36"/>
  <c r="L51" i="36"/>
  <c r="K51" i="36"/>
  <c r="L50" i="36"/>
  <c r="K50" i="36"/>
  <c r="L49" i="36"/>
  <c r="K49" i="36"/>
  <c r="L48" i="36"/>
  <c r="K48" i="36"/>
  <c r="L47" i="36"/>
  <c r="K47" i="36"/>
  <c r="L46" i="36"/>
  <c r="K46" i="36"/>
  <c r="L45" i="36"/>
  <c r="K45" i="36"/>
  <c r="L44" i="36"/>
  <c r="K44" i="36"/>
  <c r="L43" i="36"/>
  <c r="K43" i="36"/>
  <c r="L42" i="36"/>
  <c r="K42" i="36"/>
  <c r="L41" i="36"/>
  <c r="K41" i="36"/>
  <c r="L40" i="36"/>
  <c r="K40" i="36"/>
  <c r="L39" i="36"/>
  <c r="K39" i="36"/>
  <c r="L38" i="36"/>
  <c r="K38" i="36"/>
  <c r="L37" i="36"/>
  <c r="K37" i="36"/>
  <c r="L36" i="36"/>
  <c r="K36" i="36"/>
  <c r="L35" i="36"/>
  <c r="K35" i="36"/>
  <c r="L34" i="36"/>
  <c r="K34" i="36"/>
  <c r="L33" i="36"/>
  <c r="K33" i="36"/>
  <c r="L32" i="36"/>
  <c r="K32" i="36"/>
  <c r="L31" i="36"/>
  <c r="K31" i="36"/>
  <c r="L30" i="36"/>
  <c r="K30" i="36"/>
  <c r="L29" i="36"/>
  <c r="K29" i="36"/>
  <c r="L28" i="36"/>
  <c r="K28" i="36"/>
  <c r="L27" i="36"/>
  <c r="K27" i="36"/>
  <c r="L26" i="36"/>
  <c r="K26" i="36"/>
  <c r="L25" i="36"/>
  <c r="K25" i="36"/>
  <c r="L24" i="36"/>
  <c r="L23" i="36"/>
  <c r="K23" i="36"/>
  <c r="L22" i="36"/>
  <c r="K22" i="36"/>
  <c r="L21" i="36"/>
  <c r="K21" i="36"/>
  <c r="L20" i="36"/>
  <c r="K20" i="36"/>
  <c r="L19" i="36"/>
  <c r="K19" i="36"/>
  <c r="L18" i="36"/>
  <c r="K18" i="36"/>
  <c r="L17" i="36"/>
  <c r="K17" i="36"/>
  <c r="L16" i="36"/>
  <c r="K16" i="36"/>
  <c r="L15" i="36"/>
  <c r="K15" i="36"/>
  <c r="L14" i="36"/>
  <c r="K14" i="36"/>
  <c r="L13" i="36"/>
  <c r="K13" i="36"/>
  <c r="L12" i="36"/>
  <c r="K12" i="36"/>
  <c r="L11" i="36"/>
  <c r="K11" i="36"/>
  <c r="L10" i="36"/>
  <c r="K10" i="36"/>
  <c r="L9" i="36"/>
  <c r="K9" i="36"/>
  <c r="L8" i="36"/>
  <c r="K8" i="36"/>
  <c r="L7" i="36"/>
  <c r="K7" i="36"/>
  <c r="J88" i="35"/>
  <c r="I88" i="35"/>
  <c r="H88" i="35"/>
  <c r="G88" i="35"/>
  <c r="F88" i="35"/>
  <c r="E88" i="35"/>
  <c r="D88" i="35"/>
  <c r="C88" i="35"/>
  <c r="L87" i="35"/>
  <c r="K87" i="35"/>
  <c r="L86" i="35"/>
  <c r="K86" i="35"/>
  <c r="L85" i="35"/>
  <c r="K85" i="35"/>
  <c r="L84" i="35"/>
  <c r="K84" i="35"/>
  <c r="L83" i="35"/>
  <c r="K83" i="35"/>
  <c r="L82" i="35"/>
  <c r="K82" i="35"/>
  <c r="L81" i="35"/>
  <c r="K81" i="35"/>
  <c r="L80" i="35"/>
  <c r="K80" i="35"/>
  <c r="L79" i="35"/>
  <c r="K79" i="35"/>
  <c r="L78" i="35"/>
  <c r="K78" i="35"/>
  <c r="L77" i="35"/>
  <c r="K77" i="35"/>
  <c r="L76" i="35"/>
  <c r="K76" i="35"/>
  <c r="L75" i="35"/>
  <c r="K75" i="35"/>
  <c r="L74" i="35"/>
  <c r="K74" i="35"/>
  <c r="L73" i="35"/>
  <c r="K73" i="35"/>
  <c r="L72" i="35"/>
  <c r="K72" i="35"/>
  <c r="L71" i="35"/>
  <c r="K71" i="35"/>
  <c r="L70" i="35"/>
  <c r="K70" i="35"/>
  <c r="L69" i="35"/>
  <c r="K69" i="35"/>
  <c r="L68" i="35"/>
  <c r="K68" i="35"/>
  <c r="L67" i="35"/>
  <c r="K67" i="35"/>
  <c r="L66" i="35"/>
  <c r="K66" i="35"/>
  <c r="L65" i="35"/>
  <c r="K65" i="35"/>
  <c r="L64" i="35"/>
  <c r="K64" i="35"/>
  <c r="L63" i="35"/>
  <c r="K63" i="35"/>
  <c r="L62" i="35"/>
  <c r="K62" i="35"/>
  <c r="L61" i="35"/>
  <c r="K61" i="35"/>
  <c r="L60" i="35"/>
  <c r="K60" i="35"/>
  <c r="L59" i="35"/>
  <c r="K59" i="35"/>
  <c r="L58" i="35"/>
  <c r="K58" i="35"/>
  <c r="L57" i="35"/>
  <c r="K57" i="35"/>
  <c r="L56" i="35"/>
  <c r="K56" i="35"/>
  <c r="L55" i="35"/>
  <c r="K55" i="35"/>
  <c r="L54" i="35"/>
  <c r="K54" i="35"/>
  <c r="L53" i="35"/>
  <c r="K53" i="35"/>
  <c r="L52" i="35"/>
  <c r="K52" i="35"/>
  <c r="L51" i="35"/>
  <c r="K51" i="35"/>
  <c r="L50" i="35"/>
  <c r="K50" i="35"/>
  <c r="L49" i="35"/>
  <c r="K49" i="35"/>
  <c r="L48" i="35"/>
  <c r="K48" i="35"/>
  <c r="L47" i="35"/>
  <c r="K47" i="35"/>
  <c r="L46" i="35"/>
  <c r="K46" i="35"/>
  <c r="L45" i="35"/>
  <c r="K45" i="35"/>
  <c r="L44" i="35"/>
  <c r="K44" i="35"/>
  <c r="L43" i="35"/>
  <c r="K43" i="35"/>
  <c r="L42" i="35"/>
  <c r="K42" i="35"/>
  <c r="L41" i="35"/>
  <c r="K41" i="35"/>
  <c r="L40" i="35"/>
  <c r="K40" i="35"/>
  <c r="L39" i="35"/>
  <c r="K39" i="35"/>
  <c r="L38" i="35"/>
  <c r="K38" i="35"/>
  <c r="L37" i="35"/>
  <c r="K37" i="35"/>
  <c r="L36" i="35"/>
  <c r="K36" i="35"/>
  <c r="L35" i="35"/>
  <c r="K35" i="35"/>
  <c r="L34" i="35"/>
  <c r="K34" i="35"/>
  <c r="L33" i="35"/>
  <c r="K33" i="35"/>
  <c r="L32" i="35"/>
  <c r="K32" i="35"/>
  <c r="L31" i="35"/>
  <c r="K31" i="35"/>
  <c r="L30" i="35"/>
  <c r="K30" i="35"/>
  <c r="L29" i="35"/>
  <c r="K29" i="35"/>
  <c r="L28" i="35"/>
  <c r="K28" i="35"/>
  <c r="L27" i="35"/>
  <c r="K27" i="35"/>
  <c r="L26" i="35"/>
  <c r="K26" i="35"/>
  <c r="L25" i="35"/>
  <c r="K25" i="35"/>
  <c r="L24" i="35"/>
  <c r="L23" i="35"/>
  <c r="K23" i="35"/>
  <c r="L22" i="35"/>
  <c r="K22" i="35"/>
  <c r="L21" i="35"/>
  <c r="K21" i="35"/>
  <c r="L20" i="35"/>
  <c r="K20" i="35"/>
  <c r="L19" i="35"/>
  <c r="K19" i="35"/>
  <c r="L18" i="35"/>
  <c r="K18" i="35"/>
  <c r="L17" i="35"/>
  <c r="K17" i="35"/>
  <c r="L16" i="35"/>
  <c r="K16" i="35"/>
  <c r="L15" i="35"/>
  <c r="K15" i="35"/>
  <c r="L14" i="35"/>
  <c r="K14" i="35"/>
  <c r="L13" i="35"/>
  <c r="K13" i="35"/>
  <c r="L12" i="35"/>
  <c r="K12" i="35"/>
  <c r="L11" i="35"/>
  <c r="K11" i="35"/>
  <c r="L10" i="35"/>
  <c r="K10" i="35"/>
  <c r="L9" i="35"/>
  <c r="K9" i="35"/>
  <c r="L8" i="35"/>
  <c r="K8" i="35"/>
  <c r="L7" i="35"/>
  <c r="K7" i="35"/>
  <c r="E77" i="34"/>
  <c r="D77" i="34"/>
  <c r="C77" i="34"/>
  <c r="L75" i="34"/>
  <c r="K75" i="34"/>
  <c r="L74" i="34"/>
  <c r="K74" i="34"/>
  <c r="L73" i="34"/>
  <c r="K73" i="34"/>
  <c r="L72" i="34"/>
  <c r="K72" i="34"/>
  <c r="L71" i="34"/>
  <c r="K71" i="34"/>
  <c r="L70" i="34"/>
  <c r="K70" i="34"/>
  <c r="L69" i="34"/>
  <c r="K69" i="34"/>
  <c r="L68" i="34"/>
  <c r="K68" i="34"/>
  <c r="L67" i="34"/>
  <c r="K67" i="34"/>
  <c r="L66" i="34"/>
  <c r="K66" i="34"/>
  <c r="L65" i="34"/>
  <c r="K65" i="34"/>
  <c r="L64" i="34"/>
  <c r="K64" i="34"/>
  <c r="L63" i="34"/>
  <c r="K63" i="34"/>
  <c r="L62" i="34"/>
  <c r="K62" i="34"/>
  <c r="L61" i="34"/>
  <c r="K61" i="34"/>
  <c r="L60" i="34"/>
  <c r="K60" i="34"/>
  <c r="L59" i="34"/>
  <c r="K59" i="34"/>
  <c r="L58" i="34"/>
  <c r="K58" i="34"/>
  <c r="L57" i="34"/>
  <c r="K57" i="34"/>
  <c r="L56" i="34"/>
  <c r="K56" i="34"/>
  <c r="L55" i="34"/>
  <c r="K55" i="34"/>
  <c r="L54" i="34"/>
  <c r="K54" i="34"/>
  <c r="L53" i="34"/>
  <c r="K53" i="34"/>
  <c r="L52" i="34"/>
  <c r="K52" i="34"/>
  <c r="L51" i="34"/>
  <c r="K51" i="34"/>
  <c r="L50" i="34"/>
  <c r="K50" i="34"/>
  <c r="L49" i="34"/>
  <c r="K49" i="34"/>
  <c r="L48" i="34"/>
  <c r="K48" i="34"/>
  <c r="L47" i="34"/>
  <c r="K47" i="34"/>
  <c r="L46" i="34"/>
  <c r="K46" i="34"/>
  <c r="L45" i="34"/>
  <c r="K45" i="34"/>
  <c r="L44" i="34"/>
  <c r="K44" i="34"/>
  <c r="L43" i="34"/>
  <c r="K43" i="34"/>
  <c r="L42" i="34"/>
  <c r="K42" i="34"/>
  <c r="L41" i="34"/>
  <c r="K41" i="34"/>
  <c r="L40" i="34"/>
  <c r="K40" i="34"/>
  <c r="L39" i="34"/>
  <c r="K39" i="34"/>
  <c r="L38" i="34"/>
  <c r="K38" i="34"/>
  <c r="L37" i="34"/>
  <c r="K37" i="34"/>
  <c r="L36" i="34"/>
  <c r="K36" i="34"/>
  <c r="L35" i="34"/>
  <c r="K35" i="34"/>
  <c r="L34" i="34"/>
  <c r="K34" i="34"/>
  <c r="L33" i="34"/>
  <c r="K33" i="34"/>
  <c r="L32" i="34"/>
  <c r="K32" i="34"/>
  <c r="L31" i="34"/>
  <c r="K31" i="34"/>
  <c r="L30" i="34"/>
  <c r="K30" i="34"/>
  <c r="L29" i="34"/>
  <c r="K29" i="34"/>
  <c r="L28" i="34"/>
  <c r="K28" i="34"/>
  <c r="L27" i="34"/>
  <c r="K27" i="34"/>
  <c r="L26" i="34"/>
  <c r="K26" i="34"/>
  <c r="L25" i="34"/>
  <c r="K25" i="34"/>
  <c r="L24" i="34"/>
  <c r="L23" i="34"/>
  <c r="K23" i="34"/>
  <c r="L22" i="34"/>
  <c r="K22" i="34"/>
  <c r="L21" i="34"/>
  <c r="K21" i="34"/>
  <c r="L20" i="34"/>
  <c r="K20" i="34"/>
  <c r="L19" i="34"/>
  <c r="K19" i="34"/>
  <c r="L18" i="34"/>
  <c r="K18" i="34"/>
  <c r="L17" i="34"/>
  <c r="K17" i="34"/>
  <c r="L16" i="34"/>
  <c r="K16" i="34"/>
  <c r="L15" i="34"/>
  <c r="K15" i="34"/>
  <c r="L14" i="34"/>
  <c r="K14" i="34"/>
  <c r="L13" i="34"/>
  <c r="K13" i="34"/>
  <c r="L12" i="34"/>
  <c r="K12" i="34"/>
  <c r="L11" i="34"/>
  <c r="K11" i="34"/>
  <c r="L10" i="34"/>
  <c r="K10" i="34"/>
  <c r="L9" i="34"/>
  <c r="K9" i="34"/>
  <c r="L8" i="34"/>
  <c r="K8" i="34"/>
  <c r="L7" i="34"/>
  <c r="K7" i="34"/>
  <c r="C77" i="22"/>
  <c r="L76" i="22"/>
  <c r="K76" i="22"/>
  <c r="G76" i="22"/>
  <c r="L75" i="22"/>
  <c r="K75" i="22"/>
  <c r="G75" i="22"/>
  <c r="L74" i="22"/>
  <c r="K74" i="22"/>
  <c r="G74" i="22"/>
  <c r="L73" i="22"/>
  <c r="K73" i="22"/>
  <c r="G73" i="22"/>
  <c r="L72" i="22"/>
  <c r="K72" i="22"/>
  <c r="G72" i="22"/>
  <c r="L71" i="22"/>
  <c r="K71" i="22"/>
  <c r="G71" i="22"/>
  <c r="L70" i="22"/>
  <c r="K70" i="22"/>
  <c r="G70" i="22"/>
  <c r="L69" i="22"/>
  <c r="K69" i="22"/>
  <c r="G69" i="22"/>
  <c r="L68" i="22"/>
  <c r="K68" i="22"/>
  <c r="G68" i="22"/>
  <c r="L67" i="22"/>
  <c r="K67" i="22"/>
  <c r="G67" i="22"/>
  <c r="L66" i="22"/>
  <c r="K66" i="22"/>
  <c r="G66" i="22"/>
  <c r="L65" i="22"/>
  <c r="K65" i="22"/>
  <c r="G65" i="22"/>
  <c r="L64" i="22"/>
  <c r="K64" i="22"/>
  <c r="G64" i="22"/>
  <c r="L63" i="22"/>
  <c r="K63" i="22"/>
  <c r="G63" i="22"/>
  <c r="L62" i="22"/>
  <c r="K62" i="22"/>
  <c r="G62" i="22"/>
  <c r="L61" i="22"/>
  <c r="K61" i="22"/>
  <c r="G61" i="22"/>
  <c r="L60" i="22"/>
  <c r="K60" i="22"/>
  <c r="G60" i="22"/>
  <c r="L59" i="22"/>
  <c r="K59" i="22"/>
  <c r="G59" i="22"/>
  <c r="L58" i="22"/>
  <c r="K58" i="22"/>
  <c r="G58" i="22"/>
  <c r="L57" i="22"/>
  <c r="K57" i="22"/>
  <c r="G57" i="22"/>
  <c r="L56" i="22"/>
  <c r="K56" i="22"/>
  <c r="G56" i="22"/>
  <c r="L55" i="22"/>
  <c r="K55" i="22"/>
  <c r="G55" i="22"/>
  <c r="L54" i="22"/>
  <c r="K54" i="22"/>
  <c r="G54" i="22"/>
  <c r="L53" i="22"/>
  <c r="K53" i="22"/>
  <c r="G53" i="22"/>
  <c r="L52" i="22"/>
  <c r="K52" i="22"/>
  <c r="G52" i="22"/>
  <c r="L51" i="22"/>
  <c r="K51" i="22"/>
  <c r="G51" i="22"/>
  <c r="L50" i="22"/>
  <c r="K50" i="22"/>
  <c r="G50" i="22"/>
  <c r="L49" i="22"/>
  <c r="K49" i="22"/>
  <c r="G49" i="22"/>
  <c r="L48" i="22"/>
  <c r="K48" i="22"/>
  <c r="G48" i="22"/>
  <c r="L47" i="22"/>
  <c r="K47" i="22"/>
  <c r="G47" i="22"/>
  <c r="L46" i="22"/>
  <c r="K46" i="22"/>
  <c r="G46" i="22"/>
  <c r="L45" i="22"/>
  <c r="K45" i="22"/>
  <c r="G45" i="22"/>
  <c r="L44" i="22"/>
  <c r="K44" i="22"/>
  <c r="G44" i="22"/>
  <c r="L43" i="22"/>
  <c r="K43" i="22"/>
  <c r="G43" i="22"/>
  <c r="L42" i="22"/>
  <c r="K42" i="22"/>
  <c r="G42" i="22"/>
  <c r="L41" i="22"/>
  <c r="K41" i="22"/>
  <c r="G41" i="22"/>
  <c r="L40" i="22"/>
  <c r="K40" i="22"/>
  <c r="G40" i="22"/>
  <c r="L39" i="22"/>
  <c r="K39" i="22"/>
  <c r="G39" i="22"/>
  <c r="L38" i="22"/>
  <c r="K38" i="22"/>
  <c r="G38" i="22"/>
  <c r="L37" i="22"/>
  <c r="K37" i="22"/>
  <c r="G37" i="22"/>
  <c r="L36" i="22"/>
  <c r="K36" i="22"/>
  <c r="G36" i="22"/>
  <c r="L35" i="22"/>
  <c r="K35" i="22"/>
  <c r="G35" i="22"/>
  <c r="L34" i="22"/>
  <c r="K34" i="22"/>
  <c r="G34" i="22"/>
  <c r="L33" i="22"/>
  <c r="K33" i="22"/>
  <c r="G33" i="22"/>
  <c r="L32" i="22"/>
  <c r="K32" i="22"/>
  <c r="G32" i="22"/>
  <c r="L31" i="22"/>
  <c r="K31" i="22"/>
  <c r="G31" i="22"/>
  <c r="L30" i="22"/>
  <c r="K30" i="22"/>
  <c r="G30" i="22"/>
  <c r="L29" i="22"/>
  <c r="K29" i="22"/>
  <c r="G29" i="22"/>
  <c r="L28" i="22"/>
  <c r="K28" i="22"/>
  <c r="G28" i="22"/>
  <c r="L27" i="22"/>
  <c r="K27" i="22"/>
  <c r="G27" i="22"/>
  <c r="L26" i="22"/>
  <c r="K26" i="22"/>
  <c r="G26" i="22"/>
  <c r="L25" i="22"/>
  <c r="K25" i="22"/>
  <c r="G25" i="22"/>
  <c r="L24" i="22"/>
  <c r="I24" i="22"/>
  <c r="G24" i="22"/>
  <c r="E24" i="22"/>
  <c r="L23" i="22"/>
  <c r="K23" i="22"/>
  <c r="G23" i="22"/>
  <c r="L22" i="22"/>
  <c r="K22" i="22"/>
  <c r="G22" i="22"/>
  <c r="L21" i="22"/>
  <c r="K21" i="22"/>
  <c r="G21" i="22"/>
  <c r="L20" i="22"/>
  <c r="K20" i="22"/>
  <c r="G20" i="22"/>
  <c r="L19" i="22"/>
  <c r="K19" i="22"/>
  <c r="G19" i="22"/>
  <c r="L18" i="22"/>
  <c r="K18" i="22"/>
  <c r="G18" i="22"/>
  <c r="L17" i="22"/>
  <c r="K17" i="22"/>
  <c r="G17" i="22"/>
  <c r="L16" i="22"/>
  <c r="K16" i="22"/>
  <c r="G16" i="22"/>
  <c r="L15" i="22"/>
  <c r="K15" i="22"/>
  <c r="G15" i="22"/>
  <c r="L14" i="22"/>
  <c r="K14" i="22"/>
  <c r="G14" i="22"/>
  <c r="L13" i="22"/>
  <c r="K13" i="22"/>
  <c r="G13" i="22"/>
  <c r="L12" i="22"/>
  <c r="K12" i="22"/>
  <c r="G12" i="22"/>
  <c r="L11" i="22"/>
  <c r="K11" i="22"/>
  <c r="G11" i="22"/>
  <c r="L10" i="22"/>
  <c r="K10" i="22"/>
  <c r="G10" i="22"/>
  <c r="L9" i="22"/>
  <c r="K9" i="22"/>
  <c r="G9" i="22"/>
  <c r="L8" i="22"/>
  <c r="K8" i="22"/>
  <c r="G8" i="22"/>
  <c r="L7" i="22"/>
  <c r="K7" i="22"/>
  <c r="G7" i="22"/>
  <c r="C77" i="17"/>
  <c r="L76" i="17"/>
  <c r="K76" i="17"/>
  <c r="L75" i="17"/>
  <c r="K75" i="17"/>
  <c r="L74" i="17"/>
  <c r="K74" i="17"/>
  <c r="L73" i="17"/>
  <c r="K73" i="17"/>
  <c r="L72" i="17"/>
  <c r="K72" i="17"/>
  <c r="L71" i="17"/>
  <c r="K71" i="17"/>
  <c r="L70" i="17"/>
  <c r="K70" i="17"/>
  <c r="L69" i="17"/>
  <c r="K69" i="17"/>
  <c r="L68" i="17"/>
  <c r="K68" i="17"/>
  <c r="L67" i="17"/>
  <c r="K67" i="17"/>
  <c r="L66" i="17"/>
  <c r="K66" i="17"/>
  <c r="L65" i="17"/>
  <c r="K65" i="17"/>
  <c r="L64" i="17"/>
  <c r="K64" i="17"/>
  <c r="L63" i="17"/>
  <c r="K63" i="17"/>
  <c r="L62" i="17"/>
  <c r="K62" i="17"/>
  <c r="L61" i="17"/>
  <c r="K61" i="17"/>
  <c r="L60" i="17"/>
  <c r="K60" i="17"/>
  <c r="L59" i="17"/>
  <c r="K59" i="17"/>
  <c r="L58" i="17"/>
  <c r="K58" i="17"/>
  <c r="L57" i="17"/>
  <c r="K57" i="17"/>
  <c r="L56" i="17"/>
  <c r="K56" i="17"/>
  <c r="L55" i="17"/>
  <c r="K55" i="17"/>
  <c r="L54" i="17"/>
  <c r="K54" i="17"/>
  <c r="L53" i="17"/>
  <c r="K53" i="17"/>
  <c r="L52" i="17"/>
  <c r="K52" i="17"/>
  <c r="L51" i="17"/>
  <c r="K51" i="17"/>
  <c r="L50" i="17"/>
  <c r="K50" i="17"/>
  <c r="L49" i="17"/>
  <c r="K49" i="17"/>
  <c r="L48" i="17"/>
  <c r="K48" i="17"/>
  <c r="L47" i="17"/>
  <c r="K47" i="17"/>
  <c r="L46" i="17"/>
  <c r="K46" i="17"/>
  <c r="L45" i="17"/>
  <c r="K45" i="17"/>
  <c r="L44" i="17"/>
  <c r="K44" i="17"/>
  <c r="L43" i="17"/>
  <c r="K43" i="17"/>
  <c r="L42" i="17"/>
  <c r="K42" i="17"/>
  <c r="L41" i="17"/>
  <c r="K41" i="17"/>
  <c r="L40" i="17"/>
  <c r="K40" i="17"/>
  <c r="L39" i="17"/>
  <c r="K39" i="17"/>
  <c r="L38" i="17"/>
  <c r="K38" i="17"/>
  <c r="L37" i="17"/>
  <c r="K37" i="17"/>
  <c r="L36" i="17"/>
  <c r="K36" i="17"/>
  <c r="L35" i="17"/>
  <c r="K35" i="17"/>
  <c r="L34" i="17"/>
  <c r="K34" i="17"/>
  <c r="L33" i="17"/>
  <c r="K33" i="17"/>
  <c r="L32" i="17"/>
  <c r="K32" i="17"/>
  <c r="L31" i="17"/>
  <c r="K31" i="17"/>
  <c r="L30" i="17"/>
  <c r="K30" i="17"/>
  <c r="L29" i="17"/>
  <c r="K29" i="17"/>
  <c r="L28" i="17"/>
  <c r="K28" i="17"/>
  <c r="L27" i="17"/>
  <c r="K27" i="17"/>
  <c r="L26" i="17"/>
  <c r="K26" i="17"/>
  <c r="L25" i="17"/>
  <c r="K25" i="17"/>
  <c r="L24" i="17"/>
  <c r="L23" i="17"/>
  <c r="K23" i="17"/>
  <c r="L22" i="17"/>
  <c r="K22" i="17"/>
  <c r="L21" i="17"/>
  <c r="K21" i="17"/>
  <c r="L20" i="17"/>
  <c r="K20" i="17"/>
  <c r="L19" i="17"/>
  <c r="K19" i="17"/>
  <c r="L18" i="17"/>
  <c r="K18" i="17"/>
  <c r="L17" i="17"/>
  <c r="K17" i="17"/>
  <c r="L16" i="17"/>
  <c r="K16" i="17"/>
  <c r="L15" i="17"/>
  <c r="K15" i="17"/>
  <c r="L14" i="17"/>
  <c r="K14" i="17"/>
  <c r="L13" i="17"/>
  <c r="K13" i="17"/>
  <c r="L12" i="17"/>
  <c r="K12" i="17"/>
  <c r="L11" i="17"/>
  <c r="K11" i="17"/>
  <c r="L10" i="17"/>
  <c r="K10" i="17"/>
  <c r="L9" i="17"/>
  <c r="K9" i="17"/>
  <c r="L8" i="17"/>
  <c r="K8" i="17"/>
  <c r="L7" i="17"/>
  <c r="K7" i="17"/>
  <c r="L67" i="16"/>
  <c r="K67" i="16"/>
  <c r="J67" i="16"/>
  <c r="I67" i="16"/>
  <c r="H67" i="16"/>
  <c r="G67" i="16"/>
  <c r="F67" i="16"/>
  <c r="E67" i="16"/>
  <c r="D67" i="16"/>
  <c r="C67" i="16"/>
  <c r="L48" i="16"/>
  <c r="K48" i="16"/>
  <c r="J48" i="16"/>
  <c r="I48" i="16"/>
  <c r="H48" i="16"/>
  <c r="G48" i="16"/>
  <c r="F48" i="16"/>
  <c r="E48" i="16"/>
  <c r="D48" i="16"/>
  <c r="C48" i="16"/>
  <c r="L32" i="16"/>
  <c r="K32" i="16"/>
  <c r="J32" i="16"/>
  <c r="I32" i="16"/>
  <c r="H32" i="16"/>
  <c r="G32" i="16"/>
  <c r="F32" i="16"/>
  <c r="E32" i="16"/>
  <c r="D32" i="16"/>
  <c r="C32" i="16"/>
  <c r="H66" i="11"/>
  <c r="G66" i="11"/>
  <c r="F66" i="11"/>
  <c r="E66" i="11"/>
  <c r="D66" i="11"/>
  <c r="C66" i="11"/>
  <c r="H48" i="11"/>
  <c r="G48" i="11"/>
  <c r="F48" i="11"/>
  <c r="E48" i="11"/>
  <c r="D48" i="11"/>
  <c r="C48" i="11"/>
  <c r="H32" i="11"/>
  <c r="G32" i="11"/>
  <c r="F32" i="11"/>
  <c r="E32" i="11"/>
  <c r="D32" i="11"/>
  <c r="C32" i="11"/>
  <c r="H66" i="10"/>
  <c r="G66" i="10"/>
  <c r="F66" i="10"/>
  <c r="E66" i="10"/>
  <c r="H48" i="10"/>
  <c r="G48" i="10"/>
  <c r="F48" i="10"/>
  <c r="E48" i="10"/>
  <c r="D48" i="10"/>
  <c r="C48" i="10"/>
  <c r="H32" i="10"/>
  <c r="G32" i="10"/>
  <c r="F32" i="10"/>
  <c r="E32" i="10"/>
  <c r="D32" i="10"/>
  <c r="C32" i="10"/>
  <c r="H48" i="8"/>
  <c r="G48" i="8"/>
  <c r="F48" i="8"/>
  <c r="E48" i="8"/>
  <c r="H32" i="8"/>
  <c r="G32" i="8"/>
  <c r="F32" i="8"/>
  <c r="E32" i="8"/>
  <c r="D32" i="8"/>
  <c r="D50" i="8" s="1"/>
  <c r="C32" i="8"/>
  <c r="C50" i="8" s="1"/>
  <c r="F32" i="9"/>
  <c r="E32" i="9"/>
  <c r="D32" i="9"/>
  <c r="C32" i="9"/>
  <c r="F2" i="18"/>
  <c r="H49" i="10" l="1"/>
  <c r="E50" i="8"/>
  <c r="G50" i="8"/>
  <c r="K49" i="16"/>
  <c r="C68" i="16"/>
  <c r="H67" i="10"/>
  <c r="J49" i="16"/>
  <c r="L49" i="16"/>
  <c r="C49" i="16"/>
  <c r="D49" i="16"/>
  <c r="C49" i="11"/>
  <c r="I68" i="16"/>
  <c r="H50" i="8"/>
  <c r="D49" i="11"/>
  <c r="F49" i="16"/>
  <c r="D68" i="16"/>
  <c r="E67" i="10"/>
  <c r="E49" i="11"/>
  <c r="E68" i="16"/>
  <c r="G49" i="16"/>
  <c r="F67" i="10"/>
  <c r="F49" i="11"/>
  <c r="F68" i="16"/>
  <c r="H49" i="16"/>
  <c r="G67" i="10"/>
  <c r="G49" i="11"/>
  <c r="G49" i="10"/>
  <c r="C67" i="11"/>
  <c r="D67" i="11"/>
  <c r="C49" i="10"/>
  <c r="E67" i="11"/>
  <c r="D49" i="10"/>
  <c r="F67" i="11"/>
  <c r="E49" i="10"/>
  <c r="G67" i="11"/>
  <c r="I49" i="16"/>
  <c r="K68" i="16"/>
  <c r="F50" i="8"/>
  <c r="F49" i="10"/>
  <c r="H67" i="11"/>
  <c r="L68" i="16"/>
  <c r="L88" i="39"/>
  <c r="L88" i="36"/>
  <c r="K88" i="37"/>
  <c r="K88" i="39"/>
  <c r="K88" i="40"/>
  <c r="K93" i="42"/>
  <c r="L88" i="35"/>
  <c r="K88" i="35"/>
  <c r="K88" i="36"/>
  <c r="L93" i="42"/>
  <c r="K88" i="38"/>
  <c r="L88" i="37"/>
  <c r="L88" i="38"/>
  <c r="K93" i="41"/>
  <c r="L88" i="40"/>
  <c r="L93" i="41"/>
  <c r="K93" i="44"/>
  <c r="G68" i="16"/>
  <c r="H68" i="16"/>
  <c r="E49" i="16"/>
  <c r="H49" i="11"/>
  <c r="C67" i="10"/>
  <c r="D67" i="10"/>
  <c r="E49" i="8"/>
  <c r="F49" i="8"/>
  <c r="G49" i="8"/>
  <c r="H49" i="8"/>
  <c r="G2" i="18" l="1"/>
  <c r="K2" i="21" l="1"/>
  <c r="G175" i="21" l="1"/>
  <c r="G174" i="21"/>
  <c r="G173" i="21"/>
  <c r="G172" i="21"/>
  <c r="G171" i="21"/>
  <c r="O22" i="18" l="1"/>
  <c r="N22" i="18"/>
  <c r="O21" i="18"/>
  <c r="N21" i="18"/>
  <c r="O20" i="18"/>
  <c r="N20" i="18"/>
  <c r="O19" i="18"/>
  <c r="N19" i="18"/>
  <c r="O31" i="18"/>
  <c r="N31" i="18"/>
  <c r="O30" i="18"/>
  <c r="N30" i="18"/>
  <c r="O29" i="18"/>
  <c r="N29" i="18"/>
  <c r="O28" i="18"/>
  <c r="N28" i="18"/>
  <c r="E88" i="18" l="1"/>
  <c r="D88" i="18"/>
  <c r="G31" i="18"/>
  <c r="F31" i="18"/>
  <c r="G85" i="18"/>
  <c r="F85" i="18"/>
  <c r="G84" i="18"/>
  <c r="F84" i="18"/>
  <c r="G82" i="18"/>
  <c r="F82" i="18"/>
  <c r="G83" i="18"/>
  <c r="F83" i="18"/>
  <c r="F175" i="21"/>
  <c r="F174" i="21"/>
  <c r="F173" i="21"/>
  <c r="F172" i="21"/>
  <c r="F171" i="21"/>
  <c r="K82" i="21"/>
  <c r="K86" i="21"/>
  <c r="H86" i="21"/>
  <c r="G86" i="21"/>
  <c r="K85" i="21"/>
  <c r="H85" i="21"/>
  <c r="G85" i="21"/>
  <c r="K84" i="21"/>
  <c r="H84" i="21"/>
  <c r="G84" i="21"/>
  <c r="K83" i="21"/>
  <c r="H83" i="21"/>
  <c r="G83" i="21"/>
  <c r="H82" i="21"/>
  <c r="G82" i="21"/>
  <c r="H83" i="18" l="1"/>
  <c r="H84" i="18"/>
  <c r="H85" i="18"/>
  <c r="H82" i="18"/>
  <c r="H31" i="18"/>
  <c r="G122" i="21" l="1"/>
  <c r="G123" i="21"/>
  <c r="G124" i="21"/>
  <c r="G125" i="21"/>
  <c r="G126" i="21"/>
  <c r="G127" i="21"/>
  <c r="G128" i="21"/>
  <c r="G129" i="21"/>
  <c r="G130" i="21"/>
  <c r="G131" i="21"/>
  <c r="G132" i="21"/>
  <c r="G133" i="21"/>
  <c r="G134" i="21"/>
  <c r="G135" i="21"/>
  <c r="G136" i="21"/>
  <c r="G137" i="21"/>
  <c r="G138" i="21"/>
  <c r="G139" i="21"/>
  <c r="G140" i="21"/>
  <c r="G141" i="21"/>
  <c r="G142" i="21"/>
  <c r="G143" i="21"/>
  <c r="G144" i="21"/>
  <c r="G145" i="21"/>
  <c r="G146" i="21"/>
  <c r="G147" i="21"/>
  <c r="G148" i="21"/>
  <c r="G149" i="21"/>
  <c r="G150" i="21"/>
  <c r="G151" i="21"/>
  <c r="G152" i="21"/>
  <c r="G153" i="21"/>
  <c r="G154" i="21"/>
  <c r="G155" i="21"/>
  <c r="G156" i="21"/>
  <c r="G157" i="21"/>
  <c r="G158" i="21"/>
  <c r="G159" i="21"/>
  <c r="G160" i="21"/>
  <c r="G161" i="21"/>
  <c r="G162" i="21"/>
  <c r="G163" i="21"/>
  <c r="G164" i="21"/>
  <c r="G165" i="21"/>
  <c r="G166" i="21"/>
  <c r="G167" i="21"/>
  <c r="G168" i="21"/>
  <c r="G169" i="21"/>
  <c r="G170" i="21"/>
  <c r="G91" i="21"/>
  <c r="G92" i="21"/>
  <c r="G93" i="21"/>
  <c r="G94" i="21"/>
  <c r="G95" i="21"/>
  <c r="G96" i="21"/>
  <c r="G97" i="21"/>
  <c r="G98" i="21"/>
  <c r="G99" i="21"/>
  <c r="G100" i="21"/>
  <c r="G101" i="21"/>
  <c r="G102" i="21"/>
  <c r="G103" i="21"/>
  <c r="G104" i="21"/>
  <c r="G105" i="21"/>
  <c r="G106" i="21"/>
  <c r="G107" i="21"/>
  <c r="G108" i="21"/>
  <c r="G109" i="21"/>
  <c r="G110" i="21"/>
  <c r="G111" i="21"/>
  <c r="G112" i="21"/>
  <c r="G113" i="21"/>
  <c r="G114" i="21"/>
  <c r="G115" i="21"/>
  <c r="G116" i="21"/>
  <c r="G117" i="21"/>
  <c r="G118" i="21"/>
  <c r="G119" i="21"/>
  <c r="G120" i="21"/>
  <c r="G121" i="21"/>
  <c r="F170" i="21" l="1"/>
  <c r="F169" i="21"/>
  <c r="F168" i="21"/>
  <c r="F167" i="21"/>
  <c r="F166" i="21"/>
  <c r="F165" i="21"/>
  <c r="F164" i="21"/>
  <c r="F163" i="21"/>
  <c r="F162" i="21"/>
  <c r="F161" i="21"/>
  <c r="F160" i="21"/>
  <c r="F159" i="21"/>
  <c r="F158" i="21"/>
  <c r="F157" i="21"/>
  <c r="F156" i="21"/>
  <c r="F155" i="21"/>
  <c r="F154" i="21"/>
  <c r="F153" i="21"/>
  <c r="F152" i="21"/>
  <c r="F151" i="21"/>
  <c r="F150" i="21"/>
  <c r="F149" i="21"/>
  <c r="F148" i="21"/>
  <c r="F147" i="21"/>
  <c r="F146" i="21"/>
  <c r="F145" i="21"/>
  <c r="F144" i="21"/>
  <c r="F143" i="21"/>
  <c r="F142" i="21"/>
  <c r="F141" i="21"/>
  <c r="F140" i="21"/>
  <c r="F139" i="21"/>
  <c r="F138" i="21"/>
  <c r="F137" i="21"/>
  <c r="F136" i="21"/>
  <c r="F135" i="21"/>
  <c r="F134" i="21"/>
  <c r="F133" i="21"/>
  <c r="F132" i="21"/>
  <c r="F131" i="21"/>
  <c r="F130" i="21"/>
  <c r="F129" i="21"/>
  <c r="F128" i="21"/>
  <c r="F127" i="21"/>
  <c r="F126" i="21"/>
  <c r="F125" i="21"/>
  <c r="F124" i="21"/>
  <c r="F123" i="21"/>
  <c r="F122" i="21"/>
  <c r="F121" i="21"/>
  <c r="F120" i="21"/>
  <c r="F119" i="21"/>
  <c r="F118" i="21"/>
  <c r="F117" i="21"/>
  <c r="F116" i="21"/>
  <c r="F115" i="21"/>
  <c r="F114" i="21"/>
  <c r="F113" i="21"/>
  <c r="F112" i="21"/>
  <c r="F111" i="21"/>
  <c r="F110" i="21"/>
  <c r="F109" i="21"/>
  <c r="F108" i="21"/>
  <c r="F107" i="21"/>
  <c r="F106" i="21"/>
  <c r="F105" i="21"/>
  <c r="F104" i="21"/>
  <c r="F103" i="21"/>
  <c r="F102" i="21"/>
  <c r="F101" i="21"/>
  <c r="F100" i="21"/>
  <c r="F99" i="21"/>
  <c r="F98" i="21"/>
  <c r="F97" i="21"/>
  <c r="F96" i="21"/>
  <c r="F95" i="21"/>
  <c r="F94" i="21"/>
  <c r="F93" i="21"/>
  <c r="F92" i="21"/>
  <c r="F91" i="21"/>
  <c r="G2" i="21" l="1"/>
  <c r="G3" i="21"/>
  <c r="G4" i="21"/>
  <c r="G5" i="21"/>
  <c r="G6" i="21"/>
  <c r="G7" i="21"/>
  <c r="G8" i="21"/>
  <c r="G9" i="21"/>
  <c r="G10" i="21"/>
  <c r="G11"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G78" i="21"/>
  <c r="G79" i="21"/>
  <c r="G80" i="21"/>
  <c r="G81" i="21"/>
  <c r="H2" i="21" l="1"/>
  <c r="K71" i="21" l="1"/>
  <c r="D8" i="29" l="1"/>
  <c r="E7" i="29" s="1"/>
  <c r="B8" i="29"/>
  <c r="C7" i="29" s="1"/>
  <c r="F7" i="29"/>
  <c r="F6" i="29"/>
  <c r="F5" i="29"/>
  <c r="F4" i="29"/>
  <c r="J88" i="24"/>
  <c r="C88" i="24"/>
  <c r="J87" i="24"/>
  <c r="C87" i="24"/>
  <c r="J86" i="24"/>
  <c r="C86" i="24"/>
  <c r="J85" i="24"/>
  <c r="C85" i="24"/>
  <c r="J84" i="24"/>
  <c r="C84" i="24"/>
  <c r="J83" i="24"/>
  <c r="C83" i="24"/>
  <c r="J82" i="24"/>
  <c r="C82" i="24"/>
  <c r="J81" i="24"/>
  <c r="C81" i="24"/>
  <c r="J80" i="24"/>
  <c r="C80" i="24"/>
  <c r="J79" i="24"/>
  <c r="C79" i="24"/>
  <c r="J78" i="24"/>
  <c r="C78" i="24"/>
  <c r="J77" i="24"/>
  <c r="C77" i="24"/>
  <c r="J76" i="24"/>
  <c r="C76" i="24"/>
  <c r="J75" i="24"/>
  <c r="C75" i="24"/>
  <c r="J74" i="24"/>
  <c r="C74" i="24"/>
  <c r="J73" i="24"/>
  <c r="C73" i="24"/>
  <c r="J72" i="24"/>
  <c r="C72" i="24"/>
  <c r="J71" i="24"/>
  <c r="C71" i="24"/>
  <c r="J70" i="24"/>
  <c r="C70" i="24"/>
  <c r="J69" i="24"/>
  <c r="C69" i="24"/>
  <c r="J68" i="24"/>
  <c r="C68" i="24"/>
  <c r="J67" i="24"/>
  <c r="C67" i="24"/>
  <c r="J66" i="24"/>
  <c r="C66" i="24"/>
  <c r="J65" i="24"/>
  <c r="C65" i="24"/>
  <c r="J64" i="24"/>
  <c r="C64" i="24"/>
  <c r="J63" i="24"/>
  <c r="C63" i="24"/>
  <c r="J62" i="24"/>
  <c r="C62" i="24"/>
  <c r="J61" i="24"/>
  <c r="C61" i="24"/>
  <c r="J60" i="24"/>
  <c r="C60" i="24"/>
  <c r="J59" i="24"/>
  <c r="C59" i="24"/>
  <c r="J58" i="24"/>
  <c r="C58" i="24"/>
  <c r="J57" i="24"/>
  <c r="C57" i="24"/>
  <c r="J56" i="24"/>
  <c r="C56" i="24"/>
  <c r="J55" i="24"/>
  <c r="C55" i="24"/>
  <c r="J54" i="24"/>
  <c r="C54" i="24"/>
  <c r="J53" i="24"/>
  <c r="C53" i="24"/>
  <c r="J52" i="24"/>
  <c r="C52" i="24"/>
  <c r="J51" i="24"/>
  <c r="C51" i="24"/>
  <c r="J50" i="24"/>
  <c r="C50" i="24"/>
  <c r="J49" i="24"/>
  <c r="G49" i="24"/>
  <c r="C49" i="24"/>
  <c r="J48" i="24"/>
  <c r="C48" i="24"/>
  <c r="J47" i="24"/>
  <c r="C47" i="24"/>
  <c r="J46" i="24"/>
  <c r="C46" i="24"/>
  <c r="J45" i="24"/>
  <c r="C45" i="24"/>
  <c r="J44" i="24"/>
  <c r="C44" i="24"/>
  <c r="J43" i="24"/>
  <c r="C43" i="24"/>
  <c r="J42" i="24"/>
  <c r="C42" i="24"/>
  <c r="J41" i="24"/>
  <c r="C41" i="24"/>
  <c r="J40" i="24"/>
  <c r="C40" i="24"/>
  <c r="J39" i="24"/>
  <c r="C39" i="24"/>
  <c r="J38" i="24"/>
  <c r="C38" i="24"/>
  <c r="J37" i="24"/>
  <c r="C37" i="24"/>
  <c r="J36" i="24"/>
  <c r="C36" i="24"/>
  <c r="J35" i="24"/>
  <c r="C35" i="24"/>
  <c r="J34" i="24"/>
  <c r="C34" i="24"/>
  <c r="J33" i="24"/>
  <c r="C33" i="24"/>
  <c r="J32" i="24"/>
  <c r="C32" i="24"/>
  <c r="J31" i="24"/>
  <c r="C31" i="24"/>
  <c r="J30" i="24"/>
  <c r="C30" i="24"/>
  <c r="J29" i="24"/>
  <c r="C29" i="24"/>
  <c r="J28" i="24"/>
  <c r="C28" i="24"/>
  <c r="J27" i="24"/>
  <c r="C27" i="24"/>
  <c r="J26" i="24"/>
  <c r="C26" i="24"/>
  <c r="J25" i="24"/>
  <c r="C25" i="24"/>
  <c r="J24" i="24"/>
  <c r="C24" i="24"/>
  <c r="J23" i="24"/>
  <c r="C23" i="24"/>
  <c r="J22" i="24"/>
  <c r="C22" i="24"/>
  <c r="J21" i="24"/>
  <c r="C21" i="24"/>
  <c r="J20" i="24"/>
  <c r="C20" i="24"/>
  <c r="K15" i="24"/>
  <c r="AJ7" i="24" s="1"/>
  <c r="K14" i="24"/>
  <c r="AJ6" i="24" s="1"/>
  <c r="K13" i="24"/>
  <c r="AJ5" i="24" s="1"/>
  <c r="AJ4" i="24"/>
  <c r="AI4" i="24"/>
  <c r="AB4" i="24"/>
  <c r="AA4" i="24"/>
  <c r="T4" i="24"/>
  <c r="S4" i="24"/>
  <c r="N4" i="24"/>
  <c r="M4" i="24"/>
  <c r="J4" i="24"/>
  <c r="I4" i="24"/>
  <c r="F4" i="24"/>
  <c r="E4" i="24"/>
  <c r="AL1" i="24"/>
  <c r="AK1" i="24"/>
  <c r="AJ1" i="24"/>
  <c r="AI1" i="24"/>
  <c r="AH1" i="24"/>
  <c r="AG1" i="24"/>
  <c r="AF1" i="24"/>
  <c r="AE1" i="24"/>
  <c r="AD1" i="24"/>
  <c r="AC1" i="24"/>
  <c r="AB1" i="24"/>
  <c r="AA1" i="24"/>
  <c r="Z1" i="24"/>
  <c r="Y1" i="24"/>
  <c r="X1" i="24"/>
  <c r="W1" i="24"/>
  <c r="V1" i="24"/>
  <c r="U1" i="24"/>
  <c r="T1" i="24"/>
  <c r="S1" i="24"/>
  <c r="R1" i="24"/>
  <c r="Q1" i="24"/>
  <c r="P1" i="24"/>
  <c r="O1" i="24"/>
  <c r="N1" i="24"/>
  <c r="M1" i="24"/>
  <c r="L1" i="24"/>
  <c r="K1" i="24"/>
  <c r="J1" i="24"/>
  <c r="I1" i="24"/>
  <c r="H1" i="24"/>
  <c r="G1" i="24"/>
  <c r="F1" i="24"/>
  <c r="E1" i="24"/>
  <c r="D1" i="24"/>
  <c r="C1" i="24"/>
  <c r="K81" i="21"/>
  <c r="H81" i="21"/>
  <c r="K80" i="21"/>
  <c r="H80" i="21"/>
  <c r="K79" i="21"/>
  <c r="H79" i="21"/>
  <c r="K78" i="21"/>
  <c r="H78" i="21"/>
  <c r="K77" i="21"/>
  <c r="H77" i="21"/>
  <c r="K76" i="21"/>
  <c r="H76" i="21"/>
  <c r="K75" i="21"/>
  <c r="H75" i="21"/>
  <c r="K74" i="21"/>
  <c r="H74" i="21"/>
  <c r="K73" i="21"/>
  <c r="H73" i="21"/>
  <c r="K72" i="21"/>
  <c r="H72" i="21"/>
  <c r="H71" i="21"/>
  <c r="K70" i="21"/>
  <c r="H70" i="21"/>
  <c r="K69" i="21"/>
  <c r="H69" i="21"/>
  <c r="K68" i="21"/>
  <c r="H68" i="21"/>
  <c r="K67" i="21"/>
  <c r="H67" i="21"/>
  <c r="K66" i="21"/>
  <c r="H66" i="21"/>
  <c r="K65" i="21"/>
  <c r="H65" i="21"/>
  <c r="K64" i="21"/>
  <c r="H64" i="21"/>
  <c r="K63" i="21"/>
  <c r="H63" i="21"/>
  <c r="K62" i="21"/>
  <c r="H62" i="21"/>
  <c r="K61" i="21"/>
  <c r="H61" i="21"/>
  <c r="K60" i="21"/>
  <c r="H60" i="21"/>
  <c r="K59" i="21"/>
  <c r="H59" i="21"/>
  <c r="K58" i="21"/>
  <c r="H58" i="21"/>
  <c r="K57" i="21"/>
  <c r="H57" i="21"/>
  <c r="K56" i="21"/>
  <c r="H56" i="21"/>
  <c r="K55" i="21"/>
  <c r="H55" i="21"/>
  <c r="K54" i="21"/>
  <c r="H54" i="21"/>
  <c r="K53" i="21"/>
  <c r="H53" i="21"/>
  <c r="K52" i="21"/>
  <c r="H52" i="21"/>
  <c r="K51" i="21"/>
  <c r="H51" i="21"/>
  <c r="K50" i="21"/>
  <c r="H50" i="21"/>
  <c r="K49" i="21"/>
  <c r="H49" i="21"/>
  <c r="K48" i="21"/>
  <c r="H48" i="21"/>
  <c r="K47" i="21"/>
  <c r="H47" i="21"/>
  <c r="K46" i="21"/>
  <c r="H46" i="21"/>
  <c r="K45" i="21"/>
  <c r="H45" i="21"/>
  <c r="K44" i="21"/>
  <c r="H44" i="21"/>
  <c r="K43" i="21"/>
  <c r="H43" i="21"/>
  <c r="K42" i="21"/>
  <c r="H42" i="21"/>
  <c r="K41" i="21"/>
  <c r="H41" i="21"/>
  <c r="K40" i="21"/>
  <c r="H40" i="21"/>
  <c r="K39" i="21"/>
  <c r="H39" i="21"/>
  <c r="K38" i="21"/>
  <c r="H38" i="21"/>
  <c r="K37" i="21"/>
  <c r="H37" i="21"/>
  <c r="K36" i="21"/>
  <c r="H36" i="21"/>
  <c r="K35" i="21"/>
  <c r="H35" i="21"/>
  <c r="K34" i="21"/>
  <c r="H34" i="21"/>
  <c r="K33" i="21"/>
  <c r="H33" i="21"/>
  <c r="K32" i="21"/>
  <c r="H32" i="21"/>
  <c r="K31" i="21"/>
  <c r="H31" i="21"/>
  <c r="K30" i="21"/>
  <c r="H30" i="21"/>
  <c r="K29" i="21"/>
  <c r="H29" i="21"/>
  <c r="K28" i="21"/>
  <c r="H28" i="21"/>
  <c r="K27" i="21"/>
  <c r="H27" i="21"/>
  <c r="K26" i="21"/>
  <c r="H26" i="21"/>
  <c r="K25" i="21"/>
  <c r="H25" i="21"/>
  <c r="K24" i="21"/>
  <c r="H24" i="21"/>
  <c r="K23" i="21"/>
  <c r="H23" i="21"/>
  <c r="K22" i="21"/>
  <c r="H22" i="21"/>
  <c r="K21" i="21"/>
  <c r="H21" i="21"/>
  <c r="K20" i="21"/>
  <c r="H20" i="21"/>
  <c r="K19" i="21"/>
  <c r="H19" i="21"/>
  <c r="K18" i="21"/>
  <c r="H18" i="21"/>
  <c r="K17" i="21"/>
  <c r="H17" i="21"/>
  <c r="K16" i="21"/>
  <c r="H16" i="21"/>
  <c r="K15" i="21"/>
  <c r="H15" i="21"/>
  <c r="K14" i="21"/>
  <c r="H14" i="21"/>
  <c r="K13" i="21"/>
  <c r="H13" i="21"/>
  <c r="K12" i="21"/>
  <c r="H12" i="21"/>
  <c r="K11" i="21"/>
  <c r="H11" i="21"/>
  <c r="K10" i="21"/>
  <c r="H10" i="21"/>
  <c r="K9" i="21"/>
  <c r="H9" i="21"/>
  <c r="K8" i="21"/>
  <c r="H8" i="21"/>
  <c r="K7" i="21"/>
  <c r="H7" i="21"/>
  <c r="K6" i="21"/>
  <c r="H6" i="21"/>
  <c r="K5" i="21"/>
  <c r="H5" i="21"/>
  <c r="K4" i="21"/>
  <c r="H4" i="21"/>
  <c r="K3" i="21"/>
  <c r="H3" i="21"/>
  <c r="G86" i="18"/>
  <c r="F86" i="18"/>
  <c r="G81" i="18"/>
  <c r="F81" i="18"/>
  <c r="G80" i="18"/>
  <c r="F80" i="18"/>
  <c r="G79" i="18"/>
  <c r="F79" i="18"/>
  <c r="G78" i="18"/>
  <c r="F78" i="18"/>
  <c r="G77" i="18"/>
  <c r="F77" i="18"/>
  <c r="G76" i="18"/>
  <c r="F76" i="18"/>
  <c r="G75" i="18"/>
  <c r="F75" i="18"/>
  <c r="G74" i="18"/>
  <c r="F74" i="18"/>
  <c r="G73" i="18"/>
  <c r="F73" i="18"/>
  <c r="G70" i="18"/>
  <c r="F70" i="18"/>
  <c r="G72" i="18"/>
  <c r="F72" i="18"/>
  <c r="G69" i="18"/>
  <c r="F69" i="18"/>
  <c r="G71" i="18"/>
  <c r="F71" i="18"/>
  <c r="G54" i="18"/>
  <c r="F54" i="18"/>
  <c r="G64" i="18"/>
  <c r="F64" i="18"/>
  <c r="G67" i="18"/>
  <c r="F67" i="18"/>
  <c r="G65" i="18"/>
  <c r="F65" i="18"/>
  <c r="G68" i="18"/>
  <c r="F68" i="18"/>
  <c r="G66" i="18"/>
  <c r="F66" i="18"/>
  <c r="G61" i="18"/>
  <c r="F61" i="18"/>
  <c r="G59" i="18"/>
  <c r="F59" i="18"/>
  <c r="G63" i="18"/>
  <c r="F63" i="18"/>
  <c r="G62" i="18"/>
  <c r="F62" i="18"/>
  <c r="G56" i="18"/>
  <c r="F56" i="18"/>
  <c r="G60" i="18"/>
  <c r="F60" i="18"/>
  <c r="G57" i="18"/>
  <c r="F57" i="18"/>
  <c r="G58" i="18"/>
  <c r="F58" i="18"/>
  <c r="G55" i="18"/>
  <c r="F55" i="18"/>
  <c r="G53" i="18"/>
  <c r="F53" i="18"/>
  <c r="G52" i="18"/>
  <c r="F52" i="18"/>
  <c r="G50" i="18"/>
  <c r="F50" i="18"/>
  <c r="G51" i="18"/>
  <c r="F51" i="18"/>
  <c r="G49" i="18"/>
  <c r="F49" i="18"/>
  <c r="G48" i="18"/>
  <c r="F48" i="18"/>
  <c r="G47" i="18"/>
  <c r="F47" i="18"/>
  <c r="G46" i="18"/>
  <c r="F46" i="18"/>
  <c r="G43" i="18"/>
  <c r="F43" i="18"/>
  <c r="G44" i="18"/>
  <c r="F44" i="18"/>
  <c r="G45" i="18"/>
  <c r="F45" i="18"/>
  <c r="G42" i="18"/>
  <c r="F42" i="18"/>
  <c r="G41" i="18"/>
  <c r="F41" i="18"/>
  <c r="G40" i="18"/>
  <c r="F40" i="18"/>
  <c r="G35" i="18"/>
  <c r="F35" i="18"/>
  <c r="G39" i="18"/>
  <c r="F39" i="18"/>
  <c r="G33" i="18"/>
  <c r="F33" i="18"/>
  <c r="G38" i="18"/>
  <c r="F38" i="18"/>
  <c r="G37" i="18"/>
  <c r="F37" i="18"/>
  <c r="G36" i="18"/>
  <c r="F36" i="18"/>
  <c r="G34" i="18"/>
  <c r="F34" i="18"/>
  <c r="G24" i="18"/>
  <c r="F24" i="18"/>
  <c r="G30" i="18"/>
  <c r="F30" i="18"/>
  <c r="G32" i="18"/>
  <c r="F32" i="18"/>
  <c r="G29" i="18"/>
  <c r="F29" i="18"/>
  <c r="G28" i="18"/>
  <c r="F28" i="18"/>
  <c r="G27" i="18"/>
  <c r="F27" i="18"/>
  <c r="G12" i="18"/>
  <c r="F12" i="18"/>
  <c r="G26" i="18"/>
  <c r="F26" i="18"/>
  <c r="G25" i="18"/>
  <c r="F25" i="18"/>
  <c r="G21" i="18"/>
  <c r="F21" i="18"/>
  <c r="G20" i="18"/>
  <c r="F20" i="18"/>
  <c r="G23" i="18"/>
  <c r="F23" i="18"/>
  <c r="G14" i="18"/>
  <c r="F14" i="18"/>
  <c r="G19" i="18"/>
  <c r="F19" i="18"/>
  <c r="G22" i="18"/>
  <c r="F22" i="18"/>
  <c r="G17" i="18"/>
  <c r="F17" i="18"/>
  <c r="G18" i="18"/>
  <c r="F18" i="18"/>
  <c r="G15" i="18"/>
  <c r="F15" i="18"/>
  <c r="O13" i="18"/>
  <c r="N13" i="18"/>
  <c r="G16" i="18"/>
  <c r="F16" i="18"/>
  <c r="O12" i="18"/>
  <c r="N12" i="18"/>
  <c r="G9" i="18"/>
  <c r="F9" i="18"/>
  <c r="O11" i="18"/>
  <c r="N11" i="18"/>
  <c r="G13" i="18"/>
  <c r="F13" i="18"/>
  <c r="O10" i="18"/>
  <c r="N10" i="18"/>
  <c r="G11" i="18"/>
  <c r="F11" i="18"/>
  <c r="G10" i="18"/>
  <c r="F10" i="18"/>
  <c r="G8" i="18"/>
  <c r="F8" i="18"/>
  <c r="G7" i="18"/>
  <c r="F7" i="18"/>
  <c r="G5" i="18"/>
  <c r="F5" i="18"/>
  <c r="G6" i="18"/>
  <c r="F6" i="18"/>
  <c r="G4" i="18"/>
  <c r="F4" i="18"/>
  <c r="G3" i="18"/>
  <c r="F3" i="18"/>
  <c r="F23" i="24"/>
  <c r="F86" i="24"/>
  <c r="E86" i="24"/>
  <c r="F71" i="24"/>
  <c r="E71" i="24"/>
  <c r="F80" i="24"/>
  <c r="F83" i="24"/>
  <c r="E83" i="24"/>
  <c r="E87" i="24"/>
  <c r="F40" i="24"/>
  <c r="F75" i="24"/>
  <c r="E75" i="24"/>
  <c r="F70" i="24"/>
  <c r="E70" i="24"/>
  <c r="F85" i="24"/>
  <c r="F46" i="24"/>
  <c r="E52" i="24"/>
  <c r="F88" i="24"/>
  <c r="E88" i="24"/>
  <c r="F63" i="24"/>
  <c r="E63" i="24"/>
  <c r="F58" i="24"/>
  <c r="F36" i="24"/>
  <c r="E36" i="24"/>
  <c r="F37" i="24"/>
  <c r="E37" i="24"/>
  <c r="F77" i="24"/>
  <c r="F48" i="24"/>
  <c r="E48" i="24"/>
  <c r="F38" i="24"/>
  <c r="E38" i="24"/>
  <c r="F78" i="24"/>
  <c r="F65" i="24"/>
  <c r="E35" i="24"/>
  <c r="F72" i="24"/>
  <c r="E72" i="24"/>
  <c r="F67" i="24"/>
  <c r="F32" i="24"/>
  <c r="E32" i="24"/>
  <c r="F84" i="24"/>
  <c r="E84" i="24"/>
  <c r="F62" i="24"/>
  <c r="E62" i="24"/>
  <c r="F21" i="24"/>
  <c r="F82" i="24"/>
  <c r="E82" i="24"/>
  <c r="F66" i="24"/>
  <c r="E66" i="24"/>
  <c r="F33" i="24"/>
  <c r="F42" i="24"/>
  <c r="E42" i="24"/>
  <c r="F61" i="24"/>
  <c r="E61" i="24"/>
  <c r="F68" i="24"/>
  <c r="F76" i="24"/>
  <c r="E76" i="24"/>
  <c r="F74" i="24"/>
  <c r="F60" i="24"/>
  <c r="F69" i="24"/>
  <c r="E69" i="24"/>
  <c r="F73" i="24"/>
  <c r="E73" i="24"/>
  <c r="F41" i="24"/>
  <c r="F81" i="24"/>
  <c r="F59" i="24"/>
  <c r="E59" i="24"/>
  <c r="F55" i="24"/>
  <c r="F45" i="24"/>
  <c r="E45" i="24"/>
  <c r="F79" i="24"/>
  <c r="E79" i="24"/>
  <c r="F43" i="24"/>
  <c r="F64" i="24"/>
  <c r="E64" i="24"/>
  <c r="F31" i="24"/>
  <c r="F47" i="24"/>
  <c r="E47" i="24"/>
  <c r="F25" i="24"/>
  <c r="F49" i="24"/>
  <c r="E49" i="24"/>
  <c r="F50" i="24"/>
  <c r="E24" i="24"/>
  <c r="E20" i="24"/>
  <c r="E26" i="24"/>
  <c r="F44" i="24"/>
  <c r="E27" i="24"/>
  <c r="F53" i="24"/>
  <c r="F30" i="24"/>
  <c r="E30" i="24"/>
  <c r="F57" i="24"/>
  <c r="E39" i="24"/>
  <c r="F56" i="24"/>
  <c r="E56" i="24"/>
  <c r="F29" i="24"/>
  <c r="F34" i="24"/>
  <c r="E34" i="24"/>
  <c r="E51" i="24"/>
  <c r="F54" i="24"/>
  <c r="E54" i="24"/>
  <c r="F22" i="24"/>
  <c r="F28" i="24"/>
  <c r="S74" i="15"/>
  <c r="R72" i="15"/>
  <c r="Q72" i="15"/>
  <c r="P72" i="15"/>
  <c r="O72" i="15"/>
  <c r="N72" i="15"/>
  <c r="M72" i="15"/>
  <c r="L72" i="15"/>
  <c r="K72" i="15"/>
  <c r="J72" i="15"/>
  <c r="I72" i="15"/>
  <c r="H72" i="15"/>
  <c r="G72" i="15"/>
  <c r="F72" i="15"/>
  <c r="E72" i="15"/>
  <c r="D72" i="15"/>
  <c r="C72" i="15"/>
  <c r="S71" i="15"/>
  <c r="S70" i="15"/>
  <c r="S69" i="15"/>
  <c r="S68" i="15"/>
  <c r="S67" i="15"/>
  <c r="S66" i="15"/>
  <c r="S65" i="15"/>
  <c r="S64" i="15"/>
  <c r="S63" i="15"/>
  <c r="S62" i="15"/>
  <c r="S61" i="15"/>
  <c r="S60" i="15"/>
  <c r="S59" i="15"/>
  <c r="S58" i="15"/>
  <c r="S57" i="15"/>
  <c r="S56" i="15"/>
  <c r="S55" i="15"/>
  <c r="S54" i="15"/>
  <c r="S53" i="15"/>
  <c r="S52" i="15"/>
  <c r="S51" i="15"/>
  <c r="S50" i="15"/>
  <c r="S49" i="15"/>
  <c r="S48" i="15"/>
  <c r="S47" i="15"/>
  <c r="S46" i="15"/>
  <c r="S45" i="15"/>
  <c r="S44"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6" i="15"/>
  <c r="S15" i="15"/>
  <c r="S14" i="15"/>
  <c r="S13" i="15"/>
  <c r="S12" i="15"/>
  <c r="S11" i="15"/>
  <c r="S10" i="15"/>
  <c r="S9" i="15"/>
  <c r="S8" i="15"/>
  <c r="S7" i="15"/>
  <c r="S6" i="15"/>
  <c r="S5" i="15"/>
  <c r="S4" i="15"/>
  <c r="S3" i="15"/>
  <c r="F41" i="12"/>
  <c r="E41" i="12"/>
  <c r="F40" i="12"/>
  <c r="E40" i="12"/>
  <c r="F39" i="12"/>
  <c r="E39" i="12"/>
  <c r="F38" i="12"/>
  <c r="E38" i="12"/>
  <c r="F37" i="12"/>
  <c r="E37" i="12"/>
  <c r="E6" i="24" l="1"/>
  <c r="E7" i="24"/>
  <c r="E5" i="24"/>
  <c r="E5" i="29"/>
  <c r="F6" i="24"/>
  <c r="I6" i="24"/>
  <c r="N6" i="24"/>
  <c r="S72" i="15"/>
  <c r="N3" i="18"/>
  <c r="I77" i="18" s="1"/>
  <c r="N2" i="18"/>
  <c r="I48" i="18" s="1"/>
  <c r="O2" i="18"/>
  <c r="J56" i="18" s="1"/>
  <c r="N4" i="18"/>
  <c r="I20" i="18" s="1"/>
  <c r="O4" i="18"/>
  <c r="O3" i="18"/>
  <c r="J77" i="18" s="1"/>
  <c r="F88" i="18"/>
  <c r="G88" i="18"/>
  <c r="F5" i="24"/>
  <c r="F7" i="24"/>
  <c r="J5" i="24"/>
  <c r="J6" i="24"/>
  <c r="J7" i="24"/>
  <c r="C8" i="29"/>
  <c r="C5" i="29"/>
  <c r="M5" i="24"/>
  <c r="M6" i="24"/>
  <c r="M7" i="24"/>
  <c r="N5" i="24"/>
  <c r="N7" i="24"/>
  <c r="E8" i="29"/>
  <c r="S5" i="24"/>
  <c r="S6" i="24"/>
  <c r="S7" i="24"/>
  <c r="C6" i="29"/>
  <c r="F8" i="29"/>
  <c r="G8" i="29" s="1"/>
  <c r="I7" i="24"/>
  <c r="T5" i="24"/>
  <c r="T6" i="24"/>
  <c r="T7" i="24"/>
  <c r="E6" i="29"/>
  <c r="AA5" i="24"/>
  <c r="AA6" i="24"/>
  <c r="AA7" i="24"/>
  <c r="AB5" i="24"/>
  <c r="AB6" i="24"/>
  <c r="AB7" i="24"/>
  <c r="I5" i="24"/>
  <c r="AI5" i="24"/>
  <c r="AK5" i="24" s="1"/>
  <c r="AI6" i="24"/>
  <c r="AK6" i="24" s="1"/>
  <c r="AI7" i="24"/>
  <c r="AK7" i="24" s="1"/>
  <c r="C4" i="29"/>
  <c r="E4" i="29"/>
  <c r="F42" i="12"/>
  <c r="E42" i="12"/>
  <c r="H33" i="18"/>
  <c r="G39" i="12"/>
  <c r="H39" i="12" s="1"/>
  <c r="G37" i="12"/>
  <c r="I37" i="12" s="1"/>
  <c r="G40" i="12"/>
  <c r="H40" i="12" s="1"/>
  <c r="O4" i="24"/>
  <c r="H80" i="18"/>
  <c r="H71" i="18"/>
  <c r="H7" i="18"/>
  <c r="H76" i="18"/>
  <c r="G81" i="24"/>
  <c r="G77" i="24"/>
  <c r="H17" i="18"/>
  <c r="H30" i="18"/>
  <c r="H75" i="18"/>
  <c r="H79" i="18"/>
  <c r="H28" i="18"/>
  <c r="H36" i="18"/>
  <c r="H77" i="18"/>
  <c r="H42" i="18"/>
  <c r="H55" i="18"/>
  <c r="H67" i="18"/>
  <c r="H11" i="18"/>
  <c r="H9" i="18"/>
  <c r="H27" i="18"/>
  <c r="H37" i="18"/>
  <c r="H25" i="18"/>
  <c r="H35" i="18"/>
  <c r="H45" i="18"/>
  <c r="H50" i="18"/>
  <c r="H62" i="18"/>
  <c r="H64" i="18"/>
  <c r="H72" i="18"/>
  <c r="H52" i="18"/>
  <c r="H10" i="18"/>
  <c r="H23" i="18"/>
  <c r="H2" i="18"/>
  <c r="H51" i="18"/>
  <c r="H13" i="18"/>
  <c r="H34" i="18"/>
  <c r="K4" i="24"/>
  <c r="AK4" i="24"/>
  <c r="U4" i="24"/>
  <c r="G4" i="24"/>
  <c r="AC4" i="24"/>
  <c r="AJ8" i="24"/>
  <c r="H22" i="18"/>
  <c r="H48" i="18"/>
  <c r="H70" i="18"/>
  <c r="H57" i="18"/>
  <c r="H69" i="18"/>
  <c r="H38" i="18"/>
  <c r="H46" i="18"/>
  <c r="H68" i="18"/>
  <c r="H74" i="18"/>
  <c r="H86" i="18"/>
  <c r="H24" i="18"/>
  <c r="H81" i="18"/>
  <c r="H29" i="18"/>
  <c r="G65" i="24"/>
  <c r="H40" i="18"/>
  <c r="H54" i="18"/>
  <c r="G41" i="12"/>
  <c r="H41" i="12" s="1"/>
  <c r="G38" i="12"/>
  <c r="I38" i="12" s="1"/>
  <c r="G68" i="24"/>
  <c r="G53" i="24"/>
  <c r="G60" i="24"/>
  <c r="G87" i="24"/>
  <c r="G69" i="24"/>
  <c r="G41" i="24"/>
  <c r="G63" i="24"/>
  <c r="G59" i="24"/>
  <c r="E53" i="24"/>
  <c r="G39" i="24"/>
  <c r="G20" i="24"/>
  <c r="G72" i="24"/>
  <c r="G83" i="24"/>
  <c r="F20" i="24"/>
  <c r="G34" i="24"/>
  <c r="G79" i="24"/>
  <c r="G61" i="24"/>
  <c r="G84" i="24"/>
  <c r="G75" i="24"/>
  <c r="G71" i="24"/>
  <c r="E60" i="24"/>
  <c r="G47" i="24"/>
  <c r="G48" i="24"/>
  <c r="E81" i="24"/>
  <c r="F87" i="24"/>
  <c r="G82" i="24"/>
  <c r="F39" i="24"/>
  <c r="G66" i="24"/>
  <c r="G86" i="24"/>
  <c r="G32" i="24"/>
  <c r="G54" i="24"/>
  <c r="G42" i="24"/>
  <c r="G62" i="24"/>
  <c r="G36" i="24"/>
  <c r="G70" i="24"/>
  <c r="E65" i="24"/>
  <c r="E78" i="24"/>
  <c r="G78" i="24"/>
  <c r="E22" i="24"/>
  <c r="G22" i="24"/>
  <c r="G25" i="24"/>
  <c r="E25" i="24"/>
  <c r="E23" i="24"/>
  <c r="G23" i="24"/>
  <c r="H5" i="18"/>
  <c r="H47" i="18"/>
  <c r="H58" i="18"/>
  <c r="G30" i="24"/>
  <c r="E55" i="24"/>
  <c r="G55" i="24"/>
  <c r="E21" i="24"/>
  <c r="G21" i="24"/>
  <c r="H14" i="18"/>
  <c r="H59" i="18"/>
  <c r="H65" i="18"/>
  <c r="G56" i="24"/>
  <c r="G57" i="24"/>
  <c r="E57" i="24"/>
  <c r="E33" i="24"/>
  <c r="G33" i="24"/>
  <c r="E40" i="24"/>
  <c r="G40" i="24"/>
  <c r="E80" i="24"/>
  <c r="G80" i="24"/>
  <c r="H44" i="18"/>
  <c r="F51" i="24"/>
  <c r="G51" i="24"/>
  <c r="G29" i="24"/>
  <c r="E29" i="24"/>
  <c r="F26" i="24"/>
  <c r="G26" i="24"/>
  <c r="E31" i="24"/>
  <c r="G31" i="24"/>
  <c r="E43" i="24"/>
  <c r="G43" i="24"/>
  <c r="H43" i="18"/>
  <c r="H53" i="18"/>
  <c r="E68" i="24"/>
  <c r="F35" i="24"/>
  <c r="G35" i="24"/>
  <c r="E28" i="24"/>
  <c r="G28" i="24"/>
  <c r="F24" i="24"/>
  <c r="G24" i="24"/>
  <c r="E85" i="24"/>
  <c r="G85" i="24"/>
  <c r="H12" i="18"/>
  <c r="E74" i="24"/>
  <c r="G74" i="24"/>
  <c r="G37" i="24"/>
  <c r="E58" i="24"/>
  <c r="G58" i="24"/>
  <c r="G52" i="24"/>
  <c r="F52" i="24"/>
  <c r="H8" i="18"/>
  <c r="H18" i="18"/>
  <c r="H39" i="18"/>
  <c r="H60" i="18"/>
  <c r="G73" i="24"/>
  <c r="G38" i="24"/>
  <c r="H49" i="18"/>
  <c r="H66" i="18"/>
  <c r="F27" i="24"/>
  <c r="G27" i="24"/>
  <c r="H41" i="18"/>
  <c r="G50" i="24"/>
  <c r="E50" i="24"/>
  <c r="H19" i="18"/>
  <c r="H78" i="18"/>
  <c r="E46" i="24"/>
  <c r="G46" i="24"/>
  <c r="H6" i="18"/>
  <c r="H15" i="18"/>
  <c r="G45" i="24"/>
  <c r="G76" i="24"/>
  <c r="H16" i="18"/>
  <c r="H56" i="18"/>
  <c r="H61" i="18"/>
  <c r="E41" i="24"/>
  <c r="E44" i="24"/>
  <c r="G44" i="24"/>
  <c r="G64" i="24"/>
  <c r="E67" i="24"/>
  <c r="G67" i="24"/>
  <c r="H4" i="18"/>
  <c r="H20" i="18"/>
  <c r="H63" i="18"/>
  <c r="H73" i="18"/>
  <c r="E77" i="24"/>
  <c r="H3" i="18"/>
  <c r="H21" i="18"/>
  <c r="H26" i="18"/>
  <c r="H32" i="18"/>
  <c r="G6" i="24" l="1"/>
  <c r="E8" i="24"/>
  <c r="O6" i="24"/>
  <c r="G7" i="24"/>
  <c r="G5" i="24"/>
  <c r="K6" i="24"/>
  <c r="G7" i="29"/>
  <c r="G6" i="29"/>
  <c r="P2" i="18"/>
  <c r="K60" i="18" s="1"/>
  <c r="P4" i="18"/>
  <c r="P3" i="18"/>
  <c r="K75" i="18" s="1"/>
  <c r="K5" i="24"/>
  <c r="U7" i="24"/>
  <c r="J76" i="18"/>
  <c r="Q30" i="18" s="1"/>
  <c r="I76" i="18"/>
  <c r="P30" i="18" s="1"/>
  <c r="J75" i="18"/>
  <c r="I75" i="18"/>
  <c r="J74" i="18"/>
  <c r="I74" i="18"/>
  <c r="J25" i="18"/>
  <c r="J31" i="18"/>
  <c r="I78" i="18"/>
  <c r="I82" i="18"/>
  <c r="I83" i="18"/>
  <c r="I84" i="18"/>
  <c r="I85" i="18"/>
  <c r="J79" i="18"/>
  <c r="J84" i="18"/>
  <c r="J82" i="18"/>
  <c r="J85" i="18"/>
  <c r="J83" i="18"/>
  <c r="I33" i="18"/>
  <c r="I31" i="18"/>
  <c r="H88" i="18"/>
  <c r="J8" i="24"/>
  <c r="M8" i="24"/>
  <c r="AC6" i="24"/>
  <c r="O5" i="24"/>
  <c r="S8" i="24"/>
  <c r="AC7" i="24"/>
  <c r="I8" i="24"/>
  <c r="O7" i="24"/>
  <c r="N8" i="24"/>
  <c r="AC5" i="24"/>
  <c r="K7" i="24"/>
  <c r="U6" i="24"/>
  <c r="T8" i="24"/>
  <c r="F8" i="24"/>
  <c r="AI8" i="24"/>
  <c r="U5" i="24"/>
  <c r="AA8" i="24"/>
  <c r="AB8" i="24"/>
  <c r="G5" i="29"/>
  <c r="G4" i="29"/>
  <c r="I40" i="12"/>
  <c r="G42" i="12"/>
  <c r="I42" i="12" s="1"/>
  <c r="I39" i="12"/>
  <c r="AK8" i="24"/>
  <c r="AL5" i="24" s="1"/>
  <c r="H13" i="24" s="1"/>
  <c r="H37" i="12"/>
  <c r="I43" i="18"/>
  <c r="I68" i="18"/>
  <c r="I51" i="18"/>
  <c r="I63" i="18"/>
  <c r="I56" i="18"/>
  <c r="I42" i="18"/>
  <c r="I86" i="18"/>
  <c r="I41" i="18"/>
  <c r="H38" i="12"/>
  <c r="I41" i="12"/>
  <c r="I69" i="18"/>
  <c r="I22" i="18"/>
  <c r="I27" i="18"/>
  <c r="J81" i="18"/>
  <c r="I14" i="18"/>
  <c r="P31" i="18" s="1"/>
  <c r="J80" i="18"/>
  <c r="J78" i="18"/>
  <c r="J86" i="18"/>
  <c r="I35" i="18"/>
  <c r="I7" i="18"/>
  <c r="I73" i="18"/>
  <c r="I25" i="18"/>
  <c r="J52" i="18"/>
  <c r="I5" i="18"/>
  <c r="I66" i="18"/>
  <c r="I18" i="18"/>
  <c r="J29" i="18"/>
  <c r="J23" i="18"/>
  <c r="J18" i="18"/>
  <c r="J4" i="18"/>
  <c r="J28" i="18"/>
  <c r="J37" i="18"/>
  <c r="J24" i="18"/>
  <c r="J68" i="18"/>
  <c r="I29" i="18"/>
  <c r="I2" i="18"/>
  <c r="I26" i="18"/>
  <c r="I28" i="18"/>
  <c r="J20" i="18"/>
  <c r="J26" i="18"/>
  <c r="J9" i="18"/>
  <c r="I67" i="18"/>
  <c r="J63" i="18"/>
  <c r="I19" i="18"/>
  <c r="J40" i="18"/>
  <c r="J19" i="18"/>
  <c r="J17" i="18"/>
  <c r="J34" i="18"/>
  <c r="I16" i="18"/>
  <c r="I10" i="18"/>
  <c r="J22" i="18"/>
  <c r="J3" i="18"/>
  <c r="J10" i="18"/>
  <c r="I80" i="18"/>
  <c r="J13" i="18"/>
  <c r="I3" i="18"/>
  <c r="J14" i="18"/>
  <c r="Q31" i="18" s="1"/>
  <c r="J8" i="18"/>
  <c r="J27" i="18"/>
  <c r="J35" i="18"/>
  <c r="I70" i="18"/>
  <c r="J32" i="18"/>
  <c r="J54" i="18"/>
  <c r="J16" i="18"/>
  <c r="I60" i="18"/>
  <c r="I39" i="18"/>
  <c r="J38" i="18"/>
  <c r="I34" i="18"/>
  <c r="J36" i="18"/>
  <c r="J12" i="18"/>
  <c r="J30" i="18"/>
  <c r="J2" i="18"/>
  <c r="J6" i="18"/>
  <c r="J11" i="18"/>
  <c r="J33" i="18"/>
  <c r="I11" i="18"/>
  <c r="I15" i="18"/>
  <c r="I4" i="18"/>
  <c r="J15" i="18"/>
  <c r="J5" i="18"/>
  <c r="J21" i="18"/>
  <c r="J39" i="18"/>
  <c r="J7" i="18"/>
  <c r="I46" i="18"/>
  <c r="I55" i="18"/>
  <c r="I61" i="18"/>
  <c r="I54" i="18"/>
  <c r="I57" i="18"/>
  <c r="I52" i="18"/>
  <c r="I65" i="18"/>
  <c r="I58" i="18"/>
  <c r="I36" i="18"/>
  <c r="I24" i="18"/>
  <c r="I30" i="18"/>
  <c r="I6" i="18"/>
  <c r="I23" i="18"/>
  <c r="I17" i="18"/>
  <c r="I32" i="18"/>
  <c r="I13" i="18"/>
  <c r="I9" i="18"/>
  <c r="J72" i="18"/>
  <c r="J66" i="18"/>
  <c r="J58" i="18"/>
  <c r="J47" i="18"/>
  <c r="J61" i="18"/>
  <c r="J57" i="18"/>
  <c r="O5" i="18"/>
  <c r="J70" i="18"/>
  <c r="J53" i="18"/>
  <c r="J50" i="18"/>
  <c r="J41" i="18"/>
  <c r="Q19" i="18" s="1"/>
  <c r="J69" i="18"/>
  <c r="J67" i="18"/>
  <c r="J43" i="18"/>
  <c r="Q21" i="18" s="1"/>
  <c r="J45" i="18"/>
  <c r="J59" i="18"/>
  <c r="J62" i="18"/>
  <c r="J49" i="18"/>
  <c r="J71" i="18"/>
  <c r="J64" i="18"/>
  <c r="J60" i="18"/>
  <c r="J48" i="18"/>
  <c r="J46" i="18"/>
  <c r="J65" i="18"/>
  <c r="J51" i="18"/>
  <c r="J42" i="18"/>
  <c r="Q20" i="18" s="1"/>
  <c r="J73" i="18"/>
  <c r="J55" i="18"/>
  <c r="I37" i="18"/>
  <c r="I12" i="18"/>
  <c r="I64" i="18"/>
  <c r="I62" i="18"/>
  <c r="I50" i="18"/>
  <c r="I45" i="18"/>
  <c r="N5" i="18"/>
  <c r="I72" i="18"/>
  <c r="I71" i="18"/>
  <c r="I44" i="18"/>
  <c r="P22" i="18" s="1"/>
  <c r="I49" i="18"/>
  <c r="I81" i="18"/>
  <c r="I79" i="18"/>
  <c r="I40" i="18"/>
  <c r="I21" i="18"/>
  <c r="I38" i="18"/>
  <c r="I8" i="18"/>
  <c r="I53" i="18"/>
  <c r="J44" i="18"/>
  <c r="Q22" i="18" s="1"/>
  <c r="I47" i="18"/>
  <c r="I59" i="18"/>
  <c r="G8" i="24" l="1"/>
  <c r="H4" i="24" s="1"/>
  <c r="C12" i="24" s="1"/>
  <c r="O8" i="24"/>
  <c r="P4" i="24" s="1"/>
  <c r="E12" i="24" s="1"/>
  <c r="K8" i="24"/>
  <c r="L5" i="24" s="1"/>
  <c r="D13" i="24" s="1"/>
  <c r="P21" i="18"/>
  <c r="P28" i="18"/>
  <c r="Q28" i="18"/>
  <c r="P29" i="18"/>
  <c r="P19" i="18"/>
  <c r="Q29" i="18"/>
  <c r="P20" i="18"/>
  <c r="Q10" i="18"/>
  <c r="AC8" i="24"/>
  <c r="AD5" i="24" s="1"/>
  <c r="G13" i="24" s="1"/>
  <c r="U8" i="24"/>
  <c r="V4" i="24" s="1"/>
  <c r="F12" i="24" s="1"/>
  <c r="Q32" i="18"/>
  <c r="P32" i="18"/>
  <c r="K77" i="18"/>
  <c r="K74" i="18"/>
  <c r="K76" i="18"/>
  <c r="Q14" i="18"/>
  <c r="Q23" i="18"/>
  <c r="P14" i="18"/>
  <c r="P23" i="18"/>
  <c r="K84" i="18"/>
  <c r="K82" i="18"/>
  <c r="K83" i="18"/>
  <c r="K85" i="18"/>
  <c r="K6" i="18"/>
  <c r="K31" i="18"/>
  <c r="Q12" i="18"/>
  <c r="P11" i="18"/>
  <c r="P12" i="18"/>
  <c r="P10" i="18"/>
  <c r="Q11" i="18"/>
  <c r="H42" i="12"/>
  <c r="AL7" i="24"/>
  <c r="H15" i="24" s="1"/>
  <c r="AL4" i="24"/>
  <c r="H12" i="24" s="1"/>
  <c r="AL6" i="24"/>
  <c r="H14" i="24" s="1"/>
  <c r="Q13" i="18"/>
  <c r="P13" i="18"/>
  <c r="K78" i="18"/>
  <c r="K49" i="18"/>
  <c r="K86" i="18"/>
  <c r="K18" i="18"/>
  <c r="K21" i="18"/>
  <c r="K5" i="18"/>
  <c r="K79" i="18"/>
  <c r="K20" i="18"/>
  <c r="K80" i="18"/>
  <c r="K59" i="18"/>
  <c r="K53" i="18"/>
  <c r="K81" i="18"/>
  <c r="K61" i="18"/>
  <c r="K63" i="18"/>
  <c r="K73" i="18"/>
  <c r="K56" i="18"/>
  <c r="K2" i="18"/>
  <c r="K24" i="18"/>
  <c r="K40" i="18"/>
  <c r="K11" i="18"/>
  <c r="K13" i="18"/>
  <c r="K36" i="18"/>
  <c r="K25" i="18"/>
  <c r="K30" i="18"/>
  <c r="K38" i="18"/>
  <c r="K10" i="18"/>
  <c r="K27" i="18"/>
  <c r="K29" i="18"/>
  <c r="K17" i="18"/>
  <c r="K35" i="18"/>
  <c r="K37" i="18"/>
  <c r="K7" i="18"/>
  <c r="K28" i="18"/>
  <c r="K33" i="18"/>
  <c r="K9" i="18"/>
  <c r="K22" i="18"/>
  <c r="K34" i="18"/>
  <c r="K23" i="18"/>
  <c r="K43" i="18"/>
  <c r="R21" i="18" s="1"/>
  <c r="K3" i="18"/>
  <c r="K19" i="18"/>
  <c r="K32" i="18"/>
  <c r="K16" i="18"/>
  <c r="K15" i="18"/>
  <c r="K14" i="18"/>
  <c r="P5" i="18"/>
  <c r="K70" i="18"/>
  <c r="R29" i="18" s="1"/>
  <c r="K48" i="18"/>
  <c r="K57" i="18"/>
  <c r="K51" i="18"/>
  <c r="K42" i="18"/>
  <c r="R20" i="18" s="1"/>
  <c r="K52" i="18"/>
  <c r="K45" i="18"/>
  <c r="K55" i="18"/>
  <c r="K72" i="18"/>
  <c r="K71" i="18"/>
  <c r="K62" i="18"/>
  <c r="K46" i="18"/>
  <c r="K54" i="18"/>
  <c r="K50" i="18"/>
  <c r="K64" i="18"/>
  <c r="K69" i="18"/>
  <c r="K68" i="18"/>
  <c r="K67" i="18"/>
  <c r="K12" i="18"/>
  <c r="K44" i="18"/>
  <c r="K8" i="18"/>
  <c r="K41" i="18"/>
  <c r="K58" i="18"/>
  <c r="K39" i="18"/>
  <c r="K26" i="18"/>
  <c r="K65" i="18"/>
  <c r="K47" i="18"/>
  <c r="K66" i="18"/>
  <c r="K4" i="18"/>
  <c r="L4" i="24" l="1"/>
  <c r="D12" i="24" s="1"/>
  <c r="P6" i="24"/>
  <c r="E14" i="24" s="1"/>
  <c r="P5" i="24"/>
  <c r="E13" i="24" s="1"/>
  <c r="Q33" i="18"/>
  <c r="P24" i="18"/>
  <c r="AD4" i="24"/>
  <c r="G12" i="24" s="1"/>
  <c r="V5" i="24"/>
  <c r="F13" i="24" s="1"/>
  <c r="V6" i="24"/>
  <c r="F14" i="24" s="1"/>
  <c r="R19" i="18"/>
  <c r="R22" i="18"/>
  <c r="R30" i="18"/>
  <c r="R28" i="18"/>
  <c r="R31" i="18"/>
  <c r="AD6" i="24"/>
  <c r="G14" i="24" s="1"/>
  <c r="R14" i="18"/>
  <c r="R23" i="18"/>
  <c r="R32" i="18"/>
  <c r="R12" i="18"/>
  <c r="P33" i="18"/>
  <c r="R13" i="18"/>
  <c r="R10" i="18"/>
  <c r="R11" i="18"/>
  <c r="Q24" i="18"/>
  <c r="Q15" i="18"/>
  <c r="P15" i="18"/>
  <c r="R15" i="18" l="1"/>
  <c r="R33" i="18"/>
  <c r="R24" i="18"/>
</calcChain>
</file>

<file path=xl/sharedStrings.xml><?xml version="1.0" encoding="utf-8"?>
<sst xmlns="http://schemas.openxmlformats.org/spreadsheetml/2006/main" count="3369" uniqueCount="584">
  <si>
    <t>PROBLEMA DE SALUD</t>
  </si>
  <si>
    <t>Insuficiencia Renal Crónica Terminal</t>
  </si>
  <si>
    <t>Cardiopatías Congénitas Operables</t>
  </si>
  <si>
    <t>Cáncer Cérvicouterino</t>
  </si>
  <si>
    <t>Cuidados Paliativos Cáncer Terminal</t>
  </si>
  <si>
    <t>Infarto Agudo del Miocardio (IAM)</t>
  </si>
  <si>
    <t>Diabetes Mellitus Tipo 1</t>
  </si>
  <si>
    <t>Diabetes Mellitus Tipo 2</t>
  </si>
  <si>
    <t>Cáncer de Mama</t>
  </si>
  <si>
    <t>Disrafias Espinales</t>
  </si>
  <si>
    <t>Escoliosis, tratamiento quirúrgico en menores de 25 años</t>
  </si>
  <si>
    <t>Cataratas</t>
  </si>
  <si>
    <t>Artrosis de Cadera Severa que requiere Prótesis</t>
  </si>
  <si>
    <t>Fisura Labiopalatina</t>
  </si>
  <si>
    <t>Cánceres Infantiles</t>
  </si>
  <si>
    <t>Esquizofrenia</t>
  </si>
  <si>
    <t>Cáncer de Testículo</t>
  </si>
  <si>
    <t>Linfoma del Adulto</t>
  </si>
  <si>
    <t>VIH / SIDA</t>
  </si>
  <si>
    <t>Infección Respiratoria Aguda (IRA) Infantil</t>
  </si>
  <si>
    <t>Neumonía Comunitaria de Manejo Ambulatorio</t>
  </si>
  <si>
    <t>Hipertensión Arterial</t>
  </si>
  <si>
    <t>Epilepsia No Refractaria</t>
  </si>
  <si>
    <t>Salud Oral</t>
  </si>
  <si>
    <t>Prematurez</t>
  </si>
  <si>
    <t>Trastorno de Conducción que requiere Marcapaso</t>
  </si>
  <si>
    <t>Colecistectomía preventiva del cancer de vesícula en personas de 35 a 49 años sintomáticos</t>
  </si>
  <si>
    <t>Cáncer gástrico</t>
  </si>
  <si>
    <t>Cáncer de próstata en personas de 15 años y más</t>
  </si>
  <si>
    <t>Vicios de refracción en personas de 65 años y más</t>
  </si>
  <si>
    <t>Estrabismo en menores de 9 años</t>
  </si>
  <si>
    <t>Retinopatía diabética</t>
  </si>
  <si>
    <t>Desprendimiento de retina regmatógeno no traumático</t>
  </si>
  <si>
    <t>Hemofilia</t>
  </si>
  <si>
    <t>Depresión en personas de 15 años y más</t>
  </si>
  <si>
    <t>Tratamiento quirúrgico de la hiperplasia benigna de la próstata en personas sintomáticas</t>
  </si>
  <si>
    <t>Órtesis (o ayudas técnicas) para personas de 65 años y más</t>
  </si>
  <si>
    <t>Accidente cerebrovascular isquémico en personas de 15 años y más</t>
  </si>
  <si>
    <t>Enfermedad pulmonar obstructiva crónica de tratamiento ambulatorio</t>
  </si>
  <si>
    <t>Asma bronquial moderada y severa en menores de 15 años</t>
  </si>
  <si>
    <t>Síndrome de dificultad respiratoria en el recién nacido</t>
  </si>
  <si>
    <t>Tratamiento médico en personas de 55 años y más con artrosis de cadera y/o rodilla, leve o moderada</t>
  </si>
  <si>
    <t>Hemorragia subaracnoidea secundaria a ruptura de aneurismas cerebrales</t>
  </si>
  <si>
    <t>Leucemia en personas de 15 años y más</t>
  </si>
  <si>
    <t>Urgencias odontológicas ambulatorias</t>
  </si>
  <si>
    <t>Salud oral integral del adulto de 60 años</t>
  </si>
  <si>
    <t>Politraumatizado grave</t>
  </si>
  <si>
    <t>Atención de urgencia del traumatismo cráneo encefálico moderado o grave</t>
  </si>
  <si>
    <t>Trauma ocular grave</t>
  </si>
  <si>
    <t xml:space="preserve">Artritis reumatoidea </t>
  </si>
  <si>
    <t>Consumo perjudicial y dependencia de alcohol y drogas en menores de 20 años</t>
  </si>
  <si>
    <t>Analgesia del parto</t>
  </si>
  <si>
    <t>Gran quemado</t>
  </si>
  <si>
    <t>Hipoacusia bilateral en personas de 65 años y más que requieren uso de audífono</t>
  </si>
  <si>
    <t>FONASA</t>
  </si>
  <si>
    <t>ISAPRE</t>
  </si>
  <si>
    <t>ND</t>
  </si>
  <si>
    <t>Subtotal Casos GES Decreto Supremo N° 170</t>
  </si>
  <si>
    <t>Subtotal Casos GES 40 problemas de salud Decreto Supremo N° 228</t>
  </si>
  <si>
    <t>Subtotal Casos GES 15 problemas de salud adicionales Decreto Supremo N° 228</t>
  </si>
  <si>
    <t>TOTAL GENERAL</t>
  </si>
  <si>
    <t>Subtotal Casos GES 16 problemas de salud adicionales Decreto Supremo N° 44</t>
  </si>
  <si>
    <t xml:space="preserve"> 2007-05-27</t>
  </si>
  <si>
    <t>Volver al Indice</t>
  </si>
  <si>
    <t>Total Casos GES Decreto Supremo N° 170</t>
  </si>
  <si>
    <t>Total Casos GES 40 problemas de salud Decreto Supremo N° 228</t>
  </si>
  <si>
    <t>Año 2005</t>
  </si>
  <si>
    <t>Año 2007</t>
  </si>
  <si>
    <t>Año 2008</t>
  </si>
  <si>
    <t>Año 2006</t>
  </si>
  <si>
    <t>Razón Fonasa / Isapre</t>
  </si>
  <si>
    <t>Cuidados Paliativos del Cáncer Terminal</t>
  </si>
  <si>
    <t>VIH/SIDA</t>
  </si>
  <si>
    <t>Tratamiento médico en personas de 55 años y más con Artrosis de Cadera y/o Rodilla, Leve y Moderada</t>
  </si>
  <si>
    <t>Tratamiento quirúrgico de Tumores Primarios del Sistema Nervioso Central de personas de 15 años o más</t>
  </si>
  <si>
    <t>Tratamiento quirúrgico de Hernia del Núcleo Pulposo lumbar</t>
  </si>
  <si>
    <t>Urgencia Odontológicas Ambulatoria</t>
  </si>
  <si>
    <t>Salud Oral Integral del Adulto de 60 años</t>
  </si>
  <si>
    <t>Atención de Urgencia del Traumatismo Cráneo Encefálico moderado o grave</t>
  </si>
  <si>
    <t>Trauma Ocular grave</t>
  </si>
  <si>
    <t>Fibrosis Quística</t>
  </si>
  <si>
    <t>Artritis Reumatoide</t>
  </si>
  <si>
    <t>Consumo perjudicial y dependencia de riesgo bajo a moderado de alcohol y drogas en personas menores de 20 años</t>
  </si>
  <si>
    <t>Analgesia del Parto</t>
  </si>
  <si>
    <t>Gran Quemado</t>
  </si>
  <si>
    <t>Hipoacusia bilateral en personas de 65 años y más que requieren uso de audífonos</t>
  </si>
  <si>
    <t>S/inf</t>
  </si>
  <si>
    <t>Total</t>
  </si>
  <si>
    <t>INSUFICIENCIA RENAL CRÓNICA TERMINAL</t>
  </si>
  <si>
    <t>CARDIOPATÍAS CONGÉNITAS OPERABLES EN MENORES DE 15 AÑOS</t>
  </si>
  <si>
    <t>CANCER CERVICOUTERINO</t>
  </si>
  <si>
    <t>ALIVIO DEL DOLOR POR CANCER AVANZADO Y CUIDADOS PALIATIVOS</t>
  </si>
  <si>
    <t>INFARTO AGUDO DEL MIOCARDIO</t>
  </si>
  <si>
    <t>DIABETES MELLITUS TIPO 1</t>
  </si>
  <si>
    <t>DIABETES MELLITUS TIPO 2</t>
  </si>
  <si>
    <t>CANCER DE MAMA EN PERSONAS DE 15 AÑOS Y MAS</t>
  </si>
  <si>
    <t>DISRAFIAS ESPINALES</t>
  </si>
  <si>
    <t>TRATAMIENTO QUIRURGICO DE ESCOLIOSIS EN MENORES DE 25 AÑOS</t>
  </si>
  <si>
    <t>TRATAMIENTO QUIRURGICO DE CATARATAS</t>
  </si>
  <si>
    <t>ENDOPROTESIS TOTAL DE CADERA</t>
  </si>
  <si>
    <t>FISURA LABIOPALATINA</t>
  </si>
  <si>
    <t>CANCER EN MENORES DE 15 AÑOS</t>
  </si>
  <si>
    <t>ESQUIZOFRENIA</t>
  </si>
  <si>
    <t>CANCER DE TESTICULO EN PERSONAS DE 15 AÑOS Y MAS</t>
  </si>
  <si>
    <t>LINFOMAS EN PERSONAS DE 15 AÑOS Y MAS</t>
  </si>
  <si>
    <t>SINDROME DE LA INMUNODEFICIENCIA ADQUIRIDA VIH/SIDA</t>
  </si>
  <si>
    <t>INFECCION RESPIRATORIA AGUDA</t>
  </si>
  <si>
    <t>NEUMONIA ADQUIRIDA EN LA COMUNIDAD</t>
  </si>
  <si>
    <t>HIPERTENSIÓN ARTERIAL PRIMARIA O ESENCIAL EN PERSONAS DE 15 AÑOS Y MAS</t>
  </si>
  <si>
    <t>EPILEPSIA NO REFRACTARIA EN PERSONAS DESDE 1 AÑO Y MENORES DE 15 AÑOS</t>
  </si>
  <si>
    <t>SALUD ORAL INTEGRAL PARA NIÑOS DE 6 AÑOS</t>
  </si>
  <si>
    <t>PREMATUREZ</t>
  </si>
  <si>
    <t>TRASTORNOS DE GENERACION DEL IMPULSO Y CONDUCCIÓN EN PERSONAS DE 15 AÑOS Y MAS, QUE REQUIEREN MARCAPASO</t>
  </si>
  <si>
    <t>COLECISTECTOMÍA PREVENTIVA DEL CANCER DE VESÍCULA EN PERSONAS DE 35 A 49 AÑOS SINTOMÁTICOS</t>
  </si>
  <si>
    <t>CÁNCER GÁSTRICO</t>
  </si>
  <si>
    <t>CÁNCER DE PRÓSTATA EN PERSONAS DE 15 AÑOS Y MÁS</t>
  </si>
  <si>
    <t>VICIOS DE REFRACCIÓN EN PERSONAS DE 65 AÑOS Y MÁS</t>
  </si>
  <si>
    <t>ESTRABISMO EN MENORES DE 9 AÑOS</t>
  </si>
  <si>
    <t>RETINOPATÍA DIABÉTICA</t>
  </si>
  <si>
    <t>DESPRENDIMIENTO DE RETINA REGMATÓGENO NO TRAUMÁTICO</t>
  </si>
  <si>
    <t>HEMOFILIA</t>
  </si>
  <si>
    <t>DEPRESIÓN EN PERSONAS DE 15 AÑOS Y MÁS</t>
  </si>
  <si>
    <t>TRATAMIENTO QUIRÚRGICO DE LA HIPERPLASIA BENIGNA DE LA PRÓSTATA EN PERSONAS SINTOMÁTICAS</t>
  </si>
  <si>
    <t>ÓRTESIS (O AYUDAS TÉCNICAS) PARA PERSONAS DE 65 AÑOS Y MÁS</t>
  </si>
  <si>
    <t>ACCIDENTE CEREBROVASCULAR ISQUÉMICO EN PERSONAS DE 15 AÑOS Y MÁS</t>
  </si>
  <si>
    <t>ENFERMEDAD PULMONAR OBSTRUCTIVA CRÓNICA DE TRATAMIENTO AMBULATORIO</t>
  </si>
  <si>
    <t>ASMA BRONQUIAL MODERADA Y SEVERA EN MENORES DE 15 AÑOS</t>
  </si>
  <si>
    <t>SÍNDROME DE DIFICULTAD RESPIRATORIA EN EL RECIÉN NACIDO</t>
  </si>
  <si>
    <t>TRATAMIENTO MÉDICO EN PERSONAS DE 55 AÑOS Y MÁS CON ARTROSIS DE CADERA Y/O RODILLA, LEVE O MODERADA</t>
  </si>
  <si>
    <t>HEMORRAGIA SUBARACNOIDEA SECUNDARIA A RUPTURA DE ANEURISMAS CEREBRALES</t>
  </si>
  <si>
    <t>TRATAMIENTO QUIRURGICO DE TUMORES PRIMARIOS DEL SISTEMA NERVIOSO CENTRAL EN PERSONAS DE 15 AÑOS O MÁS</t>
  </si>
  <si>
    <t>TRATAMIENTO QUIRURGICO HERNIA NUCLEO PULPOSO LUMBAR</t>
  </si>
  <si>
    <t>LEUCEMIA EN PERSONAS DE 15 AÑOS Y MÁS</t>
  </si>
  <si>
    <t>URGENCIAS ODONTOLÓGICAS AMBULATORIAS</t>
  </si>
  <si>
    <t>SALUD ORAL INTEGRAL DEL ADULTO DE 60 AÑOS</t>
  </si>
  <si>
    <t>POLITRAUMA-TIZADO GRAVE</t>
  </si>
  <si>
    <t>ATENCIÓN DE URGENCIA DEL TRAUMATISMO CRÁNEO ENCEFÁLICO MODERADO O GRAVE</t>
  </si>
  <si>
    <t>TRAUMA OCULAR GRAVE</t>
  </si>
  <si>
    <t>FIBROSIS QUISTICA</t>
  </si>
  <si>
    <t>ARTRITIS REUMATOIDEA</t>
  </si>
  <si>
    <t>CONSUMO PERJUDICIAL Y DEPENDENCIA DE ALCOHOL Y DROGAS EN MENORES DE 20 AÑOS</t>
  </si>
  <si>
    <t>ANALGESIA DEL PARTO</t>
  </si>
  <si>
    <t>GRAN QUEMADO</t>
  </si>
  <si>
    <t>HIPOACUSIA BILATERAL EN PERSONAS DE 65 AÑOS Y MÁS QUE REQUIEREN USO DE AUDÍFONO</t>
  </si>
  <si>
    <t>Año 2009</t>
  </si>
  <si>
    <t>Sin Problema de Salud Informado</t>
  </si>
  <si>
    <t>Año 2010</t>
  </si>
  <si>
    <t>Número de casos acumulados Jul-2005 a Jun-2007</t>
  </si>
  <si>
    <t>Número de casos acumulados Jul-2005 a Dic-2007</t>
  </si>
  <si>
    <t>Tratamiento quirúrgico de tumores primarios del sistema nervioso central en personas de 15 años o más</t>
  </si>
  <si>
    <t>Colecistectomía preventiva del cáncer de vesícula en personas de 35 a 49 años sintomáticos</t>
  </si>
  <si>
    <t>Fibrosis quística</t>
  </si>
  <si>
    <t>Tratamiento quirúrgico hernia núcleo pulposo lumbar</t>
  </si>
  <si>
    <t>Número de casos acumulados Jul-2005 a Jun-2008</t>
  </si>
  <si>
    <t>Número de casos acumulados Jul-2005 a Dic-2008</t>
  </si>
  <si>
    <t>EPILEPSIA NO REFRACTARIA EN PERSONAS DE 15 AÑOS Y MÁS</t>
  </si>
  <si>
    <t>ASMA BRONQUIAL EN PERSONAS DE 15 AÑOS Y MÁS</t>
  </si>
  <si>
    <t>ENFERMEDAD DE PARKINSON</t>
  </si>
  <si>
    <t>ARTRITIS IDIOPÁTICA JUVENIL</t>
  </si>
  <si>
    <t>PREVENCIÓN SECUNDARIA INSUFICIENCIA RENAL CRÓNICA TERMINAL</t>
  </si>
  <si>
    <t>DISPLASIA LUXANTE DE CADERAS</t>
  </si>
  <si>
    <t>SALUD ORAL INTEGRAL DE LA EMBARAZADA</t>
  </si>
  <si>
    <t>ESCLEROSIS MÚLTIPLE RECURRENTE REMITENTE</t>
  </si>
  <si>
    <t>HEPATITIS B</t>
  </si>
  <si>
    <t>HEPATITIS C</t>
  </si>
  <si>
    <t>Isapre</t>
  </si>
  <si>
    <t>Fonasa</t>
  </si>
  <si>
    <t>Nº</t>
  </si>
  <si>
    <t xml:space="preserve">Retinopatía del prematuro </t>
  </si>
  <si>
    <t xml:space="preserve"> Displasia broncopulmonar del prematuro </t>
  </si>
  <si>
    <t xml:space="preserve"> Hipoacusia neurosensorial bilateral del prematuro </t>
  </si>
  <si>
    <t xml:space="preserve"> Epilepsia no refractaria en personas de 15 años y más </t>
  </si>
  <si>
    <t xml:space="preserve"> Asma bronquial en personas de 15 años y más </t>
  </si>
  <si>
    <t xml:space="preserve"> Enfermedad de Parkinson </t>
  </si>
  <si>
    <t xml:space="preserve"> Artritis idiopática juvenil </t>
  </si>
  <si>
    <t xml:space="preserve"> Prevención secundaria insuficiencia renal crónica terminal </t>
  </si>
  <si>
    <t xml:space="preserve"> Displasia luxante de caderas </t>
  </si>
  <si>
    <t xml:space="preserve"> Salud oral integral de la embarazada </t>
  </si>
  <si>
    <t xml:space="preserve"> Esclerosis múltiple recurrente remitente </t>
  </si>
  <si>
    <t xml:space="preserve"> Hepatitis B</t>
  </si>
  <si>
    <t xml:space="preserve"> Hepatitis C</t>
  </si>
  <si>
    <t xml:space="preserve">RETINOPATÍA DEL PREMATURO </t>
  </si>
  <si>
    <t xml:space="preserve"> DISPLASIA BRONCOPULMONAR DEL PREMATURO </t>
  </si>
  <si>
    <t xml:space="preserve"> HIPOACUSIA NEUROSENSORIAL BILATERAL DEL PREMATURO</t>
  </si>
  <si>
    <t>Hospitalario</t>
  </si>
  <si>
    <t>Mixto</t>
  </si>
  <si>
    <t>Ambulatorio</t>
  </si>
  <si>
    <t xml:space="preserve">Isapre </t>
  </si>
  <si>
    <t>Sistema</t>
  </si>
  <si>
    <t>Poblacion Obj Fonasa</t>
  </si>
  <si>
    <t>Poblacion Obj Isapre</t>
  </si>
  <si>
    <t>Año</t>
  </si>
  <si>
    <t>Año 1 (05-06)</t>
  </si>
  <si>
    <t>Año 2 (06-07)</t>
  </si>
  <si>
    <t>Año 3 (07-08)</t>
  </si>
  <si>
    <t>Año 4 (08-09)</t>
  </si>
  <si>
    <t>Año 5 (09-10)</t>
  </si>
  <si>
    <t>Año 6 (10-11)</t>
  </si>
  <si>
    <t>PS</t>
  </si>
  <si>
    <t>a Dic-08</t>
  </si>
  <si>
    <t>a Dic-09</t>
  </si>
  <si>
    <t>a Dic-10</t>
  </si>
  <si>
    <t>Año 2011</t>
  </si>
  <si>
    <t>Problema 1-25</t>
  </si>
  <si>
    <t>Problema 26-40</t>
  </si>
  <si>
    <t>Problema 41-56</t>
  </si>
  <si>
    <t>Problema 57-69</t>
  </si>
  <si>
    <t>Ini</t>
  </si>
  <si>
    <t>Fin</t>
  </si>
  <si>
    <t>Grupo</t>
  </si>
  <si>
    <t>a jun 2006</t>
  </si>
  <si>
    <t>a jun 2007</t>
  </si>
  <si>
    <t>a jun 2008</t>
  </si>
  <si>
    <t>a jun 2009</t>
  </si>
  <si>
    <t>a jun 2010</t>
  </si>
  <si>
    <t>a jun 2011</t>
  </si>
  <si>
    <t>% Fonasa por Modalidad Atención</t>
  </si>
  <si>
    <t>% Isapre por Modalidad Atención</t>
  </si>
  <si>
    <t>% Sistema por Modalidad Atención</t>
  </si>
  <si>
    <t>Modalidad de Atención</t>
  </si>
  <si>
    <t>OA</t>
  </si>
  <si>
    <t>Otras Ambulatorias</t>
  </si>
  <si>
    <t>Gráfico Ambulatorias más Frecuentes</t>
  </si>
  <si>
    <t>Gráfico Hospitalarias más Frecuentes</t>
  </si>
  <si>
    <t>Otras Hospitalarias</t>
  </si>
  <si>
    <t>Gráfico Mixtas más Frecuentes</t>
  </si>
  <si>
    <t>Otras Mixtas</t>
  </si>
  <si>
    <t>OM</t>
  </si>
  <si>
    <t>OH</t>
  </si>
  <si>
    <t>Ranking de Tasas de Uso Enero a XXX</t>
  </si>
  <si>
    <t>Fonasa/Isapre</t>
  </si>
  <si>
    <t>Ranking</t>
  </si>
  <si>
    <t>Problema de Salud</t>
  </si>
  <si>
    <t>N°</t>
  </si>
  <si>
    <t>Fonasa - Tasa de Uso por 100.000</t>
  </si>
  <si>
    <t>Isapre - Tasa de Uso por 100.000</t>
  </si>
  <si>
    <t>Displasia broncopulmonar del prematuro</t>
  </si>
  <si>
    <t>Hepatitis B</t>
  </si>
  <si>
    <t>Hipoacusia neurosensorial bilateral del prematuro</t>
  </si>
  <si>
    <t>Artritis idiopática juvenil</t>
  </si>
  <si>
    <t>Esclerosis múltiple recurrente remitente</t>
  </si>
  <si>
    <t>Retinopatía del prematuro</t>
  </si>
  <si>
    <t>Asma bronquial en personas de 15 años y más</t>
  </si>
  <si>
    <t>Hepatitis C</t>
  </si>
  <si>
    <t>Hemorragia Subaracnoidea secundaria a ruptura de Aneurismas Cerebrales</t>
  </si>
  <si>
    <t>Enfermedad de Parkinson</t>
  </si>
  <si>
    <t>Epilepsia no refractaria en personas de 15 años y más</t>
  </si>
  <si>
    <t>Salud oral integral de la embarazada</t>
  </si>
  <si>
    <t>Prevención secundaria insuficiencia renal crónica terminal</t>
  </si>
  <si>
    <t>Displasia luxante de caderas</t>
  </si>
  <si>
    <t>Número de Casos</t>
  </si>
  <si>
    <t>Porcentaje</t>
  </si>
  <si>
    <t>Femenino</t>
  </si>
  <si>
    <t>Masculino</t>
  </si>
  <si>
    <t>Sin/Información</t>
  </si>
  <si>
    <t>Gráfico de Casos GES por modalidad de atención ambulatoria</t>
  </si>
  <si>
    <t>Gráfico de Casos GES por modalidad de atención hospitalaria</t>
  </si>
  <si>
    <t>Gráfico de Casos GES por modalidad de atención mixta</t>
  </si>
  <si>
    <t>a Dic-11</t>
  </si>
  <si>
    <t>Gráfico de Número de Casos entre Junio y Julio de cada año</t>
  </si>
  <si>
    <t>Gráfico de Número de Casos entre Enero y Diciembre de cada año</t>
  </si>
  <si>
    <t>Año 7 (11-12)</t>
  </si>
  <si>
    <t>I</t>
  </si>
  <si>
    <t>F</t>
  </si>
  <si>
    <t>a Jun 2006</t>
  </si>
  <si>
    <t>a Jun 2007</t>
  </si>
  <si>
    <t>a Jun 2008</t>
  </si>
  <si>
    <t>a Jun 2009</t>
  </si>
  <si>
    <t>a Jun 2010</t>
  </si>
  <si>
    <t>a Jun 2011</t>
  </si>
  <si>
    <t>a Jun 2012</t>
  </si>
  <si>
    <t>Problema  1 - 25</t>
  </si>
  <si>
    <t>Problema 26 - 40</t>
  </si>
  <si>
    <t>Problema 41 - 56</t>
  </si>
  <si>
    <t>Problema 57 - 69</t>
  </si>
  <si>
    <t>Ingresos entre Enero y Diciembre 2007</t>
  </si>
  <si>
    <t>Ingresos entre Enero y Diciembre 2008</t>
  </si>
  <si>
    <t>Sin código de problema de salud informado</t>
  </si>
  <si>
    <t>total</t>
  </si>
  <si>
    <t>SolAce</t>
  </si>
  <si>
    <t>NÚMERO DE CASOS GES ACUMULADOS ISAPRES POR REGIÓN AL 30 DE JUNIO DE 2012</t>
  </si>
  <si>
    <t>a Dic-12</t>
  </si>
  <si>
    <t>Valida Incremento</t>
  </si>
  <si>
    <t>Valida PS</t>
  </si>
  <si>
    <t>Año 8 (12-13)</t>
  </si>
  <si>
    <t>a Jun 2013</t>
  </si>
  <si>
    <t>AÑO GES</t>
  </si>
  <si>
    <t>Cáncer Colorectal en personas de 15 años y más</t>
  </si>
  <si>
    <t>Cáncer de Ovario Epitelial</t>
  </si>
  <si>
    <t>Cáncer Vesical en personas de 15 años y más</t>
  </si>
  <si>
    <t>Osteosarcoma en personas de 15 años y más</t>
  </si>
  <si>
    <t>Tratamiento Quirúrgico de Lesiones Crónicas de la Válvula Aórtica en personas de 15 años y más</t>
  </si>
  <si>
    <t>Trastorno Bipolar en personas de 15 años y más</t>
  </si>
  <si>
    <t>Hipotiroidismo en personas de 15 años y más</t>
  </si>
  <si>
    <t>Tratamiento de Hipoacusia moderada en menores de 2 años</t>
  </si>
  <si>
    <t>Lupus Eritematoso Sistémico</t>
  </si>
  <si>
    <t>Tratamiento Quirúrgico de Lesiones Crónicas de la Válvula Mitral y Tricúspide en personas de 15 años y más</t>
  </si>
  <si>
    <t>Tratamiento de Erradicación del Helicobacter Pylori</t>
  </si>
  <si>
    <t>Año 9 (13-14)</t>
  </si>
  <si>
    <t>Problema 70 - 80</t>
  </si>
  <si>
    <t>a Jun 2014</t>
  </si>
  <si>
    <t>Número de casos acumulados
 Jul-2005 a Mar-2015</t>
  </si>
  <si>
    <t>a Jun 2015</t>
  </si>
  <si>
    <t>Número de casos acumulados
 Jul-2005 a Jun-2015</t>
  </si>
  <si>
    <t>Año 10 (14-15)</t>
  </si>
  <si>
    <t>Número de casos acumulados
 Jul-2005 a Sep-2015</t>
  </si>
  <si>
    <t>Número de casos acumulados
 Jul-2005 a Dic-2015</t>
  </si>
  <si>
    <t>Aceptación</t>
  </si>
  <si>
    <t>Año 11 (15-16)</t>
  </si>
  <si>
    <t>Decreto Supremo N° 170</t>
  </si>
  <si>
    <t>Decreto Supremo N° 228</t>
  </si>
  <si>
    <t>Decreto Supremo N° 44</t>
  </si>
  <si>
    <t>Decreto Supremo N° 1</t>
  </si>
  <si>
    <t>Decreto Supremo N° 4</t>
  </si>
  <si>
    <t>a Jun 2016</t>
  </si>
  <si>
    <t>DATOS SOLO PARA VALIDAR INCREMENTO</t>
  </si>
  <si>
    <t>DATOS ANTERIORES</t>
  </si>
  <si>
    <t>Número de casos acumulados
 Jul-2005 a Mar-2016</t>
  </si>
  <si>
    <t>Número de casos acumulados
 Jul-2005 a Jun-2016</t>
  </si>
  <si>
    <t>Número de casos acumulados
 Jul-2005 a Sep-2016</t>
  </si>
  <si>
    <t>Número de casos acumulados
 Jul-2005 a Dic-2016</t>
  </si>
  <si>
    <t>Prematurez (Prevención de Parto Prematuro)(**)</t>
  </si>
  <si>
    <t xml:space="preserve">Retinopatía del prematuro(**) </t>
  </si>
  <si>
    <t>Displasia broncopulmonar del prematuro (**)</t>
  </si>
  <si>
    <t>Hipoacusia neurosensorial bilateral del prematuro (**)</t>
  </si>
  <si>
    <t>Valida crecimiento</t>
  </si>
  <si>
    <t>2016-09</t>
  </si>
  <si>
    <t>2016-12</t>
  </si>
  <si>
    <t>2016-06</t>
  </si>
  <si>
    <t>2016-03</t>
  </si>
  <si>
    <t>2015-12</t>
  </si>
  <si>
    <t>2015-09</t>
  </si>
  <si>
    <t>2015-06</t>
  </si>
  <si>
    <t>2015-03</t>
  </si>
  <si>
    <t>2014-12</t>
  </si>
  <si>
    <t>2014-09</t>
  </si>
  <si>
    <t>2014-06</t>
  </si>
  <si>
    <t>2014-03</t>
  </si>
  <si>
    <t>2013-12</t>
  </si>
  <si>
    <t>2013-09</t>
  </si>
  <si>
    <t>2013-06</t>
  </si>
  <si>
    <t>2013-03</t>
  </si>
  <si>
    <t>2012-12</t>
  </si>
  <si>
    <t>2012-09</t>
  </si>
  <si>
    <t>Número de casos acumulados
 Jul-2005 a Mar-2017</t>
  </si>
  <si>
    <t>2017-03</t>
  </si>
  <si>
    <t>2017-06</t>
  </si>
  <si>
    <t>Número de casos acumulados
 Jul-2005 a Jun-2017</t>
  </si>
  <si>
    <t>Número de casos acumulados
 Jul-2005 a Sep-2017</t>
  </si>
  <si>
    <t>Número de casos acumulados
 Jul-2005 a Dic-2017</t>
  </si>
  <si>
    <t>Año 12 (16-17)</t>
  </si>
  <si>
    <t>Decreto Supremo N° 3</t>
  </si>
  <si>
    <t>a Jun 2017</t>
  </si>
  <si>
    <t>Gráfico de Distribución de casos por entrada de vigencia de decretos</t>
  </si>
  <si>
    <t>Gráfico de Casos GES según modalidad de atención</t>
  </si>
  <si>
    <t>2017-09</t>
  </si>
  <si>
    <t>GLOSA</t>
  </si>
  <si>
    <t>2017-12</t>
  </si>
  <si>
    <t>Número de casos acumulados
 Jul-2005 a Jun-2018</t>
  </si>
  <si>
    <t>Número de casos acumulados
 Jul-2005 a Sep-2018</t>
  </si>
  <si>
    <t>Número de casos acumulados
 Jul-2005 a Dic-2018</t>
  </si>
  <si>
    <t>Número de casos acumulados
 Jul-2005 a Mar-2018</t>
  </si>
  <si>
    <t>2018-03</t>
  </si>
  <si>
    <t>Año 13 (17-18)</t>
  </si>
  <si>
    <t>a Jun 2018</t>
  </si>
  <si>
    <t>2018-06</t>
  </si>
  <si>
    <t>Número de casos acumulados
 Jul-2005 a Mar-2019</t>
  </si>
  <si>
    <t>Número de casos acumulados
 Jul-2005 a Jun-2019</t>
  </si>
  <si>
    <t>Número de casos acumulados
 Jul-2005 a Sep-2019</t>
  </si>
  <si>
    <t>Número de casos acumulados
 Jul-2005 a Dic-2019</t>
  </si>
  <si>
    <t>Año 14 (18-19)</t>
  </si>
  <si>
    <t>a Jun 2019</t>
  </si>
  <si>
    <t>Cáncer de pulmón</t>
  </si>
  <si>
    <t>Cáncer de tiriodes</t>
  </si>
  <si>
    <t>Cáncer renal</t>
  </si>
  <si>
    <t>Mieloma múltiple en personas de 15 años y más</t>
  </si>
  <si>
    <t>Enfermedad de alzheimer y otras demencias</t>
  </si>
  <si>
    <t>2012-06 BASE FIJA</t>
  </si>
  <si>
    <t>Número de casos acumulados
 Jul-2005 a Mar-2020</t>
  </si>
  <si>
    <t>Número de casos acumulados
 Jul-2005 a Jun-2020</t>
  </si>
  <si>
    <t>Número de casos acumulados
 Jul-2005 a Sep-2020</t>
  </si>
  <si>
    <t>Número de casos acumulados
 Jul-2005 a Dic-2020</t>
  </si>
  <si>
    <t>a Jun 2020</t>
  </si>
  <si>
    <t>Problema 81 - 85</t>
  </si>
  <si>
    <t>Número de casos acumulados
 Jul-2005 a Mar-2021</t>
  </si>
  <si>
    <t>CONTENIDO</t>
  </si>
  <si>
    <t>INDICE</t>
  </si>
  <si>
    <t>Número de casos acumulados
 Jul-2005 a Jun-2021</t>
  </si>
  <si>
    <t>Número de casos acumulados
 Jul-2005 a Sep-2021</t>
  </si>
  <si>
    <t>Número de casos acumulados
 Jul-2005 a Dic-2021</t>
  </si>
  <si>
    <t>NOTAS</t>
  </si>
  <si>
    <t>DESCRIPCIÓN</t>
  </si>
  <si>
    <r>
      <rPr>
        <u/>
        <sz val="9"/>
        <rFont val="Verdana"/>
        <family val="2"/>
      </rPr>
      <t>Gráfico de Número de Casos entre Junio y Julio de cada año</t>
    </r>
    <r>
      <rPr>
        <sz val="9"/>
        <rFont val="Verdana"/>
        <family val="2"/>
      </rPr>
      <t xml:space="preserve"> : Muestra el número casos según Fonasa e Isapre entre Junio y Julio de cada año.</t>
    </r>
  </si>
  <si>
    <r>
      <rPr>
        <u/>
        <sz val="9"/>
        <rFont val="Verdana"/>
        <family val="2"/>
      </rPr>
      <t xml:space="preserve">Gráfico de Número de Casos entre Enero y Diciembre de cada año </t>
    </r>
    <r>
      <rPr>
        <sz val="9"/>
        <rFont val="Verdana"/>
        <family val="2"/>
      </rPr>
      <t>: Muestra el número casos según Fonasa e Isapre entre Enero y Diciembre de cada año.</t>
    </r>
  </si>
  <si>
    <r>
      <rPr>
        <u/>
        <sz val="9"/>
        <rFont val="Verdana"/>
        <family val="2"/>
      </rPr>
      <t>Gráfico de Distribución de casos por entrada de vigencia de decretos</t>
    </r>
    <r>
      <rPr>
        <sz val="9"/>
        <rFont val="Verdana"/>
        <family val="2"/>
      </rPr>
      <t>: Muestra la distribución de los casos acumulados según entrada en vigencia de cada decreto supremo.</t>
    </r>
  </si>
  <si>
    <t>Cuadro Casos GES acumulados por año y semestre</t>
  </si>
  <si>
    <t xml:space="preserve">Total de Casos GES acumulados </t>
  </si>
  <si>
    <t>a Jun 2021</t>
  </si>
  <si>
    <t>HOJA</t>
  </si>
  <si>
    <t>A partir de Julio 2012 la fuente de datos es el archivo de solicitudes de acceso a la GES. Considera las solicitudes de acceso del periodo aceptadas y con fecha de aceptación por la Isapre y, que fueron aceptadas por el beneficiario o cotizante.</t>
  </si>
  <si>
    <t>Esta información no incorpora casos de VIH atendidos por FONASA y no considera los casos registrados por CONASIDA (9.147 casos al 15 de junio de 2008).
El problema de salud N°18 VIH no cuenta con casos disponibles entre julio año 2005 a diciembre 2013.
El problema de salud N°18 VIH cuenta con casos incorporados al SIGGES desde 2014 en adelante.</t>
  </si>
  <si>
    <r>
      <rPr>
        <u/>
        <sz val="9"/>
        <rFont val="Verdana"/>
        <family val="2"/>
      </rPr>
      <t>Gráfico de Casos GES según modalidad de atención</t>
    </r>
    <r>
      <rPr>
        <sz val="9"/>
        <rFont val="Verdana"/>
        <family val="2"/>
      </rPr>
      <t xml:space="preserve"> : Muestra la distribución de Casos GES acumulados según modalidad.</t>
    </r>
  </si>
  <si>
    <r>
      <rPr>
        <u/>
        <sz val="9"/>
        <rFont val="Verdana"/>
        <family val="2"/>
      </rPr>
      <t>Gráfico de Casos GES por modalidad de atención ambulatoria</t>
    </r>
    <r>
      <rPr>
        <sz val="9"/>
        <rFont val="Verdana"/>
        <family val="2"/>
      </rPr>
      <t xml:space="preserve"> : Muestra la distribución de Casos GES acumulados por modalidad de atención ambulatoria.</t>
    </r>
  </si>
  <si>
    <r>
      <rPr>
        <u/>
        <sz val="9"/>
        <rFont val="Verdana"/>
        <family val="2"/>
      </rPr>
      <t>Gráfico de Casos GES por modalidad de atención hospitalaria</t>
    </r>
    <r>
      <rPr>
        <sz val="9"/>
        <rFont val="Verdana"/>
        <family val="2"/>
      </rPr>
      <t xml:space="preserve"> : Muestra la distribución de Casos GES acumulados por modalidad de atención hospitalaria.</t>
    </r>
  </si>
  <si>
    <r>
      <rPr>
        <u/>
        <sz val="9"/>
        <rFont val="Verdana"/>
        <family val="2"/>
      </rPr>
      <t>Gráfico de Casos GES por modalidad de atención mixta</t>
    </r>
    <r>
      <rPr>
        <sz val="9"/>
        <rFont val="Verdana"/>
        <family val="2"/>
      </rPr>
      <t xml:space="preserve"> : Muestra la distribución de Casos GES acumulados por modalidad de atención mixta.</t>
    </r>
  </si>
  <si>
    <t>Todos los datos son provisionales por cuanto no han sido fiscalizados o auditados.</t>
  </si>
  <si>
    <t>CASOS GES ACUMULADOS POR PROBLEMA DE SALUD</t>
  </si>
  <si>
    <t>Número de casos acumulados 
Jul-2005 a Dic-2005</t>
  </si>
  <si>
    <t>Ingresos entre 
Jul y Dic 2005</t>
  </si>
  <si>
    <t>VIH / SIDA (3)</t>
  </si>
  <si>
    <t>Prematurez (4)</t>
  </si>
  <si>
    <t>Número de casos acumulados 
Jul-2005 a Jun-2006</t>
  </si>
  <si>
    <t>Número de casos acumulados 
Jul-2005 a Dic-2006</t>
  </si>
  <si>
    <t>Ingresos entre 
Ene y Dic 2006</t>
  </si>
  <si>
    <t>Número de casos acumulados 
Jul-2005 a Mar-2009</t>
  </si>
  <si>
    <t>Número de casos acumulados 
Jul-2005 a Jun-2009</t>
  </si>
  <si>
    <t>Número de casos acumulados 
Jul-2005 a Sep-2009</t>
  </si>
  <si>
    <t>Número de casos acumulados 
Jul-2005 a Dic-2009</t>
  </si>
  <si>
    <t>Ingresos entre 
Ene y Dic 2009</t>
  </si>
  <si>
    <t>Número de casos acumulados 
Jul-2005 a Mar-2010</t>
  </si>
  <si>
    <t>Número de casos acumulados 
Jul-2005 a Jun-2010</t>
  </si>
  <si>
    <t>Número de casos acumulados 
Jul-2005 a Sep-2010</t>
  </si>
  <si>
    <t>Número de casos acumulados 
Jul-2005 a Dic-2010</t>
  </si>
  <si>
    <t>Ingresos entre 
Ene  y Dic 2010</t>
  </si>
  <si>
    <t>Retinopatía del prematuro (4)</t>
  </si>
  <si>
    <t>Número de casos acumulados 
Jul-2005 a Mar-2011</t>
  </si>
  <si>
    <t>Número de casos acumulados 
Jul-2005 a Jun-2011</t>
  </si>
  <si>
    <t>Número de casos acumulados 
Jul-2005 a Sep-2011</t>
  </si>
  <si>
    <t>Número de casos acumulados 
Jul-2005 a Dic-2011</t>
  </si>
  <si>
    <t>Ingresos entre 
Ene  y Dic 2011</t>
  </si>
  <si>
    <t>Número de casos acumulados 
Jul-2005 a Mar-2012</t>
  </si>
  <si>
    <t>Número de casos acumulados 
Jul-2005 a Jun-2012</t>
  </si>
  <si>
    <t>Número de casos acumulados 
Jul-2005 a Sep-2012</t>
  </si>
  <si>
    <t>Número de casos acumulados 
Jul-2005 a Dic-2012</t>
  </si>
  <si>
    <t>Ingresos entre 
Ene  y Dic 2012</t>
  </si>
  <si>
    <t>Número de casos acumulados 
Jul-2005 a Mar-2013</t>
  </si>
  <si>
    <t>Número de casos acumulados 
Jul-2005 a Jun-2013</t>
  </si>
  <si>
    <t>Número de casos acumulados 
Jul-2005 a Sep-2013</t>
  </si>
  <si>
    <t>Número de casos acumulados 
Jul-2005 a Dic-2013</t>
  </si>
  <si>
    <t>Ingresos entre 
Ene  y Dic 2013</t>
  </si>
  <si>
    <t>Número de casos acumulados 
Jul-2005 a Mar-2014</t>
  </si>
  <si>
    <t>Número de casos acumulados 
Jul-2005 a Jun-2014</t>
  </si>
  <si>
    <t>Número de casos acumulados 
Jul-2005 a Sep-2014</t>
  </si>
  <si>
    <t>Número de casos acumulados 
Jul-2005 a Dic-2014</t>
  </si>
  <si>
    <t>Ingresos entre 
Ene  y Dic 2014</t>
  </si>
  <si>
    <t>Ingresos entre 
Ene  y Dic 2015</t>
  </si>
  <si>
    <t>Ingresos entre 
Ene  y Dic 2016</t>
  </si>
  <si>
    <t>Prematurez (Prevención de Parto Prematuro)(4)</t>
  </si>
  <si>
    <t>Ingresos entre 
Ene  y Dic 2017</t>
  </si>
  <si>
    <t>Síndrome de dificultad respiratoria en el recién nacido (5)</t>
  </si>
  <si>
    <t>Ingresos entre 
Ene  y Dic 2018</t>
  </si>
  <si>
    <t>Ingresos entre 
Ene  y Dic 2019</t>
  </si>
  <si>
    <t>Ingresos entre 
Ene  y Dic 2020</t>
  </si>
  <si>
    <t>Ingresos entre 
Ene  y Dic 2021</t>
  </si>
  <si>
    <t>Número de casos acumulados 
Jul-2005 a Jun-2007</t>
  </si>
  <si>
    <t>Número de casos acumulados 
Jul-2005 a Dic-2007</t>
  </si>
  <si>
    <t>Número de casos acumulados 
Jul-2005 a Jun-2008</t>
  </si>
  <si>
    <t>Número de casos acumulados 
Jul-2005 a Dic-2008</t>
  </si>
  <si>
    <t>SolAce-2021-12</t>
  </si>
  <si>
    <t>FONASA 2021-12</t>
  </si>
  <si>
    <t>SolAce-2022-03</t>
  </si>
  <si>
    <t>Número de casos acumulados
 Jul-2005 a Mar-2022</t>
  </si>
  <si>
    <t>Número de casos acumulados
 Jul-2005 a Jun-2022</t>
  </si>
  <si>
    <t>Número de casos acumulados
 Jul-2005 a Sep-2022</t>
  </si>
  <si>
    <t>Número de casos acumulados
 Jul-2005 a Dic-2022</t>
  </si>
  <si>
    <t>Ingresos entre 
Ene  y Dic 2022</t>
  </si>
  <si>
    <t>FONASA 2022-03</t>
  </si>
  <si>
    <t>Decreto Supremo N° 22</t>
  </si>
  <si>
    <t>a Jun 2022</t>
  </si>
  <si>
    <t>Rehabilitación SARS COV-2</t>
  </si>
  <si>
    <t>Número de casos acumulados
 Jul-2005 a Mar-2023</t>
  </si>
  <si>
    <t>Número de casos acumulados
 Jul-2005 a Jun-2023</t>
  </si>
  <si>
    <t>Número de casos acumulados
 Jul-2005 a Sep-2023</t>
  </si>
  <si>
    <t>Número de casos acumulados
 Jul-2005 a Dic-2023</t>
  </si>
  <si>
    <t>Ingresos entre 
Ene  y Dic 2023</t>
  </si>
  <si>
    <t>ESTADÍSTICA TRIMESTRAL DE CASOS GES (AUGE) DE FONASA Y SISTEMA ISAPRE</t>
  </si>
  <si>
    <r>
      <t xml:space="preserve">La </t>
    </r>
    <r>
      <rPr>
        <b/>
        <sz val="9"/>
        <rFont val="Verdana"/>
        <family val="2"/>
      </rPr>
      <t>Estadística</t>
    </r>
    <r>
      <rPr>
        <sz val="9"/>
        <rFont val="Verdana"/>
        <family val="2"/>
      </rPr>
      <t xml:space="preserve"> </t>
    </r>
    <r>
      <rPr>
        <b/>
        <sz val="9"/>
        <rFont val="Verdana"/>
        <family val="2"/>
      </rPr>
      <t>Trimestral de Casos GES (AUGE) de Fonasa y Sistema Isapre</t>
    </r>
    <r>
      <rPr>
        <sz val="9"/>
        <color indexed="63"/>
        <rFont val="Verdana"/>
        <family val="2"/>
      </rPr>
      <t xml:space="preserve"> contiene los siguientes cuadros y gráficos de información, para cada periodo:</t>
    </r>
  </si>
  <si>
    <t>(1) Número de Casos Ges acumulados por año y trimestre, de Fonasa e Isapre.</t>
  </si>
  <si>
    <t>(2) Casos ingresados en cada año, de Fonasa e Isapre.</t>
  </si>
  <si>
    <t>Año 2012</t>
  </si>
  <si>
    <t>Año 2013</t>
  </si>
  <si>
    <t>Año 2014</t>
  </si>
  <si>
    <t>Año 2015</t>
  </si>
  <si>
    <t>Año 2016</t>
  </si>
  <si>
    <t>Año 2017</t>
  </si>
  <si>
    <t>Año 2018</t>
  </si>
  <si>
    <t>Año 2019</t>
  </si>
  <si>
    <t>Año 2020</t>
  </si>
  <si>
    <t>Año 2021</t>
  </si>
  <si>
    <t>Año 2022</t>
  </si>
  <si>
    <t>Año 2023</t>
  </si>
  <si>
    <t>Cuadro Casos GES acumulados por año y trimestre</t>
  </si>
  <si>
    <t>Todos los años</t>
  </si>
  <si>
    <t>Tasas de Uso</t>
  </si>
  <si>
    <t>Gráfico Casos Año Calendario</t>
  </si>
  <si>
    <t>Gráfico por PS según DS</t>
  </si>
  <si>
    <t>Gráfico Tipo Atención</t>
  </si>
  <si>
    <t>PS Modalidad Ambulatoria</t>
  </si>
  <si>
    <t>PS Modalidad Hospitalaria</t>
  </si>
  <si>
    <t>PS Modalidad Mixta</t>
  </si>
  <si>
    <t>Tasas de usos Casos GES</t>
  </si>
  <si>
    <t>TASAS DE USO CASOS GES</t>
  </si>
  <si>
    <t>(3) Tasa de uso de Casos GES.</t>
  </si>
  <si>
    <t>(4) Gráficos de Casos GES acumulados.</t>
  </si>
  <si>
    <t>Gráfico Casos Año GES</t>
  </si>
  <si>
    <t>Fuente de información: Fonasa y Superintendencia de Salud (Archivo Maestro de Solicitudes de Acceso a las GES en Isapres).</t>
  </si>
  <si>
    <t>Decreto Supremo N° 72</t>
  </si>
  <si>
    <t>a Jun 2023</t>
  </si>
  <si>
    <t>Problema 86 - 87</t>
  </si>
  <si>
    <t xml:space="preserve">Las diferencias observadas en el problema de salud 24 Prematurez en FONASA, corresponden a la nueva codificación y redistribución de los problemas de salud del prematuro al número de problema de salud 57, 58 y 59.  Esto trae como consecuencia, una disminución en el PS N° 24 y aumentos en los PS N° 57, 58 y 59.
A partir del año 2021 Las diferencias en el problema 57, se deben a la eliminación de casos del archivo, por parte de una isapre.                          Las diferencias en el problema 11, para diciembre del 2022, se deben a la eliminación de casos del archivo, por parte de una isapre.                                                                                                                                                                                                                     </t>
  </si>
  <si>
    <t>FICHA TÉCNICA</t>
  </si>
  <si>
    <t>Descripción</t>
  </si>
  <si>
    <t>Resumen</t>
  </si>
  <si>
    <t>Cobertura</t>
  </si>
  <si>
    <t>Nacional</t>
  </si>
  <si>
    <t>Universo</t>
  </si>
  <si>
    <t>Frecuencia de publicación</t>
  </si>
  <si>
    <t>Periodo de análisis de la estadística</t>
  </si>
  <si>
    <t>Fecha Creación</t>
  </si>
  <si>
    <t>Área responsable</t>
  </si>
  <si>
    <t>Modo de recolección de datos</t>
  </si>
  <si>
    <t>Registro administrativo, vía internet</t>
  </si>
  <si>
    <t>Palabras Claves</t>
  </si>
  <si>
    <t xml:space="preserve">La Estadística Trimestral de Casos GES Acumulados contiene información de la cantidad de casos GES totales atendidos por FONASA e Isapres. </t>
  </si>
  <si>
    <t>Esta estadística es obtenidas desde FONASA y del Archivo Maestro de Solicitudes de Acceso GES en el caso de Isapres.</t>
  </si>
  <si>
    <t>La información que se entrega está desagregada para FONASA e Isapres, por cada problema de salud vigente a la fecha de publicación.</t>
  </si>
  <si>
    <t>La información de este producto, se encuentra disponible desde diciembre del 2008, en la página web de la Superintendencia de Salud.</t>
  </si>
  <si>
    <t>Beneficiarios del sistema FONASA e Isapre, que presentaron atenciones de salud por algún problema GES.</t>
  </si>
  <si>
    <t>Trimestral, al 31 de marzo, 30 de junio, 30 de septiembre y 31 de diciembre.</t>
  </si>
  <si>
    <t>GES ISAPRES FONASA</t>
  </si>
  <si>
    <t>Unidad de Datos y Estadísticas</t>
  </si>
  <si>
    <t>Año 2024</t>
  </si>
  <si>
    <t>Número de casos acumulados
 Jul-2005 a Mar-2024</t>
  </si>
  <si>
    <t>Número de casos acumulados
 Jul-2005 a Jun-2024</t>
  </si>
  <si>
    <t>Número de casos acumulados
 Jul-2005 a Sep-2024</t>
  </si>
  <si>
    <t>Número de casos acumulados
 Jul-2005 a Dic-2024</t>
  </si>
  <si>
    <t>Ficha Metadatos</t>
  </si>
  <si>
    <t>a Jun 2024</t>
  </si>
  <si>
    <t>Ingresos entre 
Ene  y Dic 2024</t>
  </si>
  <si>
    <t xml:space="preserve">Atención integral de salud en agresión sexual aguda </t>
  </si>
  <si>
    <t>Año 2025</t>
  </si>
  <si>
    <t>Displasia broncopulmonar del prematuro (4)</t>
  </si>
  <si>
    <t>Hipoacusia neurosensorial bilateral del prematuro (4)</t>
  </si>
  <si>
    <t xml:space="preserve">Epilepsia no refractaria en personas de 15 años y más </t>
  </si>
  <si>
    <t xml:space="preserve">Asma bronquial en personas de 15 años y más </t>
  </si>
  <si>
    <t xml:space="preserve">Enfermedad de Parkinson </t>
  </si>
  <si>
    <t xml:space="preserve">Artritis idiopática juvenil </t>
  </si>
  <si>
    <t xml:space="preserve">Prevención secundaria insuficiencia renal crónica terminal </t>
  </si>
  <si>
    <t xml:space="preserve">Displasia luxante de caderas </t>
  </si>
  <si>
    <t xml:space="preserve">Salud oral integral de la embarazada </t>
  </si>
  <si>
    <t xml:space="preserve">Esclerosis múltiple recurrente remitente </t>
  </si>
  <si>
    <t>Número de casos acumulados
 Jul-2005 a Mar-2025</t>
  </si>
  <si>
    <t>Número de casos acumulados
 Jul-2005 a Jun-2025</t>
  </si>
  <si>
    <t>Número de casos acumulados
 Jul-2005 a Sep-2025</t>
  </si>
  <si>
    <t>Número de casos acumulados
 Jul-2005 a Dic-2025</t>
  </si>
  <si>
    <t>Año 15 (19-20)</t>
  </si>
  <si>
    <t>Año 16 (20-21)</t>
  </si>
  <si>
    <t>Año 17 (21-22)</t>
  </si>
  <si>
    <t>Año 18 (22-23)</t>
  </si>
  <si>
    <t>a Jun 2025</t>
  </si>
  <si>
    <t>Ingresos entre 
Ene  y Dic 2025</t>
  </si>
  <si>
    <t>Tratamiento farmacológico tras alta hospitalaria por cirrosis hepática</t>
  </si>
  <si>
    <t>Tratamiento hospitalario para personas menores de 15 años con depresión grave refractaria o psicótica con riesgo suicida</t>
  </si>
  <si>
    <t>Cesación del consumo de tabaco en personas de 25 años y más</t>
  </si>
  <si>
    <t>DATOS CASOS ACUMULADOS DE JULIO 2005 A DICIEMBRE 2025</t>
  </si>
  <si>
    <t>Año 19 (23-24)</t>
  </si>
  <si>
    <t>Año 20 (24-25)</t>
  </si>
  <si>
    <t>JULIO 2005 - MARZO 2026</t>
  </si>
  <si>
    <t>Año 2026</t>
  </si>
  <si>
    <t>Muestra la cantidad de casos totales atendidos por FONASA e Isapres, acumulados en forma semestral y trimestral desde el 1° de julio de 2005 al 31 de diciembre de 2025 para FONASA y desde el 1° de julio de 2005 al 31 de marzo de 2026 para Isapres.</t>
  </si>
  <si>
    <t>Tasa de Uso: expresa la razón entre el número de casos AUGE de la población objetivo definida en la Garantía de Acceso del Decreto Supremo vigente por cada 100.000 beneficiarios, en un período determinado, con excepción de las Disrafias Espinales, Fisura Labiopalatina y Prematurez, en las que se usó la población estimada de Recién Nacidos.
Población beneficiaria estimada del año 2024, según población objetivo, para cada uno de los PS GES 85, FONASA e Isapre.  Su fuente es EVC 2021 U. de Chile año 2021. Estimación de población beneficiaria FONASA-Isapre año 2024 por problema de salud GES. Para el año 2025, PS N° 90, la población objetivo se obtiene de Estimación de población beneficiaria FONASA-Isapre año 2025 por problema de salud GES. Para los PS N° 88 a 90, la población objetivo se obtiene de Estadísticas mensual de Cartera de Beneficiarios Isapre a diciembre 2025 y Estadísticas de Fonasa a diciembre 2025. Para el año 2026, la población objetivo se obtiene de Estadísticas mensual de Cartera de Beneficiarios Isapre a diciembre 2025 y Estadísticas de Fonasa a diciembre 2025.</t>
  </si>
  <si>
    <t>Número de casos acumulados
 Jul-2005 a Mar-2026</t>
  </si>
  <si>
    <t>Número de casos acumulados
 Jul-2005 a Jun-2026</t>
  </si>
  <si>
    <t>Número de casos acumulados
 Jul-2005 a Sep-2026</t>
  </si>
  <si>
    <t>Número de casos acumulados
 Jul-2005 a Dic-2026</t>
  </si>
  <si>
    <t>Ingresos entre 
Ene  y Mar 2026</t>
  </si>
  <si>
    <t>Enero 2025 - Marzo 2026</t>
  </si>
  <si>
    <t>Junio 2024 - Junio 2025</t>
  </si>
  <si>
    <t>Primer trimestre 2026 (corte al 31 de marzo de 2026)</t>
  </si>
  <si>
    <t>Segundo trimestre 2026 (corte al 30 de junio de 2026)</t>
  </si>
  <si>
    <t>Tercer trimestre 2026 (corte al 30 de septiembre de 2026)</t>
  </si>
  <si>
    <t>Cuarto trimestre 2026 (corte al 31 de diciembre de 2026)</t>
  </si>
  <si>
    <t>Fecha extracción de datos: Información de Fonasa fue recepcionada el 28/05/2026. Información de marzo 2026 de Isapres: 02/07/2026.</t>
  </si>
  <si>
    <t>Ficha Metadatos de la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</si>
</sst>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64" formatCode="_-* #,##0.00_-;\-* #,##0.00_-;_-* &quot;-&quot;??_-;_-@_-"/>
    <numFmt numFmtId="165" formatCode="0.0%"/>
    <numFmt numFmtId="166" formatCode="_-* #,##0_-;\-* #,##0_-;_-* &quot;-&quot;??_-;_-@_-"/>
    <numFmt numFmtId="167" formatCode="_-* #,##0.0_-;\-* #,##0.0_-;_-* &quot;-&quot;??_-;_-@_-"/>
    <numFmt numFmtId="168" formatCode="#,##0_ ;[Red]\(#,##0\)"/>
    <numFmt numFmtId="169" formatCode="0_ ;\-0\ "/>
    <numFmt numFmtId="170" formatCode="0000\-00"/>
    <numFmt numFmtId="171" formatCode="#,##0.0_ ;\-#,##0.0\ "/>
    <numFmt numFmtId="172" formatCode="#,##0.0_ ;[Red]\(#,##0.0\)"/>
    <numFmt numFmtId="173" formatCode="General_)"/>
    <numFmt numFmtId="174" formatCode="dd/mm/yyyy;@"/>
    <numFmt numFmtId="175" formatCode="#,##0_ ;\-#,##0\ "/>
  </numFmts>
  <fonts count="44" x14ac:knownFonts="1">
    <font>
      <sz val="10"/>
      <name val="Arial"/>
    </font>
    <font>
      <sz val="10"/>
      <name val="Arial"/>
      <family val="2"/>
    </font>
    <font>
      <sz val="8"/>
      <name val="Arial"/>
      <family val="2"/>
    </font>
    <font>
      <u/>
      <sz val="10"/>
      <color indexed="12"/>
      <name val="Arial"/>
      <family val="2"/>
    </font>
    <font>
      <sz val="8"/>
      <color indexed="23"/>
      <name val="Verdana"/>
      <family val="2"/>
    </font>
    <font>
      <b/>
      <sz val="8"/>
      <color theme="0"/>
      <name val="Arial"/>
      <family val="2"/>
    </font>
    <font>
      <b/>
      <sz val="10"/>
      <color theme="0"/>
      <name val="Arial"/>
      <family val="2"/>
    </font>
    <font>
      <sz val="10"/>
      <name val="Verdana"/>
      <family val="2"/>
    </font>
    <font>
      <b/>
      <sz val="10"/>
      <color theme="0"/>
      <name val="Verdana"/>
      <family val="2"/>
    </font>
    <font>
      <b/>
      <sz val="8"/>
      <color theme="0"/>
      <name val="Verdana"/>
      <family val="2"/>
    </font>
    <font>
      <sz val="8"/>
      <name val="Verdana"/>
      <family val="2"/>
    </font>
    <font>
      <b/>
      <sz val="10"/>
      <name val="Verdana"/>
      <family val="2"/>
    </font>
    <font>
      <b/>
      <sz val="12"/>
      <name val="Verdana"/>
      <family val="2"/>
    </font>
    <font>
      <u/>
      <sz val="10"/>
      <color indexed="12"/>
      <name val="Verdana"/>
      <family val="2"/>
    </font>
    <font>
      <sz val="10"/>
      <color indexed="63"/>
      <name val="Verdana"/>
      <family val="2"/>
    </font>
    <font>
      <b/>
      <sz val="10"/>
      <color theme="8"/>
      <name val="Verdana"/>
      <family val="2"/>
    </font>
    <font>
      <sz val="10"/>
      <color indexed="9"/>
      <name val="Verdana"/>
      <family val="2"/>
    </font>
    <font>
      <sz val="11"/>
      <name val="Verdana"/>
      <family val="2"/>
    </font>
    <font>
      <sz val="8"/>
      <color indexed="9"/>
      <name val="Verdana"/>
      <family val="2"/>
    </font>
    <font>
      <b/>
      <sz val="8"/>
      <color indexed="9"/>
      <name val="Verdana"/>
      <family val="2"/>
    </font>
    <font>
      <u/>
      <sz val="8"/>
      <color indexed="12"/>
      <name val="Verdana"/>
      <family val="2"/>
    </font>
    <font>
      <sz val="10"/>
      <color theme="1"/>
      <name val="Verdana"/>
      <family val="2"/>
    </font>
    <font>
      <sz val="10"/>
      <name val="Arial"/>
      <family val="2"/>
    </font>
    <font>
      <sz val="10"/>
      <color theme="0"/>
      <name val="Verdana"/>
      <family val="2"/>
    </font>
    <font>
      <sz val="10"/>
      <color rgb="FFFF0000"/>
      <name val="Verdana"/>
      <family val="2"/>
    </font>
    <font>
      <sz val="12"/>
      <name val="Times"/>
      <family val="1"/>
    </font>
    <font>
      <b/>
      <sz val="15"/>
      <color rgb="FF0070C0"/>
      <name val="Verdana"/>
      <family val="2"/>
    </font>
    <font>
      <b/>
      <sz val="14"/>
      <color rgb="FF0067B7"/>
      <name val="Verdana"/>
      <family val="2"/>
    </font>
    <font>
      <b/>
      <sz val="9"/>
      <name val="Verdana"/>
      <family val="2"/>
    </font>
    <font>
      <sz val="9"/>
      <color indexed="63"/>
      <name val="Verdana"/>
      <family val="2"/>
    </font>
    <font>
      <sz val="9"/>
      <name val="Verdana"/>
      <family val="2"/>
    </font>
    <font>
      <sz val="8.5"/>
      <color theme="1"/>
      <name val="Verdana"/>
      <family val="2"/>
    </font>
    <font>
      <sz val="10"/>
      <name val="Helv"/>
    </font>
    <font>
      <u/>
      <sz val="10"/>
      <name val="Verdana"/>
      <family val="2"/>
    </font>
    <font>
      <u/>
      <sz val="9"/>
      <name val="Verdana"/>
      <family val="2"/>
    </font>
    <font>
      <sz val="16"/>
      <name val="Verdana"/>
      <family val="2"/>
    </font>
    <font>
      <b/>
      <sz val="8.5"/>
      <name val="Verdana"/>
      <family val="2"/>
    </font>
    <font>
      <sz val="8"/>
      <color theme="1"/>
      <name val="Arial"/>
      <family val="2"/>
    </font>
    <font>
      <b/>
      <sz val="8"/>
      <color theme="1"/>
      <name val="Arial"/>
      <family val="2"/>
    </font>
    <font>
      <b/>
      <sz val="12"/>
      <color rgb="FF0067B7"/>
      <name val="Verdana"/>
      <family val="2"/>
    </font>
    <font>
      <sz val="8.5"/>
      <name val="Verdana"/>
      <family val="2"/>
    </font>
    <font>
      <b/>
      <sz val="8"/>
      <name val="Verdana"/>
      <family val="2"/>
    </font>
    <font>
      <b/>
      <sz val="8"/>
      <color theme="1"/>
      <name val="Verdana"/>
      <family val="2"/>
    </font>
    <font>
      <sz val="9"/>
      <color rgb="FF666666"/>
      <name val="Arial"/>
      <family val="2"/>
    </font>
  </fonts>
  <fills count="12">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8"/>
        <bgColor indexed="64"/>
      </patternFill>
    </fill>
    <fill>
      <patternFill patternType="solid">
        <fgColor theme="8" tint="0.39997558519241921"/>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54">
    <border>
      <left/>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double">
        <color theme="0" tint="-0.499984740745262"/>
      </bottom>
      <diagonal/>
    </border>
    <border>
      <left style="dotted">
        <color theme="0" tint="-0.499984740745262"/>
      </left>
      <right/>
      <top/>
      <bottom style="double">
        <color theme="0" tint="-0.499984740745262"/>
      </bottom>
      <diagonal/>
    </border>
    <border>
      <left style="dotted">
        <color theme="0" tint="-0.499984740745262"/>
      </left>
      <right/>
      <top/>
      <bottom/>
      <diagonal/>
    </border>
    <border>
      <left/>
      <right style="dotted">
        <color indexed="64"/>
      </right>
      <top/>
      <bottom/>
      <diagonal/>
    </border>
    <border>
      <left/>
      <right/>
      <top style="dotted">
        <color indexed="64"/>
      </top>
      <bottom/>
      <diagonal/>
    </border>
    <border>
      <left style="dotted">
        <color indexed="64"/>
      </left>
      <right/>
      <top/>
      <bottom/>
      <diagonal/>
    </border>
    <border>
      <left/>
      <right/>
      <top/>
      <bottom style="dotted">
        <color indexed="64"/>
      </bottom>
      <diagonal/>
    </border>
    <border>
      <left/>
      <right style="dotted">
        <color indexed="64"/>
      </right>
      <top/>
      <bottom style="dotted">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bottom style="dotted">
        <color auto="1"/>
      </bottom>
      <diagonal/>
    </border>
    <border>
      <left/>
      <right style="dotted">
        <color indexed="64"/>
      </right>
      <top style="dotted">
        <color indexed="64"/>
      </top>
      <bottom style="dotted">
        <color indexed="64"/>
      </bottom>
      <diagonal/>
    </border>
    <border>
      <left style="dotted">
        <color indexed="64"/>
      </left>
      <right/>
      <top style="double">
        <color theme="0" tint="-0.499984740745262"/>
      </top>
      <bottom/>
      <diagonal/>
    </border>
    <border>
      <left style="dotted">
        <color indexed="64"/>
      </left>
      <right style="dotted">
        <color indexed="64"/>
      </right>
      <top style="thin">
        <color indexed="64"/>
      </top>
      <bottom style="thin">
        <color indexed="64"/>
      </bottom>
      <diagonal/>
    </border>
    <border>
      <left/>
      <right style="dotted">
        <color theme="0" tint="-0.499984740745262"/>
      </right>
      <top/>
      <bottom/>
      <diagonal/>
    </border>
    <border>
      <left style="dotted">
        <color auto="1"/>
      </left>
      <right style="dotted">
        <color auto="1"/>
      </right>
      <top style="thin">
        <color indexed="64"/>
      </top>
      <bottom/>
      <diagonal/>
    </border>
    <border>
      <left style="dotted">
        <color auto="1"/>
      </left>
      <right/>
      <top style="thin">
        <color indexed="64"/>
      </top>
      <bottom style="thin">
        <color indexed="64"/>
      </bottom>
      <diagonal/>
    </border>
    <border>
      <left style="dotted">
        <color auto="1"/>
      </left>
      <right style="dotted">
        <color auto="1"/>
      </right>
      <top/>
      <bottom/>
      <diagonal/>
    </border>
    <border>
      <left style="dotted">
        <color auto="1"/>
      </left>
      <right/>
      <top style="thin">
        <color indexed="64"/>
      </top>
      <bottom/>
      <diagonal/>
    </border>
    <border>
      <left/>
      <right style="dotted">
        <color auto="1"/>
      </right>
      <top style="thin">
        <color indexed="64"/>
      </top>
      <bottom/>
      <diagonal/>
    </border>
    <border>
      <left style="dotted">
        <color auto="1"/>
      </left>
      <right style="dotted">
        <color auto="1"/>
      </right>
      <top/>
      <bottom style="thin">
        <color indexed="64"/>
      </bottom>
      <diagonal/>
    </border>
    <border>
      <left style="dotted">
        <color auto="1"/>
      </left>
      <right/>
      <top/>
      <bottom style="thin">
        <color indexed="64"/>
      </bottom>
      <diagonal/>
    </border>
    <border>
      <left/>
      <right style="dotted">
        <color indexed="64"/>
      </right>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double">
        <color theme="0" tint="-0.499984740745262"/>
      </top>
      <bottom/>
      <diagonal/>
    </border>
    <border>
      <left/>
      <right style="dotted">
        <color indexed="64"/>
      </right>
      <top style="dotted">
        <color indexed="64"/>
      </top>
      <bottom/>
      <diagonal/>
    </border>
    <border>
      <left style="thin">
        <color theme="0" tint="-0.24994659260841701"/>
      </left>
      <right style="thin">
        <color theme="0" tint="-0.24994659260841701"/>
      </right>
      <top style="thin">
        <color theme="0" tint="-0.24994659260841701"/>
      </top>
      <bottom/>
      <diagonal/>
    </border>
  </borders>
  <cellStyleXfs count="8">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9" fontId="1" fillId="0" borderId="0" applyFont="0" applyFill="0" applyBorder="0" applyAlignment="0" applyProtection="0"/>
    <xf numFmtId="41" fontId="22" fillId="0" borderId="0" applyFont="0" applyFill="0" applyBorder="0" applyAlignment="0" applyProtection="0"/>
    <xf numFmtId="0" fontId="21" fillId="0" borderId="0"/>
    <xf numFmtId="173" fontId="25" fillId="0" borderId="0"/>
    <xf numFmtId="37" fontId="32" fillId="0" borderId="0"/>
  </cellStyleXfs>
  <cellXfs count="492">
    <xf numFmtId="0" fontId="0" fillId="0" borderId="0" xfId="0"/>
    <xf numFmtId="0" fontId="0" fillId="0" borderId="0" xfId="0" applyBorder="1" applyAlignment="1">
      <alignment horizontal="justify"/>
    </xf>
    <xf numFmtId="0" fontId="4" fillId="3" borderId="0" xfId="0" applyFont="1" applyFill="1" applyBorder="1" applyAlignment="1">
      <alignment horizontal="justify" vertical="center" wrapText="1"/>
    </xf>
    <xf numFmtId="0" fontId="0" fillId="0" borderId="0" xfId="0" applyFill="1" applyBorder="1" applyAlignment="1">
      <alignment horizontal="justify"/>
    </xf>
    <xf numFmtId="166" fontId="0" fillId="0" borderId="0" xfId="0" applyNumberFormat="1" applyBorder="1" applyAlignment="1">
      <alignment horizontal="justify"/>
    </xf>
    <xf numFmtId="166" fontId="0" fillId="0" borderId="0" xfId="0" applyNumberFormat="1" applyFill="1" applyBorder="1" applyAlignment="1">
      <alignment horizontal="justify"/>
    </xf>
    <xf numFmtId="166" fontId="2" fillId="0" borderId="0" xfId="2" applyNumberFormat="1" applyFont="1" applyAlignment="1">
      <alignment vertical="top" wrapText="1"/>
    </xf>
    <xf numFmtId="0" fontId="0" fillId="0" borderId="14" xfId="0" applyBorder="1"/>
    <xf numFmtId="166" fontId="0" fillId="0" borderId="0" xfId="0" applyNumberFormat="1"/>
    <xf numFmtId="166" fontId="2" fillId="0" borderId="0" xfId="2" applyNumberFormat="1" applyFont="1" applyAlignment="1">
      <alignment vertical="top"/>
    </xf>
    <xf numFmtId="14" fontId="2" fillId="0" borderId="0" xfId="2" applyNumberFormat="1" applyFont="1" applyAlignment="1">
      <alignment vertical="top"/>
    </xf>
    <xf numFmtId="9" fontId="2" fillId="0" borderId="0" xfId="3" applyFont="1" applyAlignment="1">
      <alignment vertical="top"/>
    </xf>
    <xf numFmtId="165" fontId="2" fillId="0" borderId="0" xfId="3" applyNumberFormat="1" applyFont="1" applyAlignment="1">
      <alignment vertical="top"/>
    </xf>
    <xf numFmtId="166" fontId="5" fillId="4" borderId="14" xfId="2" applyNumberFormat="1" applyFont="1" applyFill="1" applyBorder="1" applyAlignment="1">
      <alignment horizontal="center" vertical="top" wrapText="1"/>
    </xf>
    <xf numFmtId="166" fontId="2" fillId="0" borderId="14" xfId="2" applyNumberFormat="1" applyFont="1" applyBorder="1" applyAlignment="1">
      <alignment vertical="top" wrapText="1"/>
    </xf>
    <xf numFmtId="0" fontId="6" fillId="4" borderId="14" xfId="0" applyFont="1" applyFill="1" applyBorder="1" applyAlignment="1">
      <alignment horizontal="center" vertical="top"/>
    </xf>
    <xf numFmtId="0" fontId="6" fillId="4" borderId="14" xfId="0" quotePrefix="1" applyFont="1" applyFill="1" applyBorder="1" applyAlignment="1">
      <alignment horizontal="center" vertical="top" wrapText="1"/>
    </xf>
    <xf numFmtId="164" fontId="6" fillId="4" borderId="14" xfId="2" quotePrefix="1" applyFont="1" applyFill="1" applyBorder="1" applyAlignment="1">
      <alignment horizontal="center" vertical="top"/>
    </xf>
    <xf numFmtId="164" fontId="2" fillId="0" borderId="14" xfId="2" applyFont="1" applyBorder="1" applyAlignment="1">
      <alignment vertical="top" wrapText="1"/>
    </xf>
    <xf numFmtId="49" fontId="2" fillId="0" borderId="14" xfId="2" applyNumberFormat="1" applyFont="1" applyBorder="1" applyAlignment="1">
      <alignment horizontal="left" vertical="top" wrapText="1"/>
    </xf>
    <xf numFmtId="0" fontId="7" fillId="0" borderId="0" xfId="0" applyFont="1"/>
    <xf numFmtId="166" fontId="7" fillId="0" borderId="14" xfId="2" applyNumberFormat="1" applyFont="1" applyBorder="1"/>
    <xf numFmtId="166" fontId="7" fillId="0" borderId="14" xfId="0" applyNumberFormat="1" applyFont="1" applyBorder="1"/>
    <xf numFmtId="166" fontId="7" fillId="0" borderId="15" xfId="0" applyNumberFormat="1" applyFont="1" applyBorder="1"/>
    <xf numFmtId="166" fontId="7" fillId="0" borderId="22" xfId="2" applyNumberFormat="1" applyFont="1" applyBorder="1"/>
    <xf numFmtId="166" fontId="7" fillId="0" borderId="22" xfId="0" applyNumberFormat="1" applyFont="1" applyBorder="1"/>
    <xf numFmtId="166" fontId="7" fillId="0" borderId="8" xfId="2" applyNumberFormat="1" applyFont="1" applyBorder="1"/>
    <xf numFmtId="166" fontId="7" fillId="0" borderId="6" xfId="2" applyNumberFormat="1" applyFont="1" applyBorder="1"/>
    <xf numFmtId="166" fontId="7" fillId="0" borderId="24" xfId="0" applyNumberFormat="1" applyFont="1" applyBorder="1"/>
    <xf numFmtId="3" fontId="0" fillId="0" borderId="0" xfId="0" applyNumberFormat="1"/>
    <xf numFmtId="166" fontId="7" fillId="0" borderId="24" xfId="2" applyNumberFormat="1" applyFont="1" applyBorder="1"/>
    <xf numFmtId="165" fontId="7" fillId="0" borderId="22" xfId="3" applyNumberFormat="1" applyFont="1" applyBorder="1"/>
    <xf numFmtId="165" fontId="7" fillId="0" borderId="14" xfId="3" applyNumberFormat="1" applyFont="1" applyBorder="1"/>
    <xf numFmtId="165" fontId="7" fillId="0" borderId="15" xfId="3" applyNumberFormat="1" applyFont="1" applyBorder="1"/>
    <xf numFmtId="165" fontId="7" fillId="0" borderId="7" xfId="3" applyNumberFormat="1" applyFont="1" applyBorder="1"/>
    <xf numFmtId="165" fontId="7" fillId="0" borderId="1" xfId="3" applyNumberFormat="1" applyFont="1" applyBorder="1"/>
    <xf numFmtId="165" fontId="7" fillId="0" borderId="11" xfId="3" applyNumberFormat="1" applyFont="1" applyBorder="1"/>
    <xf numFmtId="0" fontId="8" fillId="5" borderId="24" xfId="0" applyFont="1" applyFill="1" applyBorder="1" applyAlignment="1">
      <alignment horizontal="center" vertical="top" wrapText="1"/>
    </xf>
    <xf numFmtId="0" fontId="8" fillId="5" borderId="15" xfId="0" applyFont="1" applyFill="1" applyBorder="1" applyAlignment="1">
      <alignment horizontal="center" vertical="top" wrapText="1"/>
    </xf>
    <xf numFmtId="0" fontId="8" fillId="5" borderId="11" xfId="0" applyFont="1" applyFill="1" applyBorder="1" applyAlignment="1">
      <alignment horizontal="center" vertical="top" wrapText="1"/>
    </xf>
    <xf numFmtId="0" fontId="8" fillId="5" borderId="13" xfId="0" applyFont="1" applyFill="1" applyBorder="1"/>
    <xf numFmtId="0" fontId="8" fillId="5" borderId="12" xfId="0" applyFont="1" applyFill="1" applyBorder="1"/>
    <xf numFmtId="0" fontId="8" fillId="5" borderId="17" xfId="0" applyFont="1" applyFill="1" applyBorder="1"/>
    <xf numFmtId="166" fontId="9" fillId="4" borderId="14" xfId="2" applyNumberFormat="1" applyFont="1" applyFill="1" applyBorder="1" applyAlignment="1">
      <alignment horizontal="left" vertical="top"/>
    </xf>
    <xf numFmtId="166" fontId="9" fillId="4" borderId="14" xfId="2" quotePrefix="1" applyNumberFormat="1" applyFont="1" applyFill="1" applyBorder="1" applyAlignment="1">
      <alignment horizontal="center" vertical="top" wrapText="1"/>
    </xf>
    <xf numFmtId="166" fontId="9" fillId="4" borderId="14" xfId="2" applyNumberFormat="1" applyFont="1" applyFill="1" applyBorder="1" applyAlignment="1">
      <alignment horizontal="center" vertical="top" wrapText="1"/>
    </xf>
    <xf numFmtId="166" fontId="9" fillId="4" borderId="14" xfId="2" applyNumberFormat="1" applyFont="1" applyFill="1" applyBorder="1" applyAlignment="1">
      <alignment horizontal="left" vertical="top" wrapText="1"/>
    </xf>
    <xf numFmtId="166" fontId="9" fillId="4" borderId="14" xfId="2" quotePrefix="1" applyNumberFormat="1" applyFont="1" applyFill="1" applyBorder="1" applyAlignment="1">
      <alignment horizontal="left" vertical="top" wrapText="1"/>
    </xf>
    <xf numFmtId="166" fontId="9" fillId="4" borderId="14" xfId="2" applyNumberFormat="1" applyFont="1" applyFill="1" applyBorder="1" applyAlignment="1">
      <alignment horizontal="center" vertical="top"/>
    </xf>
    <xf numFmtId="166" fontId="9" fillId="4" borderId="20" xfId="2" quotePrefix="1" applyNumberFormat="1" applyFont="1" applyFill="1" applyBorder="1" applyAlignment="1">
      <alignment horizontal="center" vertical="top" wrapText="1"/>
    </xf>
    <xf numFmtId="166" fontId="10" fillId="0" borderId="14" xfId="2" applyNumberFormat="1" applyFont="1" applyBorder="1" applyAlignment="1">
      <alignment horizontal="left" vertical="top" wrapText="1"/>
    </xf>
    <xf numFmtId="165" fontId="10" fillId="0" borderId="14" xfId="3" applyNumberFormat="1" applyFont="1" applyBorder="1" applyAlignment="1">
      <alignment vertical="top"/>
    </xf>
    <xf numFmtId="166" fontId="10" fillId="0" borderId="14" xfId="2" applyNumberFormat="1" applyFont="1" applyBorder="1" applyAlignment="1">
      <alignment vertical="top" wrapText="1"/>
    </xf>
    <xf numFmtId="166" fontId="10" fillId="0" borderId="14" xfId="2" applyNumberFormat="1" applyFont="1" applyBorder="1" applyAlignment="1">
      <alignment horizontal="center" vertical="center" wrapText="1"/>
    </xf>
    <xf numFmtId="165" fontId="7" fillId="0" borderId="0" xfId="3" applyNumberFormat="1" applyFont="1" applyBorder="1"/>
    <xf numFmtId="0" fontId="7" fillId="0" borderId="0" xfId="0" quotePrefix="1" applyFont="1" applyAlignment="1">
      <alignment horizontal="left"/>
    </xf>
    <xf numFmtId="0" fontId="7" fillId="0" borderId="0" xfId="0" applyFont="1" applyBorder="1"/>
    <xf numFmtId="166" fontId="9" fillId="4" borderId="21" xfId="2" applyNumberFormat="1" applyFont="1" applyFill="1" applyBorder="1" applyAlignment="1">
      <alignment horizontal="center" vertical="top"/>
    </xf>
    <xf numFmtId="165" fontId="10" fillId="0" borderId="14" xfId="3" quotePrefix="1" applyNumberFormat="1" applyFont="1" applyBorder="1" applyAlignment="1">
      <alignment horizontal="left" vertical="top"/>
    </xf>
    <xf numFmtId="164" fontId="7" fillId="0" borderId="0" xfId="2" applyFont="1"/>
    <xf numFmtId="166" fontId="10" fillId="0" borderId="14" xfId="2" applyNumberFormat="1" applyFont="1" applyBorder="1" applyAlignment="1">
      <alignment horizontal="center" vertical="top"/>
    </xf>
    <xf numFmtId="0" fontId="7" fillId="0" borderId="0" xfId="0" applyFont="1" applyAlignment="1">
      <alignment vertical="top" wrapText="1"/>
    </xf>
    <xf numFmtId="166" fontId="11" fillId="0" borderId="14" xfId="0" applyNumberFormat="1" applyFont="1" applyBorder="1" applyAlignment="1">
      <alignment vertical="top" wrapText="1"/>
    </xf>
    <xf numFmtId="0" fontId="14" fillId="3" borderId="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7" fillId="0" borderId="0" xfId="0" applyFont="1" applyBorder="1" applyAlignment="1"/>
    <xf numFmtId="0" fontId="7" fillId="0" borderId="0" xfId="0" applyFont="1" applyBorder="1" applyAlignment="1">
      <alignment horizontal="left" indent="1"/>
    </xf>
    <xf numFmtId="0" fontId="7" fillId="0" borderId="0" xfId="0" applyFont="1" applyFill="1" applyBorder="1"/>
    <xf numFmtId="0" fontId="7" fillId="0" borderId="0" xfId="0" applyFont="1" applyBorder="1" applyAlignment="1">
      <alignment horizontal="justify"/>
    </xf>
    <xf numFmtId="0" fontId="7" fillId="0" borderId="0" xfId="0" applyFont="1" applyFill="1" applyBorder="1" applyAlignment="1">
      <alignment horizontal="justify"/>
    </xf>
    <xf numFmtId="166" fontId="7" fillId="0" borderId="0" xfId="2" applyNumberFormat="1" applyFont="1" applyBorder="1" applyAlignment="1">
      <alignment horizontal="justify"/>
    </xf>
    <xf numFmtId="166" fontId="7" fillId="0" borderId="0" xfId="0" applyNumberFormat="1" applyFont="1" applyBorder="1" applyAlignment="1">
      <alignment horizontal="justify"/>
    </xf>
    <xf numFmtId="0" fontId="12" fillId="0" borderId="0" xfId="0" applyFont="1" applyFill="1" applyBorder="1" applyAlignment="1"/>
    <xf numFmtId="14" fontId="7" fillId="0" borderId="0" xfId="0" applyNumberFormat="1" applyFont="1" applyBorder="1" applyAlignment="1">
      <alignment horizontal="justify"/>
    </xf>
    <xf numFmtId="0" fontId="7" fillId="0" borderId="0" xfId="0" applyFont="1" applyFill="1" applyBorder="1" applyAlignment="1">
      <alignment horizontal="right"/>
    </xf>
    <xf numFmtId="14" fontId="7" fillId="0" borderId="0" xfId="0" applyNumberFormat="1" applyFont="1" applyFill="1" applyBorder="1" applyAlignment="1">
      <alignment horizontal="justify"/>
    </xf>
    <xf numFmtId="0" fontId="17" fillId="0" borderId="0" xfId="0" applyFont="1" applyBorder="1" applyAlignment="1">
      <alignment wrapText="1"/>
    </xf>
    <xf numFmtId="3" fontId="17" fillId="0" borderId="0" xfId="0" applyNumberFormat="1" applyFont="1" applyFill="1" applyBorder="1" applyAlignment="1" applyProtection="1"/>
    <xf numFmtId="3" fontId="7" fillId="0" borderId="0" xfId="0" applyNumberFormat="1" applyFont="1" applyBorder="1" applyAlignment="1"/>
    <xf numFmtId="0" fontId="12" fillId="0" borderId="0" xfId="0" applyFont="1" applyBorder="1" applyAlignment="1">
      <alignment horizontal="center"/>
    </xf>
    <xf numFmtId="0" fontId="16" fillId="0" borderId="0" xfId="0" applyFont="1" applyFill="1" applyBorder="1" applyAlignment="1">
      <alignment horizontal="center" vertical="top" wrapText="1"/>
    </xf>
    <xf numFmtId="0" fontId="16" fillId="0" borderId="0" xfId="0" applyFont="1" applyFill="1" applyBorder="1" applyAlignment="1">
      <alignment horizontal="center" vertical="center" wrapText="1"/>
    </xf>
    <xf numFmtId="166" fontId="7" fillId="0" borderId="0" xfId="2" applyNumberFormat="1" applyFont="1" applyBorder="1" applyAlignment="1">
      <alignment vertical="top" wrapText="1"/>
    </xf>
    <xf numFmtId="166" fontId="7" fillId="0" borderId="0" xfId="2" quotePrefix="1" applyNumberFormat="1" applyFont="1" applyBorder="1" applyAlignment="1">
      <alignment horizontal="left" vertical="top" wrapText="1"/>
    </xf>
    <xf numFmtId="166" fontId="7" fillId="0" borderId="0" xfId="2" applyNumberFormat="1" applyFont="1" applyFill="1" applyBorder="1" applyAlignment="1">
      <alignment vertical="top" wrapText="1"/>
    </xf>
    <xf numFmtId="166" fontId="16" fillId="0" borderId="0" xfId="2" applyNumberFormat="1" applyFont="1" applyFill="1" applyBorder="1" applyAlignment="1">
      <alignment vertical="top" wrapText="1"/>
    </xf>
    <xf numFmtId="0" fontId="7" fillId="0" borderId="0" xfId="0" applyFont="1" applyBorder="1" applyAlignment="1">
      <alignment horizontal="justify" vertical="top"/>
    </xf>
    <xf numFmtId="0" fontId="7" fillId="0" borderId="0" xfId="0" quotePrefix="1" applyFont="1" applyBorder="1" applyAlignment="1">
      <alignment horizontal="left" vertical="top"/>
    </xf>
    <xf numFmtId="166" fontId="7" fillId="0" borderId="0" xfId="0" applyNumberFormat="1" applyFont="1" applyFill="1" applyBorder="1" applyAlignment="1">
      <alignment horizontal="justify"/>
    </xf>
    <xf numFmtId="0" fontId="18" fillId="2" borderId="14" xfId="0" applyFont="1" applyFill="1" applyBorder="1" applyAlignment="1">
      <alignment horizontal="center"/>
    </xf>
    <xf numFmtId="0" fontId="18" fillId="2" borderId="14" xfId="0" applyFont="1" applyFill="1" applyBorder="1" applyAlignment="1"/>
    <xf numFmtId="0" fontId="19" fillId="2" borderId="14" xfId="0" applyFont="1" applyFill="1" applyBorder="1" applyAlignment="1">
      <alignment horizontal="center"/>
    </xf>
    <xf numFmtId="0" fontId="19" fillId="2" borderId="14" xfId="0" applyFont="1" applyFill="1" applyBorder="1"/>
    <xf numFmtId="0" fontId="10" fillId="0" borderId="14" xfId="0" applyFont="1" applyBorder="1"/>
    <xf numFmtId="0" fontId="18" fillId="2" borderId="14" xfId="0" applyFont="1" applyFill="1" applyBorder="1" applyAlignment="1">
      <alignment horizontal="center" vertical="top" wrapText="1"/>
    </xf>
    <xf numFmtId="0" fontId="18" fillId="2" borderId="14" xfId="0" applyFont="1" applyFill="1" applyBorder="1" applyAlignment="1">
      <alignment vertical="top" wrapText="1"/>
    </xf>
    <xf numFmtId="0" fontId="19" fillId="2" borderId="14" xfId="0" applyFont="1" applyFill="1" applyBorder="1" applyAlignment="1">
      <alignment horizontal="center" vertical="top" wrapText="1"/>
    </xf>
    <xf numFmtId="166" fontId="19" fillId="2" borderId="14" xfId="2" applyNumberFormat="1" applyFont="1" applyFill="1" applyBorder="1" applyAlignment="1">
      <alignment vertical="top" wrapText="1"/>
    </xf>
    <xf numFmtId="0" fontId="7" fillId="0" borderId="0" xfId="0" applyFont="1" applyAlignment="1">
      <alignment horizontal="right"/>
    </xf>
    <xf numFmtId="14" fontId="7" fillId="0" borderId="0" xfId="0" applyNumberFormat="1" applyFont="1" applyAlignment="1">
      <alignment horizontal="right"/>
    </xf>
    <xf numFmtId="0" fontId="10" fillId="0" borderId="0" xfId="0" applyFont="1" applyBorder="1" applyAlignment="1">
      <alignment horizontal="center"/>
    </xf>
    <xf numFmtId="0" fontId="10" fillId="0" borderId="0" xfId="0" quotePrefix="1" applyFont="1" applyBorder="1" applyAlignment="1">
      <alignment horizontal="center"/>
    </xf>
    <xf numFmtId="166" fontId="10" fillId="0" borderId="0" xfId="2" applyNumberFormat="1" applyFont="1" applyBorder="1" applyAlignment="1">
      <alignment horizontal="center"/>
    </xf>
    <xf numFmtId="0" fontId="10" fillId="0" borderId="0" xfId="0" applyFont="1" applyBorder="1" applyAlignment="1">
      <alignment horizontal="justify"/>
    </xf>
    <xf numFmtId="0" fontId="7" fillId="0" borderId="14" xfId="0" applyFont="1" applyBorder="1"/>
    <xf numFmtId="0" fontId="7" fillId="0" borderId="14" xfId="0" applyFont="1" applyBorder="1" applyAlignment="1">
      <alignment horizontal="center"/>
    </xf>
    <xf numFmtId="0" fontId="7" fillId="0" borderId="14" xfId="0" quotePrefix="1" applyFont="1" applyBorder="1" applyAlignment="1">
      <alignment horizontal="left"/>
    </xf>
    <xf numFmtId="9" fontId="7" fillId="0" borderId="0" xfId="3" applyFont="1"/>
    <xf numFmtId="0" fontId="7" fillId="0" borderId="0" xfId="0" applyFont="1" applyAlignment="1">
      <alignment horizontal="center"/>
    </xf>
    <xf numFmtId="166" fontId="2" fillId="0" borderId="0" xfId="2" quotePrefix="1" applyNumberFormat="1" applyFont="1" applyAlignment="1">
      <alignment horizontal="left" vertical="top"/>
    </xf>
    <xf numFmtId="165" fontId="7" fillId="0" borderId="0" xfId="0" applyNumberFormat="1" applyFont="1"/>
    <xf numFmtId="0" fontId="10" fillId="0" borderId="0" xfId="0" applyFont="1" applyFill="1" applyBorder="1" applyAlignment="1">
      <alignment horizontal="justify"/>
    </xf>
    <xf numFmtId="166" fontId="10" fillId="0" borderId="0" xfId="2" applyNumberFormat="1" applyFont="1" applyBorder="1"/>
    <xf numFmtId="9" fontId="10" fillId="0" borderId="0" xfId="3" applyFont="1" applyBorder="1" applyAlignment="1">
      <alignment horizontal="center"/>
    </xf>
    <xf numFmtId="0" fontId="7" fillId="0" borderId="0" xfId="0" applyFont="1" applyBorder="1" applyAlignment="1">
      <alignment horizontal="justify" wrapText="1"/>
    </xf>
    <xf numFmtId="49" fontId="10" fillId="0" borderId="0" xfId="3" applyNumberFormat="1" applyFont="1" applyAlignment="1">
      <alignment vertical="top" wrapText="1"/>
    </xf>
    <xf numFmtId="167" fontId="7" fillId="0" borderId="0" xfId="2" applyNumberFormat="1" applyFont="1" applyFill="1" applyBorder="1" applyAlignment="1">
      <alignment horizontal="justify" vertical="top" wrapText="1"/>
    </xf>
    <xf numFmtId="0" fontId="10" fillId="0" borderId="0" xfId="0" applyFont="1"/>
    <xf numFmtId="0" fontId="2" fillId="0" borderId="0" xfId="0" applyFont="1"/>
    <xf numFmtId="0" fontId="2" fillId="0" borderId="0" xfId="0" applyFont="1" applyAlignment="1">
      <alignment vertical="top"/>
    </xf>
    <xf numFmtId="0" fontId="2" fillId="0" borderId="14" xfId="0" applyFont="1" applyBorder="1" applyAlignment="1">
      <alignment horizontal="center" vertical="top" wrapText="1"/>
    </xf>
    <xf numFmtId="166" fontId="2" fillId="0" borderId="14" xfId="2" applyNumberFormat="1" applyFont="1" applyBorder="1" applyAlignment="1">
      <alignment horizontal="center" vertical="top" wrapText="1"/>
    </xf>
    <xf numFmtId="170" fontId="2" fillId="6" borderId="14" xfId="2" applyNumberFormat="1" applyFont="1" applyFill="1" applyBorder="1" applyAlignment="1">
      <alignment horizontal="center" vertical="top" wrapText="1"/>
    </xf>
    <xf numFmtId="0" fontId="2" fillId="7" borderId="14" xfId="0" applyFont="1" applyFill="1" applyBorder="1" applyAlignment="1">
      <alignment horizontal="center" vertical="top" wrapText="1"/>
    </xf>
    <xf numFmtId="0" fontId="2" fillId="0" borderId="14" xfId="0" applyFont="1" applyBorder="1"/>
    <xf numFmtId="166" fontId="2" fillId="0" borderId="14" xfId="2" applyNumberFormat="1" applyFont="1" applyBorder="1"/>
    <xf numFmtId="166" fontId="2" fillId="0" borderId="14" xfId="0" applyNumberFormat="1" applyFont="1" applyBorder="1"/>
    <xf numFmtId="166" fontId="2" fillId="6" borderId="14" xfId="2" applyNumberFormat="1" applyFont="1" applyFill="1" applyBorder="1"/>
    <xf numFmtId="166" fontId="2" fillId="7" borderId="14" xfId="2" applyNumberFormat="1" applyFont="1" applyFill="1" applyBorder="1"/>
    <xf numFmtId="166" fontId="2" fillId="0" borderId="0" xfId="2" applyNumberFormat="1" applyFont="1"/>
    <xf numFmtId="0" fontId="2" fillId="0" borderId="0" xfId="0" applyFont="1" applyAlignment="1"/>
    <xf numFmtId="0" fontId="12" fillId="0" borderId="0" xfId="0" applyFont="1" applyBorder="1" applyAlignment="1">
      <alignment horizontal="center" vertical="center"/>
    </xf>
    <xf numFmtId="0" fontId="7" fillId="0" borderId="0" xfId="0" applyFont="1" applyBorder="1" applyAlignment="1">
      <alignment horizontal="justify" vertical="center"/>
    </xf>
    <xf numFmtId="9" fontId="7" fillId="0" borderId="0" xfId="3" applyFont="1" applyBorder="1" applyAlignment="1">
      <alignment vertical="center" wrapText="1"/>
    </xf>
    <xf numFmtId="9" fontId="7" fillId="0" borderId="0" xfId="3" applyFont="1" applyBorder="1" applyAlignment="1">
      <alignment horizontal="justify" vertical="center"/>
    </xf>
    <xf numFmtId="3" fontId="7" fillId="0" borderId="0" xfId="0" applyNumberFormat="1" applyFont="1" applyBorder="1" applyAlignment="1">
      <alignment vertical="center"/>
    </xf>
    <xf numFmtId="9" fontId="7" fillId="0" borderId="0" xfId="3" applyFont="1" applyFill="1" applyBorder="1" applyAlignment="1">
      <alignment horizontal="right" vertical="top" wrapText="1"/>
    </xf>
    <xf numFmtId="169" fontId="10" fillId="0" borderId="0" xfId="2" quotePrefix="1" applyNumberFormat="1" applyFont="1" applyBorder="1" applyAlignment="1">
      <alignment horizontal="left"/>
    </xf>
    <xf numFmtId="166" fontId="7" fillId="0" borderId="0" xfId="0" applyNumberFormat="1" applyFont="1" applyAlignment="1">
      <alignment vertical="top" wrapText="1"/>
    </xf>
    <xf numFmtId="166" fontId="7" fillId="0" borderId="0" xfId="2" applyNumberFormat="1" applyFont="1" applyAlignment="1">
      <alignment vertical="top" wrapText="1"/>
    </xf>
    <xf numFmtId="9" fontId="7" fillId="0" borderId="0" xfId="3" applyFont="1" applyFill="1" applyBorder="1" applyAlignment="1">
      <alignment horizontal="justify" vertical="center"/>
    </xf>
    <xf numFmtId="0" fontId="2" fillId="0" borderId="0" xfId="0" applyFont="1" applyAlignment="1">
      <alignment horizontal="center" vertical="center"/>
    </xf>
    <xf numFmtId="165" fontId="7" fillId="0" borderId="0" xfId="3" applyNumberFormat="1" applyFont="1"/>
    <xf numFmtId="0" fontId="2" fillId="0" borderId="0" xfId="0" applyFont="1" applyBorder="1" applyAlignment="1">
      <alignment vertical="top"/>
    </xf>
    <xf numFmtId="0" fontId="2" fillId="0" borderId="0" xfId="0" applyFont="1" applyBorder="1"/>
    <xf numFmtId="165" fontId="10" fillId="0" borderId="0" xfId="3" applyNumberFormat="1" applyFont="1" applyBorder="1" applyAlignment="1">
      <alignment horizontal="center"/>
    </xf>
    <xf numFmtId="165" fontId="2" fillId="0" borderId="14" xfId="3" applyNumberFormat="1" applyFont="1" applyBorder="1"/>
    <xf numFmtId="3" fontId="2" fillId="0" borderId="0" xfId="0" applyNumberFormat="1" applyFont="1"/>
    <xf numFmtId="0" fontId="7" fillId="0" borderId="0" xfId="0" applyFont="1" applyBorder="1" applyAlignment="1">
      <alignment horizontal="left" wrapText="1"/>
    </xf>
    <xf numFmtId="0" fontId="2" fillId="0" borderId="0" xfId="0" applyFont="1" applyFill="1" applyBorder="1" applyAlignment="1">
      <alignment vertical="top" wrapText="1"/>
    </xf>
    <xf numFmtId="0" fontId="2" fillId="0" borderId="0" xfId="0" applyFont="1" applyFill="1" applyBorder="1" applyAlignment="1">
      <alignment horizontal="center" vertical="center"/>
    </xf>
    <xf numFmtId="0" fontId="2" fillId="0" borderId="0" xfId="0" applyFont="1" applyFill="1" applyBorder="1" applyAlignment="1">
      <alignment vertical="top"/>
    </xf>
    <xf numFmtId="0" fontId="2" fillId="0" borderId="0" xfId="0" applyFont="1" applyFill="1" applyBorder="1"/>
    <xf numFmtId="3" fontId="2" fillId="0" borderId="0" xfId="0" applyNumberFormat="1" applyFont="1" applyFill="1" applyBorder="1" applyAlignment="1">
      <alignment vertical="center"/>
    </xf>
    <xf numFmtId="0" fontId="2" fillId="0" borderId="0" xfId="0" applyFont="1" applyFill="1" applyBorder="1" applyAlignment="1">
      <alignment vertical="center"/>
    </xf>
    <xf numFmtId="41" fontId="7" fillId="0" borderId="0" xfId="4" applyFont="1" applyFill="1" applyBorder="1" applyAlignment="1">
      <alignment horizontal="justify"/>
    </xf>
    <xf numFmtId="41" fontId="7" fillId="0" borderId="0" xfId="4" applyFont="1" applyBorder="1" applyAlignment="1">
      <alignment horizontal="justify"/>
    </xf>
    <xf numFmtId="165" fontId="10" fillId="0" borderId="0" xfId="3" applyNumberFormat="1" applyFont="1" applyBorder="1" applyAlignment="1">
      <alignment vertical="top"/>
    </xf>
    <xf numFmtId="0" fontId="2" fillId="0" borderId="2" xfId="0" applyFont="1" applyBorder="1"/>
    <xf numFmtId="166" fontId="2" fillId="0" borderId="2" xfId="2" applyNumberFormat="1" applyFont="1" applyBorder="1"/>
    <xf numFmtId="166" fontId="2" fillId="7" borderId="6" xfId="2" applyNumberFormat="1" applyFont="1" applyFill="1" applyBorder="1"/>
    <xf numFmtId="0" fontId="2" fillId="7" borderId="21" xfId="0" applyFont="1" applyFill="1" applyBorder="1" applyAlignment="1">
      <alignment horizontal="center" vertical="top" wrapText="1"/>
    </xf>
    <xf numFmtId="0" fontId="1" fillId="0" borderId="0" xfId="0" applyFont="1"/>
    <xf numFmtId="166" fontId="2" fillId="0" borderId="14" xfId="2" applyNumberFormat="1" applyFont="1" applyFill="1" applyBorder="1" applyAlignment="1">
      <alignment horizontal="center" vertical="top" wrapText="1"/>
    </xf>
    <xf numFmtId="3" fontId="7" fillId="0" borderId="0" xfId="0" applyNumberFormat="1" applyFont="1" applyBorder="1" applyAlignment="1">
      <alignment horizontal="justify"/>
    </xf>
    <xf numFmtId="3" fontId="7" fillId="0" borderId="0" xfId="0" applyNumberFormat="1" applyFont="1" applyFill="1" applyBorder="1" applyAlignment="1">
      <alignment horizontal="justify"/>
    </xf>
    <xf numFmtId="0" fontId="2" fillId="0" borderId="0" xfId="0" applyFont="1" applyBorder="1" applyAlignment="1">
      <alignment horizontal="right"/>
    </xf>
    <xf numFmtId="3" fontId="2" fillId="0" borderId="0" xfId="0" applyNumberFormat="1" applyFont="1" applyBorder="1" applyAlignment="1">
      <alignment horizontal="right"/>
    </xf>
    <xf numFmtId="3" fontId="2" fillId="0" borderId="0" xfId="0" applyNumberFormat="1" applyFont="1" applyFill="1" applyBorder="1" applyAlignment="1">
      <alignment horizontal="right"/>
    </xf>
    <xf numFmtId="3" fontId="2" fillId="0" borderId="0" xfId="0" applyNumberFormat="1" applyFont="1" applyAlignment="1">
      <alignment horizontal="right"/>
    </xf>
    <xf numFmtId="0" fontId="2" fillId="0" borderId="0" xfId="0" applyFont="1" applyAlignment="1">
      <alignment horizontal="right"/>
    </xf>
    <xf numFmtId="0" fontId="2" fillId="0" borderId="0" xfId="0" applyFont="1" applyBorder="1" applyAlignment="1">
      <alignment horizontal="left"/>
    </xf>
    <xf numFmtId="9" fontId="24" fillId="0" borderId="0" xfId="3" applyFont="1" applyFill="1" applyBorder="1" applyAlignment="1">
      <alignment vertical="center" wrapText="1"/>
    </xf>
    <xf numFmtId="0" fontId="7" fillId="8" borderId="0" xfId="0" applyFont="1" applyFill="1" applyBorder="1" applyAlignment="1">
      <alignment horizontal="justify" vertical="center"/>
    </xf>
    <xf numFmtId="0" fontId="7" fillId="8" borderId="0" xfId="0" applyFont="1" applyFill="1" applyBorder="1" applyAlignment="1">
      <alignment horizontal="justify"/>
    </xf>
    <xf numFmtId="0" fontId="16" fillId="8" borderId="0" xfId="0" applyFont="1" applyFill="1" applyBorder="1" applyAlignment="1">
      <alignment horizontal="center" vertical="center" wrapText="1"/>
    </xf>
    <xf numFmtId="14" fontId="7" fillId="8" borderId="0" xfId="0" applyNumberFormat="1" applyFont="1" applyFill="1" applyBorder="1" applyAlignment="1">
      <alignment horizontal="justify"/>
    </xf>
    <xf numFmtId="9" fontId="7" fillId="8" borderId="0" xfId="3" applyFont="1" applyFill="1" applyBorder="1" applyAlignment="1">
      <alignment vertical="center" wrapText="1"/>
    </xf>
    <xf numFmtId="9" fontId="7" fillId="8" borderId="0" xfId="3" applyFont="1" applyFill="1" applyBorder="1" applyAlignment="1">
      <alignment horizontal="justify" vertical="center"/>
    </xf>
    <xf numFmtId="3" fontId="7" fillId="8" borderId="0" xfId="0" applyNumberFormat="1" applyFont="1" applyFill="1" applyBorder="1" applyAlignment="1">
      <alignment horizontal="justify"/>
    </xf>
    <xf numFmtId="9" fontId="24" fillId="8" borderId="0" xfId="3" applyFont="1" applyFill="1" applyBorder="1" applyAlignment="1">
      <alignment vertical="center" wrapText="1"/>
    </xf>
    <xf numFmtId="166" fontId="7" fillId="8" borderId="0" xfId="0" applyNumberFormat="1" applyFont="1" applyFill="1" applyBorder="1" applyAlignment="1">
      <alignment horizontal="justify"/>
    </xf>
    <xf numFmtId="41" fontId="7" fillId="8" borderId="0" xfId="4" applyFont="1" applyFill="1" applyBorder="1" applyAlignment="1">
      <alignment horizontal="justify"/>
    </xf>
    <xf numFmtId="0" fontId="7" fillId="8" borderId="0" xfId="0" applyFont="1" applyFill="1" applyBorder="1" applyAlignment="1">
      <alignment horizontal="left" indent="1"/>
    </xf>
    <xf numFmtId="166" fontId="23" fillId="8" borderId="0" xfId="0" applyNumberFormat="1" applyFont="1" applyFill="1" applyBorder="1" applyAlignment="1">
      <alignment horizontal="justify"/>
    </xf>
    <xf numFmtId="9" fontId="7" fillId="8" borderId="0" xfId="3" applyFont="1" applyFill="1" applyBorder="1" applyAlignment="1">
      <alignment horizontal="center"/>
    </xf>
    <xf numFmtId="0" fontId="7" fillId="8" borderId="0" xfId="0" quotePrefix="1" applyFont="1" applyFill="1" applyBorder="1" applyAlignment="1">
      <alignment horizontal="left" vertical="top"/>
    </xf>
    <xf numFmtId="0" fontId="7" fillId="8" borderId="0" xfId="0" applyFont="1" applyFill="1" applyBorder="1" applyAlignment="1">
      <alignment vertical="top"/>
    </xf>
    <xf numFmtId="0" fontId="7" fillId="8" borderId="0" xfId="0" applyFont="1" applyFill="1" applyBorder="1" applyAlignment="1">
      <alignment vertical="top" wrapText="1"/>
    </xf>
    <xf numFmtId="0" fontId="7" fillId="8" borderId="0" xfId="0" applyFont="1" applyFill="1" applyBorder="1" applyAlignment="1">
      <alignment horizontal="justify" wrapText="1"/>
    </xf>
    <xf numFmtId="3" fontId="7" fillId="8" borderId="0" xfId="0" applyNumberFormat="1" applyFont="1" applyFill="1" applyBorder="1" applyAlignment="1"/>
    <xf numFmtId="3" fontId="7" fillId="8" borderId="0" xfId="0" applyNumberFormat="1" applyFont="1" applyFill="1" applyBorder="1" applyAlignment="1">
      <alignment vertical="center"/>
    </xf>
    <xf numFmtId="0" fontId="7" fillId="8" borderId="0" xfId="0" applyFont="1" applyFill="1" applyBorder="1" applyAlignment="1"/>
    <xf numFmtId="0" fontId="11" fillId="8" borderId="0" xfId="0" applyFont="1" applyFill="1" applyBorder="1" applyAlignment="1">
      <alignment horizontal="center"/>
    </xf>
    <xf numFmtId="0" fontId="7" fillId="8" borderId="0" xfId="0" applyFont="1" applyFill="1" applyBorder="1" applyAlignment="1">
      <alignment wrapText="1"/>
    </xf>
    <xf numFmtId="3" fontId="7" fillId="8" borderId="0" xfId="0" applyNumberFormat="1" applyFont="1" applyFill="1" applyBorder="1" applyAlignment="1" applyProtection="1"/>
    <xf numFmtId="173" fontId="26" fillId="8" borderId="0" xfId="6" applyFont="1" applyFill="1" applyAlignment="1">
      <alignment vertical="center" wrapText="1"/>
    </xf>
    <xf numFmtId="173" fontId="10" fillId="8" borderId="0" xfId="6" applyFont="1" applyFill="1" applyAlignment="1">
      <alignment vertical="center" wrapText="1"/>
    </xf>
    <xf numFmtId="173" fontId="27" fillId="8" borderId="0" xfId="6" applyFont="1" applyFill="1" applyAlignment="1">
      <alignment vertical="center"/>
    </xf>
    <xf numFmtId="173" fontId="29" fillId="8" borderId="0" xfId="6" applyFont="1" applyFill="1" applyBorder="1" applyAlignment="1">
      <alignment horizontal="left" vertical="center"/>
    </xf>
    <xf numFmtId="0" fontId="31" fillId="8" borderId="0" xfId="0" applyFont="1" applyFill="1" applyBorder="1" applyAlignment="1">
      <alignment horizontal="left" vertical="center"/>
    </xf>
    <xf numFmtId="0" fontId="4" fillId="3" borderId="0" xfId="0" quotePrefix="1" applyFont="1" applyFill="1" applyBorder="1" applyAlignment="1">
      <alignment horizontal="justify" vertical="center" wrapText="1"/>
    </xf>
    <xf numFmtId="37" fontId="11" fillId="8" borderId="0" xfId="7" applyFont="1" applyFill="1" applyBorder="1" applyAlignment="1">
      <alignment horizontal="center" vertical="center"/>
    </xf>
    <xf numFmtId="37" fontId="11" fillId="8" borderId="28" xfId="7" applyFont="1" applyFill="1" applyBorder="1" applyAlignment="1">
      <alignment horizontal="center" vertical="center"/>
    </xf>
    <xf numFmtId="0" fontId="33" fillId="8" borderId="0" xfId="0" applyFont="1" applyFill="1" applyBorder="1" applyAlignment="1">
      <alignment horizontal="justify"/>
    </xf>
    <xf numFmtId="37" fontId="28" fillId="8" borderId="0" xfId="7" applyFont="1" applyFill="1" applyBorder="1" applyAlignment="1">
      <alignment horizontal="center" vertical="center"/>
    </xf>
    <xf numFmtId="0" fontId="4" fillId="3" borderId="0" xfId="0" quotePrefix="1" applyFont="1" applyFill="1" applyBorder="1" applyAlignment="1">
      <alignment horizontal="left" vertical="center" wrapText="1"/>
    </xf>
    <xf numFmtId="0" fontId="14" fillId="0" borderId="0" xfId="0" applyFont="1" applyFill="1" applyBorder="1" applyAlignment="1">
      <alignment horizontal="justify" vertical="center" wrapText="1"/>
    </xf>
    <xf numFmtId="0" fontId="7" fillId="8" borderId="0" xfId="0" applyFont="1" applyFill="1"/>
    <xf numFmtId="0" fontId="0" fillId="8" borderId="0" xfId="0" applyFill="1"/>
    <xf numFmtId="0" fontId="11" fillId="8" borderId="0" xfId="0" applyFont="1" applyFill="1" applyBorder="1"/>
    <xf numFmtId="0" fontId="7" fillId="8" borderId="0" xfId="0" applyFont="1" applyFill="1" applyBorder="1"/>
    <xf numFmtId="0" fontId="11" fillId="8" borderId="0" xfId="0" applyFont="1" applyFill="1"/>
    <xf numFmtId="0" fontId="4" fillId="8" borderId="0" xfId="0" applyFont="1" applyFill="1" applyBorder="1" applyAlignment="1">
      <alignment horizontal="justify" vertical="center" wrapText="1"/>
    </xf>
    <xf numFmtId="0" fontId="4" fillId="8" borderId="0" xfId="0" applyFont="1" applyFill="1" applyBorder="1" applyAlignment="1">
      <alignment vertical="distributed" wrapText="1"/>
    </xf>
    <xf numFmtId="0" fontId="11" fillId="8" borderId="0" xfId="0" applyFont="1" applyFill="1" applyAlignment="1">
      <alignment vertical="distributed"/>
    </xf>
    <xf numFmtId="0" fontId="7" fillId="8" borderId="0" xfId="0" applyFont="1" applyFill="1" applyAlignment="1">
      <alignment vertical="distributed"/>
    </xf>
    <xf numFmtId="0" fontId="4" fillId="8" borderId="0" xfId="0" applyFont="1" applyFill="1" applyBorder="1" applyAlignment="1">
      <alignment vertical="top" wrapText="1"/>
    </xf>
    <xf numFmtId="0" fontId="11" fillId="8" borderId="0" xfId="0" applyFont="1" applyFill="1" applyBorder="1" applyAlignment="1">
      <alignment vertical="top" wrapText="1"/>
    </xf>
    <xf numFmtId="0" fontId="7" fillId="8" borderId="0" xfId="0" applyFont="1" applyFill="1" applyAlignment="1">
      <alignment vertical="top" wrapText="1"/>
    </xf>
    <xf numFmtId="0" fontId="4" fillId="8" borderId="0" xfId="0" quotePrefix="1" applyFont="1" applyFill="1" applyBorder="1" applyAlignment="1">
      <alignment horizontal="left" vertical="center" wrapText="1"/>
    </xf>
    <xf numFmtId="0" fontId="0" fillId="8" borderId="0" xfId="0" applyFill="1" applyBorder="1"/>
    <xf numFmtId="0" fontId="30" fillId="8" borderId="0" xfId="0" applyFont="1" applyFill="1" applyBorder="1" applyAlignment="1">
      <alignment vertical="center"/>
    </xf>
    <xf numFmtId="37" fontId="11" fillId="8" borderId="38" xfId="7" applyFont="1" applyFill="1" applyBorder="1" applyAlignment="1">
      <alignment horizontal="center" vertical="center"/>
    </xf>
    <xf numFmtId="0" fontId="7" fillId="8" borderId="0" xfId="0" applyFont="1" applyFill="1" applyAlignment="1">
      <alignment horizontal="center" wrapText="1"/>
    </xf>
    <xf numFmtId="0" fontId="15" fillId="8" borderId="0" xfId="0" applyFont="1" applyFill="1" applyAlignment="1">
      <alignment horizontal="center"/>
    </xf>
    <xf numFmtId="0" fontId="16" fillId="8" borderId="0" xfId="0" applyFont="1" applyFill="1" applyBorder="1" applyAlignment="1">
      <alignment horizontal="center" vertical="top" wrapText="1"/>
    </xf>
    <xf numFmtId="0" fontId="35" fillId="0" borderId="0" xfId="0" applyFont="1" applyFill="1" applyAlignment="1">
      <alignment vertical="center"/>
    </xf>
    <xf numFmtId="0" fontId="3" fillId="0" borderId="0" xfId="1" applyAlignment="1" applyProtection="1"/>
    <xf numFmtId="0" fontId="7" fillId="0" borderId="0" xfId="0" applyFont="1" applyFill="1" applyBorder="1" applyAlignment="1">
      <alignment vertical="top" wrapText="1"/>
    </xf>
    <xf numFmtId="9" fontId="7" fillId="0" borderId="0" xfId="3" applyFont="1" applyBorder="1"/>
    <xf numFmtId="0" fontId="10" fillId="8" borderId="0" xfId="0" applyFont="1" applyFill="1" applyBorder="1" applyAlignment="1">
      <alignment horizontal="justify"/>
    </xf>
    <xf numFmtId="3" fontId="2" fillId="0" borderId="14" xfId="0" applyNumberFormat="1" applyFont="1" applyBorder="1"/>
    <xf numFmtId="3" fontId="37" fillId="0" borderId="14" xfId="5" applyNumberFormat="1" applyFont="1" applyBorder="1"/>
    <xf numFmtId="3" fontId="37" fillId="0" borderId="14" xfId="5" applyNumberFormat="1" applyFont="1" applyFill="1" applyBorder="1"/>
    <xf numFmtId="3" fontId="37" fillId="9" borderId="14" xfId="5" applyNumberFormat="1" applyFont="1" applyFill="1" applyBorder="1"/>
    <xf numFmtId="0" fontId="2" fillId="0" borderId="0" xfId="0" applyFont="1" applyFill="1"/>
    <xf numFmtId="37" fontId="11" fillId="8" borderId="26" xfId="7" applyFont="1" applyFill="1" applyBorder="1" applyAlignment="1">
      <alignment horizontal="center" vertical="center"/>
    </xf>
    <xf numFmtId="0" fontId="12" fillId="0" borderId="0" xfId="0" applyFont="1" applyAlignment="1">
      <alignment horizontal="center"/>
    </xf>
    <xf numFmtId="3" fontId="38" fillId="10" borderId="14" xfId="5" applyNumberFormat="1" applyFont="1" applyFill="1" applyBorder="1"/>
    <xf numFmtId="0" fontId="2" fillId="0" borderId="2" xfId="0" applyFont="1" applyBorder="1" applyAlignment="1">
      <alignment horizontal="center" vertical="top" wrapText="1"/>
    </xf>
    <xf numFmtId="0" fontId="2" fillId="7" borderId="6" xfId="0" applyFont="1" applyFill="1" applyBorder="1" applyAlignment="1">
      <alignment horizontal="center" vertical="top" wrapText="1"/>
    </xf>
    <xf numFmtId="3" fontId="2" fillId="0" borderId="0" xfId="0" applyNumberFormat="1" applyFont="1" applyFill="1"/>
    <xf numFmtId="3" fontId="37" fillId="0" borderId="0" xfId="5" applyNumberFormat="1" applyFont="1" applyFill="1" applyBorder="1"/>
    <xf numFmtId="3" fontId="38" fillId="0" borderId="0" xfId="5" applyNumberFormat="1" applyFont="1" applyFill="1" applyBorder="1"/>
    <xf numFmtId="0" fontId="31" fillId="8" borderId="28" xfId="0" applyFont="1" applyFill="1" applyBorder="1" applyAlignment="1">
      <alignment horizontal="left" vertical="center" indent="4"/>
    </xf>
    <xf numFmtId="0" fontId="1" fillId="8" borderId="0" xfId="1" applyFont="1" applyFill="1" applyBorder="1" applyAlignment="1" applyProtection="1">
      <alignment vertical="center"/>
    </xf>
    <xf numFmtId="0" fontId="1" fillId="3" borderId="0" xfId="1" applyFont="1" applyFill="1" applyBorder="1" applyAlignment="1" applyProtection="1">
      <alignment horizontal="justify" vertical="center" wrapText="1"/>
    </xf>
    <xf numFmtId="0" fontId="10" fillId="3" borderId="0" xfId="0" applyFont="1" applyFill="1" applyBorder="1" applyAlignment="1">
      <alignment horizontal="justify" vertical="center" wrapText="1"/>
    </xf>
    <xf numFmtId="0" fontId="28" fillId="8" borderId="32" xfId="0" applyFont="1" applyFill="1" applyBorder="1" applyAlignment="1">
      <alignment horizontal="center" vertical="center"/>
    </xf>
    <xf numFmtId="0" fontId="7" fillId="8" borderId="0" xfId="0" applyFont="1" applyFill="1" applyBorder="1" applyAlignment="1">
      <alignment vertical="center" wrapText="1"/>
    </xf>
    <xf numFmtId="0" fontId="28" fillId="8" borderId="37" xfId="0" applyFont="1" applyFill="1" applyBorder="1" applyAlignment="1">
      <alignment horizontal="center" vertical="center"/>
    </xf>
    <xf numFmtId="41" fontId="36" fillId="11" borderId="44" xfId="4" applyFont="1" applyFill="1" applyBorder="1" applyAlignment="1" applyProtection="1">
      <alignment horizontal="center" vertical="center"/>
    </xf>
    <xf numFmtId="41" fontId="36" fillId="11" borderId="45" xfId="4" applyFont="1" applyFill="1" applyBorder="1" applyAlignment="1" applyProtection="1">
      <alignment horizontal="center" vertical="center"/>
    </xf>
    <xf numFmtId="174" fontId="36" fillId="11" borderId="47" xfId="4" applyNumberFormat="1" applyFont="1" applyFill="1" applyBorder="1" applyAlignment="1" applyProtection="1">
      <alignment vertical="center"/>
    </xf>
    <xf numFmtId="174" fontId="36" fillId="11" borderId="48" xfId="4" applyNumberFormat="1" applyFont="1" applyFill="1" applyBorder="1" applyAlignment="1" applyProtection="1">
      <alignment vertical="center"/>
    </xf>
    <xf numFmtId="0" fontId="40" fillId="8" borderId="43" xfId="4" applyNumberFormat="1" applyFont="1" applyFill="1" applyBorder="1" applyAlignment="1" applyProtection="1">
      <alignment vertical="center"/>
    </xf>
    <xf numFmtId="41" fontId="40" fillId="8" borderId="43" xfId="4" applyFont="1" applyFill="1" applyBorder="1" applyAlignment="1" applyProtection="1">
      <alignment vertical="center"/>
    </xf>
    <xf numFmtId="41" fontId="40" fillId="8" borderId="31" xfId="4" applyFont="1" applyFill="1" applyBorder="1" applyAlignment="1" applyProtection="1">
      <alignment vertical="center"/>
    </xf>
    <xf numFmtId="41" fontId="40" fillId="8" borderId="29" xfId="4" applyFont="1" applyFill="1" applyBorder="1" applyAlignment="1" applyProtection="1">
      <alignment vertical="center"/>
    </xf>
    <xf numFmtId="41" fontId="40" fillId="8" borderId="0" xfId="4" applyFont="1" applyFill="1" applyBorder="1" applyAlignment="1" applyProtection="1">
      <alignment vertical="center"/>
    </xf>
    <xf numFmtId="0" fontId="40" fillId="8" borderId="46" xfId="4" applyNumberFormat="1" applyFont="1" applyFill="1" applyBorder="1" applyAlignment="1" applyProtection="1">
      <alignment vertical="center"/>
    </xf>
    <xf numFmtId="41" fontId="36" fillId="8" borderId="46" xfId="4" applyFont="1" applyFill="1" applyBorder="1" applyAlignment="1" applyProtection="1">
      <alignment vertical="center"/>
    </xf>
    <xf numFmtId="41" fontId="36" fillId="8" borderId="47" xfId="4" applyFont="1" applyFill="1" applyBorder="1" applyAlignment="1" applyProtection="1">
      <alignment vertical="center"/>
    </xf>
    <xf numFmtId="41" fontId="36" fillId="8" borderId="48" xfId="4" applyFont="1" applyFill="1" applyBorder="1" applyAlignment="1" applyProtection="1">
      <alignment vertical="center"/>
    </xf>
    <xf numFmtId="41" fontId="36" fillId="8" borderId="25" xfId="4" applyFont="1" applyFill="1" applyBorder="1" applyAlignment="1" applyProtection="1">
      <alignment vertical="center"/>
    </xf>
    <xf numFmtId="41" fontId="36" fillId="11" borderId="31" xfId="4" applyFont="1" applyFill="1" applyBorder="1" applyAlignment="1" applyProtection="1">
      <alignment horizontal="center" vertical="center"/>
    </xf>
    <xf numFmtId="41" fontId="36" fillId="11" borderId="29" xfId="4" applyFont="1" applyFill="1" applyBorder="1" applyAlignment="1" applyProtection="1">
      <alignment horizontal="center" vertical="center"/>
    </xf>
    <xf numFmtId="41" fontId="36" fillId="11" borderId="0" xfId="4" applyFont="1" applyFill="1" applyBorder="1" applyAlignment="1" applyProtection="1">
      <alignment horizontal="center" vertical="center"/>
    </xf>
    <xf numFmtId="174" fontId="36" fillId="11" borderId="25" xfId="4" applyNumberFormat="1" applyFont="1" applyFill="1" applyBorder="1" applyAlignment="1" applyProtection="1">
      <alignment vertical="center"/>
    </xf>
    <xf numFmtId="37" fontId="39" fillId="8" borderId="0" xfId="0" applyNumberFormat="1" applyFont="1" applyFill="1" applyAlignment="1" applyProtection="1">
      <alignment horizontal="center" vertical="center"/>
    </xf>
    <xf numFmtId="41" fontId="36" fillId="8" borderId="43" xfId="4" applyFont="1" applyFill="1" applyBorder="1" applyAlignment="1" applyProtection="1">
      <alignment vertical="center"/>
    </xf>
    <xf numFmtId="41" fontId="36" fillId="8" borderId="31" xfId="4" applyFont="1" applyFill="1" applyBorder="1" applyAlignment="1" applyProtection="1">
      <alignment vertical="center"/>
    </xf>
    <xf numFmtId="41" fontId="36" fillId="8" borderId="29" xfId="4" applyFont="1" applyFill="1" applyBorder="1" applyAlignment="1" applyProtection="1">
      <alignment vertical="center"/>
    </xf>
    <xf numFmtId="41" fontId="36" fillId="8" borderId="0" xfId="4" applyFont="1" applyFill="1" applyBorder="1" applyAlignment="1" applyProtection="1">
      <alignment vertical="center"/>
    </xf>
    <xf numFmtId="41" fontId="40" fillId="8" borderId="46" xfId="4" applyFont="1" applyFill="1" applyBorder="1" applyAlignment="1" applyProtection="1">
      <alignment vertical="center"/>
    </xf>
    <xf numFmtId="0" fontId="12" fillId="0" borderId="0" xfId="0" applyFont="1" applyFill="1" applyBorder="1" applyAlignment="1">
      <alignment horizontal="center"/>
    </xf>
    <xf numFmtId="0" fontId="7" fillId="0" borderId="0" xfId="0" applyFont="1" applyFill="1" applyBorder="1" applyAlignment="1">
      <alignment horizontal="left" indent="1"/>
    </xf>
    <xf numFmtId="0" fontId="36" fillId="8" borderId="46" xfId="4" applyNumberFormat="1" applyFont="1" applyFill="1" applyBorder="1" applyAlignment="1" applyProtection="1">
      <alignment vertical="center"/>
    </xf>
    <xf numFmtId="0" fontId="11" fillId="0" borderId="0" xfId="0" applyFont="1" applyFill="1" applyBorder="1" applyAlignment="1">
      <alignment horizontal="center"/>
    </xf>
    <xf numFmtId="0" fontId="12" fillId="8" borderId="0" xfId="0" applyFont="1" applyFill="1" applyBorder="1" applyAlignment="1">
      <alignment horizontal="center" vertical="center"/>
    </xf>
    <xf numFmtId="37" fontId="39" fillId="8" borderId="0" xfId="0" applyNumberFormat="1" applyFont="1" applyFill="1" applyBorder="1" applyAlignment="1" applyProtection="1">
      <alignment horizontal="center" vertical="center"/>
    </xf>
    <xf numFmtId="0" fontId="12" fillId="8" borderId="0" xfId="0" applyFont="1" applyFill="1" applyBorder="1" applyAlignment="1">
      <alignment horizontal="center"/>
    </xf>
    <xf numFmtId="9" fontId="11" fillId="8" borderId="0" xfId="3" applyFont="1" applyFill="1" applyBorder="1" applyAlignment="1">
      <alignment vertical="center" wrapText="1"/>
    </xf>
    <xf numFmtId="9" fontId="11" fillId="8" borderId="0" xfId="3" applyFont="1" applyFill="1" applyBorder="1" applyAlignment="1">
      <alignment horizontal="justify" vertical="center"/>
    </xf>
    <xf numFmtId="0" fontId="11" fillId="8" borderId="0" xfId="0" applyFont="1" applyFill="1" applyBorder="1" applyAlignment="1">
      <alignment horizontal="justify"/>
    </xf>
    <xf numFmtId="0" fontId="11" fillId="0" borderId="0" xfId="0" quotePrefix="1" applyFont="1" applyFill="1" applyBorder="1" applyAlignment="1">
      <alignment horizontal="center"/>
    </xf>
    <xf numFmtId="0" fontId="40" fillId="0" borderId="0" xfId="0" applyFont="1" applyFill="1" applyBorder="1" applyAlignment="1">
      <alignment horizontal="right" vertical="top" wrapText="1"/>
    </xf>
    <xf numFmtId="0" fontId="40" fillId="0" borderId="29" xfId="0" applyFont="1" applyFill="1" applyBorder="1" applyAlignment="1">
      <alignment horizontal="left" vertical="top" wrapText="1"/>
    </xf>
    <xf numFmtId="167" fontId="40" fillId="0" borderId="0" xfId="2" applyNumberFormat="1" applyFont="1" applyFill="1" applyBorder="1" applyAlignment="1">
      <alignment horizontal="justify" vertical="top" wrapText="1"/>
    </xf>
    <xf numFmtId="171" fontId="40" fillId="0" borderId="29" xfId="2" applyNumberFormat="1" applyFont="1" applyFill="1" applyBorder="1" applyAlignment="1">
      <alignment horizontal="center" vertical="top" wrapText="1"/>
    </xf>
    <xf numFmtId="168" fontId="40" fillId="0" borderId="0" xfId="2" applyNumberFormat="1" applyFont="1" applyFill="1" applyBorder="1" applyAlignment="1">
      <alignment horizontal="center" vertical="top" wrapText="1"/>
    </xf>
    <xf numFmtId="172" fontId="40" fillId="0" borderId="0" xfId="2" applyNumberFormat="1" applyFont="1" applyFill="1" applyBorder="1" applyAlignment="1">
      <alignment horizontal="center" vertical="top" wrapText="1"/>
    </xf>
    <xf numFmtId="9" fontId="7" fillId="0" borderId="0" xfId="3" applyFont="1" applyFill="1" applyBorder="1"/>
    <xf numFmtId="41" fontId="40" fillId="0" borderId="29" xfId="4" applyFont="1" applyFill="1" applyBorder="1" applyAlignment="1" applyProtection="1">
      <alignment vertical="center"/>
    </xf>
    <xf numFmtId="0" fontId="40" fillId="0" borderId="29" xfId="0" applyFont="1" applyFill="1" applyBorder="1" applyAlignment="1">
      <alignment horizontal="left" vertical="center" wrapText="1"/>
    </xf>
    <xf numFmtId="0" fontId="40" fillId="0" borderId="29" xfId="0" quotePrefix="1" applyFont="1" applyFill="1" applyBorder="1" applyAlignment="1">
      <alignment horizontal="left" vertical="top" wrapText="1"/>
    </xf>
    <xf numFmtId="0" fontId="40" fillId="0" borderId="25" xfId="0" applyFont="1" applyFill="1" applyBorder="1" applyAlignment="1">
      <alignment horizontal="right" vertical="top" wrapText="1"/>
    </xf>
    <xf numFmtId="0" fontId="7" fillId="0" borderId="0" xfId="0" applyFont="1" applyBorder="1" applyAlignment="1">
      <alignment horizontal="right"/>
    </xf>
    <xf numFmtId="0" fontId="41" fillId="11" borderId="4" xfId="0" applyFont="1" applyFill="1" applyBorder="1"/>
    <xf numFmtId="166" fontId="41" fillId="11" borderId="4" xfId="2" applyNumberFormat="1" applyFont="1" applyFill="1" applyBorder="1" applyAlignment="1">
      <alignment horizontal="center"/>
    </xf>
    <xf numFmtId="9" fontId="41" fillId="11" borderId="4" xfId="3" applyFont="1" applyFill="1" applyBorder="1" applyAlignment="1">
      <alignment horizontal="center"/>
    </xf>
    <xf numFmtId="169" fontId="10" fillId="0" borderId="49" xfId="2" quotePrefix="1" applyNumberFormat="1" applyFont="1" applyBorder="1" applyAlignment="1">
      <alignment horizontal="left"/>
    </xf>
    <xf numFmtId="166" fontId="10" fillId="0" borderId="49" xfId="2" applyNumberFormat="1" applyFont="1" applyBorder="1"/>
    <xf numFmtId="165" fontId="10" fillId="0" borderId="49" xfId="3" applyNumberFormat="1" applyFont="1" applyBorder="1" applyAlignment="1">
      <alignment horizontal="center"/>
    </xf>
    <xf numFmtId="169" fontId="10" fillId="0" borderId="35" xfId="2" quotePrefix="1" applyNumberFormat="1" applyFont="1" applyBorder="1" applyAlignment="1">
      <alignment horizontal="left"/>
    </xf>
    <xf numFmtId="166" fontId="10" fillId="0" borderId="35" xfId="2" applyNumberFormat="1" applyFont="1" applyBorder="1"/>
    <xf numFmtId="165" fontId="10" fillId="0" borderId="35" xfId="3" applyNumberFormat="1" applyFont="1" applyBorder="1" applyAlignment="1">
      <alignment horizontal="center"/>
    </xf>
    <xf numFmtId="169" fontId="10" fillId="0" borderId="30" xfId="2" quotePrefix="1" applyNumberFormat="1" applyFont="1" applyBorder="1" applyAlignment="1">
      <alignment horizontal="left"/>
    </xf>
    <xf numFmtId="166" fontId="10" fillId="0" borderId="30" xfId="2" applyNumberFormat="1" applyFont="1" applyBorder="1"/>
    <xf numFmtId="165" fontId="10" fillId="0" borderId="30" xfId="3" applyNumberFormat="1" applyFont="1" applyBorder="1" applyAlignment="1">
      <alignment horizontal="center"/>
    </xf>
    <xf numFmtId="169" fontId="10" fillId="0" borderId="32" xfId="2" quotePrefix="1" applyNumberFormat="1" applyFont="1" applyBorder="1" applyAlignment="1">
      <alignment horizontal="left"/>
    </xf>
    <xf numFmtId="166" fontId="10" fillId="0" borderId="32" xfId="2" applyNumberFormat="1" applyFont="1" applyBorder="1"/>
    <xf numFmtId="165" fontId="10" fillId="0" borderId="32" xfId="3" applyNumberFormat="1" applyFont="1" applyBorder="1" applyAlignment="1">
      <alignment horizontal="center"/>
    </xf>
    <xf numFmtId="166" fontId="10" fillId="0" borderId="25" xfId="2" applyNumberFormat="1" applyFont="1" applyBorder="1"/>
    <xf numFmtId="169" fontId="10" fillId="0" borderId="0" xfId="2" applyNumberFormat="1" applyFont="1" applyBorder="1"/>
    <xf numFmtId="169" fontId="10" fillId="0" borderId="25" xfId="2" applyNumberFormat="1" applyFont="1" applyBorder="1"/>
    <xf numFmtId="0" fontId="28" fillId="11" borderId="4" xfId="0" applyFont="1" applyFill="1" applyBorder="1"/>
    <xf numFmtId="0" fontId="28" fillId="11" borderId="4" xfId="0" applyFont="1" applyFill="1" applyBorder="1" applyAlignment="1">
      <alignment horizontal="center"/>
    </xf>
    <xf numFmtId="0" fontId="10" fillId="0" borderId="0" xfId="0" applyFont="1" applyBorder="1"/>
    <xf numFmtId="0" fontId="41" fillId="0" borderId="0" xfId="0" applyFont="1" applyFill="1" applyBorder="1"/>
    <xf numFmtId="166" fontId="42" fillId="0" borderId="0" xfId="0" applyNumberFormat="1" applyFont="1" applyFill="1" applyBorder="1"/>
    <xf numFmtId="165" fontId="10" fillId="0" borderId="0" xfId="3" applyNumberFormat="1" applyFont="1" applyBorder="1"/>
    <xf numFmtId="0" fontId="41" fillId="0" borderId="25" xfId="0" applyFont="1" applyFill="1" applyBorder="1"/>
    <xf numFmtId="165" fontId="41" fillId="0" borderId="25" xfId="0" applyNumberFormat="1" applyFont="1" applyBorder="1"/>
    <xf numFmtId="0" fontId="41" fillId="11" borderId="4" xfId="0" applyFont="1" applyFill="1" applyBorder="1" applyAlignment="1">
      <alignment horizontal="center" vertical="center"/>
    </xf>
    <xf numFmtId="0" fontId="10" fillId="0" borderId="0" xfId="0" quotePrefix="1" applyFont="1" applyBorder="1" applyAlignment="1">
      <alignment horizontal="left"/>
    </xf>
    <xf numFmtId="0" fontId="41" fillId="0" borderId="0" xfId="0" applyFont="1" applyFill="1" applyBorder="1" applyAlignment="1">
      <alignment horizontal="left"/>
    </xf>
    <xf numFmtId="166" fontId="41" fillId="0" borderId="0" xfId="2" applyNumberFormat="1" applyFont="1" applyFill="1" applyBorder="1"/>
    <xf numFmtId="0" fontId="41" fillId="0" borderId="25" xfId="0" applyFont="1" applyFill="1" applyBorder="1" applyAlignment="1">
      <alignment horizontal="left"/>
    </xf>
    <xf numFmtId="9" fontId="41" fillId="0" borderId="25" xfId="3" applyFont="1" applyBorder="1"/>
    <xf numFmtId="9" fontId="10" fillId="0" borderId="0" xfId="3" quotePrefix="1" applyFont="1" applyBorder="1" applyAlignment="1">
      <alignment horizontal="right"/>
    </xf>
    <xf numFmtId="9" fontId="41" fillId="0" borderId="25" xfId="3" applyFont="1" applyFill="1" applyBorder="1" applyAlignment="1">
      <alignment horizontal="right"/>
    </xf>
    <xf numFmtId="165" fontId="10" fillId="0" borderId="0" xfId="3" quotePrefix="1" applyNumberFormat="1" applyFont="1" applyBorder="1" applyAlignment="1">
      <alignment horizontal="right"/>
    </xf>
    <xf numFmtId="165" fontId="10" fillId="0" borderId="0" xfId="3" applyNumberFormat="1" applyFont="1" applyBorder="1" applyAlignment="1">
      <alignment horizontal="right"/>
    </xf>
    <xf numFmtId="165" fontId="10" fillId="0" borderId="0" xfId="0" quotePrefix="1" applyNumberFormat="1" applyFont="1" applyBorder="1" applyAlignment="1">
      <alignment horizontal="left"/>
    </xf>
    <xf numFmtId="165" fontId="10" fillId="0" borderId="0" xfId="0" quotePrefix="1" applyNumberFormat="1" applyFont="1" applyBorder="1" applyAlignment="1">
      <alignment horizontal="right"/>
    </xf>
    <xf numFmtId="165" fontId="10" fillId="0" borderId="0" xfId="0" applyNumberFormat="1" applyFont="1" applyBorder="1" applyAlignment="1">
      <alignment horizontal="right"/>
    </xf>
    <xf numFmtId="41" fontId="36" fillId="11" borderId="44" xfId="4" applyFont="1" applyFill="1" applyBorder="1" applyAlignment="1" applyProtection="1">
      <alignment horizontal="center" vertical="center"/>
    </xf>
    <xf numFmtId="37" fontId="39" fillId="8" borderId="0" xfId="0" applyNumberFormat="1" applyFont="1" applyFill="1" applyBorder="1" applyAlignment="1" applyProtection="1">
      <alignment horizontal="center" vertical="center"/>
    </xf>
    <xf numFmtId="41" fontId="7" fillId="8" borderId="0" xfId="3" applyNumberFormat="1" applyFont="1" applyFill="1" applyBorder="1" applyAlignment="1">
      <alignment horizontal="justify" vertical="center"/>
    </xf>
    <xf numFmtId="41" fontId="7" fillId="8" borderId="0" xfId="0" applyNumberFormat="1" applyFont="1" applyFill="1" applyBorder="1"/>
    <xf numFmtId="167" fontId="40" fillId="0" borderId="25" xfId="2" applyNumberFormat="1" applyFont="1" applyFill="1" applyBorder="1" applyAlignment="1">
      <alignment horizontal="justify" vertical="top" wrapText="1"/>
    </xf>
    <xf numFmtId="168" fontId="40" fillId="0" borderId="25" xfId="2" applyNumberFormat="1" applyFont="1" applyFill="1" applyBorder="1" applyAlignment="1">
      <alignment horizontal="center" vertical="top" wrapText="1"/>
    </xf>
    <xf numFmtId="174" fontId="36" fillId="11" borderId="47" xfId="4" applyNumberFormat="1" applyFont="1" applyFill="1" applyBorder="1" applyAlignment="1" applyProtection="1">
      <alignment horizontal="center" vertical="center"/>
    </xf>
    <xf numFmtId="174" fontId="36" fillId="11" borderId="48" xfId="4" applyNumberFormat="1" applyFont="1" applyFill="1" applyBorder="1" applyAlignment="1" applyProtection="1">
      <alignment horizontal="center" vertical="center"/>
    </xf>
    <xf numFmtId="41" fontId="36" fillId="11" borderId="44" xfId="4" applyFont="1" applyFill="1" applyBorder="1" applyAlignment="1" applyProtection="1">
      <alignment horizontal="center" vertical="center"/>
    </xf>
    <xf numFmtId="41" fontId="36" fillId="11" borderId="19" xfId="4" applyFont="1" applyFill="1" applyBorder="1" applyAlignment="1" applyProtection="1">
      <alignment horizontal="center" vertical="center"/>
    </xf>
    <xf numFmtId="37" fontId="39" fillId="8" borderId="0" xfId="0" applyNumberFormat="1" applyFont="1" applyFill="1" applyBorder="1" applyAlignment="1" applyProtection="1">
      <alignment horizontal="center" vertical="center"/>
    </xf>
    <xf numFmtId="0" fontId="7" fillId="0" borderId="0" xfId="0" applyFont="1" applyAlignment="1">
      <alignment horizontal="left" vertical="top" wrapText="1"/>
    </xf>
    <xf numFmtId="0" fontId="40" fillId="0" borderId="48" xfId="0" quotePrefix="1" applyFont="1" applyFill="1" applyBorder="1" applyAlignment="1">
      <alignment horizontal="left" vertical="top" wrapText="1"/>
    </xf>
    <xf numFmtId="167" fontId="40" fillId="0" borderId="47" xfId="2" applyNumberFormat="1" applyFont="1" applyFill="1" applyBorder="1" applyAlignment="1">
      <alignment horizontal="justify" vertical="top" wrapText="1"/>
    </xf>
    <xf numFmtId="171" fontId="40" fillId="0" borderId="48" xfId="2" applyNumberFormat="1" applyFont="1" applyFill="1" applyBorder="1" applyAlignment="1">
      <alignment horizontal="center" vertical="top" wrapText="1"/>
    </xf>
    <xf numFmtId="168" fontId="40" fillId="0" borderId="47" xfId="2" applyNumberFormat="1" applyFont="1" applyFill="1" applyBorder="1" applyAlignment="1">
      <alignment horizontal="center" vertical="top" wrapText="1"/>
    </xf>
    <xf numFmtId="166" fontId="10" fillId="0" borderId="0" xfId="2" applyNumberFormat="1" applyFont="1" applyFill="1" applyBorder="1"/>
    <xf numFmtId="166" fontId="41" fillId="0" borderId="0" xfId="0" applyNumberFormat="1" applyFont="1" applyFill="1" applyBorder="1"/>
    <xf numFmtId="37" fontId="11" fillId="8" borderId="26" xfId="7" applyFont="1" applyFill="1" applyBorder="1" applyAlignment="1">
      <alignment horizontal="center" vertical="center"/>
    </xf>
    <xf numFmtId="0" fontId="7" fillId="0" borderId="0" xfId="0" applyFont="1" applyAlignment="1">
      <alignment vertical="center"/>
    </xf>
    <xf numFmtId="0" fontId="7" fillId="8" borderId="0" xfId="0" applyFont="1" applyFill="1" applyAlignment="1">
      <alignment vertical="center"/>
    </xf>
    <xf numFmtId="0" fontId="0" fillId="8" borderId="0" xfId="0" applyFill="1" applyAlignment="1">
      <alignment vertical="center"/>
    </xf>
    <xf numFmtId="0" fontId="0" fillId="0" borderId="0" xfId="0" applyAlignment="1">
      <alignment vertical="center"/>
    </xf>
    <xf numFmtId="0" fontId="7"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center" vertical="center"/>
    </xf>
    <xf numFmtId="0" fontId="11" fillId="3" borderId="0" xfId="0" applyFont="1" applyFill="1" applyAlignment="1">
      <alignment vertical="center"/>
    </xf>
    <xf numFmtId="0" fontId="7" fillId="3" borderId="0" xfId="0" applyFont="1" applyFill="1" applyBorder="1" applyAlignment="1">
      <alignment vertical="center"/>
    </xf>
    <xf numFmtId="0" fontId="15" fillId="0" borderId="0" xfId="0" applyFont="1" applyFill="1" applyBorder="1" applyAlignment="1">
      <alignment horizontal="center" vertical="center"/>
    </xf>
    <xf numFmtId="0" fontId="7" fillId="0" borderId="0" xfId="0" applyFont="1" applyFill="1" applyBorder="1" applyAlignment="1">
      <alignment vertical="center"/>
    </xf>
    <xf numFmtId="0" fontId="11" fillId="3" borderId="0" xfId="0" applyFont="1" applyFill="1" applyAlignment="1">
      <alignment horizontal="center" vertical="center"/>
    </xf>
    <xf numFmtId="0" fontId="7" fillId="0" borderId="0" xfId="0" applyFont="1" applyBorder="1" applyAlignment="1">
      <alignment vertical="center"/>
    </xf>
    <xf numFmtId="0" fontId="30" fillId="3" borderId="0" xfId="0" applyFont="1" applyFill="1" applyBorder="1" applyAlignment="1">
      <alignment vertical="center" wrapText="1"/>
    </xf>
    <xf numFmtId="0" fontId="10" fillId="3" borderId="0" xfId="0" applyFont="1" applyFill="1" applyBorder="1" applyAlignment="1">
      <alignment vertical="center" wrapText="1"/>
    </xf>
    <xf numFmtId="0" fontId="11" fillId="3" borderId="0" xfId="0" applyFont="1" applyFill="1" applyBorder="1" applyAlignment="1">
      <alignment vertical="center"/>
    </xf>
    <xf numFmtId="0" fontId="7" fillId="3" borderId="0" xfId="0" applyFont="1" applyFill="1" applyAlignment="1">
      <alignment vertical="center"/>
    </xf>
    <xf numFmtId="0" fontId="11" fillId="3" borderId="0" xfId="0" applyFont="1" applyFill="1" applyBorder="1" applyAlignment="1">
      <alignment vertical="center" wrapText="1"/>
    </xf>
    <xf numFmtId="41" fontId="40" fillId="8" borderId="31" xfId="4" applyFont="1" applyFill="1" applyBorder="1" applyAlignment="1" applyProtection="1">
      <alignment horizontal="right" vertical="center"/>
    </xf>
    <xf numFmtId="37" fontId="11" fillId="8" borderId="27" xfId="7" applyFont="1" applyFill="1" applyBorder="1" applyAlignment="1">
      <alignment horizontal="center" vertical="center"/>
    </xf>
    <xf numFmtId="37" fontId="11" fillId="8" borderId="26" xfId="7" applyFont="1" applyFill="1" applyBorder="1" applyAlignment="1">
      <alignment horizontal="center" vertical="center"/>
    </xf>
    <xf numFmtId="37" fontId="30" fillId="8" borderId="36" xfId="7" applyFont="1" applyFill="1" applyBorder="1" applyAlignment="1">
      <alignment horizontal="justify" vertical="center" wrapText="1"/>
    </xf>
    <xf numFmtId="37" fontId="30" fillId="8" borderId="34" xfId="7" applyFont="1" applyFill="1" applyBorder="1" applyAlignment="1">
      <alignment horizontal="left" vertical="center" wrapText="1"/>
    </xf>
    <xf numFmtId="0" fontId="28" fillId="8" borderId="33" xfId="0" applyFont="1" applyFill="1" applyBorder="1" applyAlignment="1">
      <alignment horizontal="center" vertical="center"/>
    </xf>
    <xf numFmtId="37" fontId="30" fillId="8" borderId="0" xfId="7" applyFont="1" applyFill="1" applyBorder="1" applyAlignment="1">
      <alignment horizontal="justify" vertical="center" wrapText="1"/>
    </xf>
    <xf numFmtId="0" fontId="7" fillId="8" borderId="0" xfId="0" applyFont="1" applyFill="1" applyAlignment="1">
      <alignment wrapText="1"/>
    </xf>
    <xf numFmtId="0" fontId="0" fillId="8" borderId="0" xfId="0" applyFill="1" applyAlignment="1">
      <alignment wrapText="1"/>
    </xf>
    <xf numFmtId="0" fontId="12" fillId="8" borderId="0" xfId="0" applyFont="1" applyFill="1" applyBorder="1" applyAlignment="1"/>
    <xf numFmtId="37" fontId="30" fillId="0" borderId="0" xfId="7" applyFont="1" applyFill="1" applyBorder="1" applyAlignment="1">
      <alignment horizontal="justify" vertical="center" wrapText="1"/>
    </xf>
    <xf numFmtId="14" fontId="30" fillId="8" borderId="36" xfId="7" applyNumberFormat="1" applyFont="1" applyFill="1" applyBorder="1" applyAlignment="1">
      <alignment horizontal="justify" vertical="center" wrapText="1"/>
    </xf>
    <xf numFmtId="0" fontId="12" fillId="8" borderId="0" xfId="0" applyFont="1" applyFill="1" applyBorder="1" applyAlignment="1">
      <alignment horizontal="center"/>
    </xf>
    <xf numFmtId="41" fontId="36" fillId="11" borderId="44" xfId="4" applyFont="1" applyFill="1" applyBorder="1" applyAlignment="1" applyProtection="1">
      <alignment horizontal="center" vertical="center"/>
    </xf>
    <xf numFmtId="37" fontId="39" fillId="8" borderId="0" xfId="0" applyNumberFormat="1" applyFont="1" applyFill="1" applyBorder="1" applyAlignment="1" applyProtection="1">
      <alignment horizontal="center" vertical="center"/>
    </xf>
    <xf numFmtId="0" fontId="39" fillId="0" borderId="0" xfId="0" applyFont="1" applyBorder="1" applyAlignment="1">
      <alignment horizontal="center"/>
    </xf>
    <xf numFmtId="0" fontId="0" fillId="8" borderId="0" xfId="0" applyFill="1" applyAlignment="1">
      <alignment horizontal="center" vertical="center"/>
    </xf>
    <xf numFmtId="169" fontId="10" fillId="0" borderId="30" xfId="2" quotePrefix="1" applyNumberFormat="1" applyFont="1" applyBorder="1" applyAlignment="1">
      <alignment horizontal="left" vertical="center"/>
    </xf>
    <xf numFmtId="169" fontId="10" fillId="0" borderId="0" xfId="2" quotePrefix="1" applyNumberFormat="1" applyFont="1" applyBorder="1" applyAlignment="1">
      <alignment horizontal="left" vertical="center"/>
    </xf>
    <xf numFmtId="169" fontId="10" fillId="0" borderId="32" xfId="2" quotePrefix="1" applyNumberFormat="1" applyFont="1" applyBorder="1" applyAlignment="1">
      <alignment horizontal="left" vertical="center"/>
    </xf>
    <xf numFmtId="175" fontId="10" fillId="0" borderId="49" xfId="2" applyNumberFormat="1" applyFont="1" applyBorder="1"/>
    <xf numFmtId="175" fontId="10" fillId="0" borderId="35" xfId="2" applyNumberFormat="1" applyFont="1" applyBorder="1"/>
    <xf numFmtId="175" fontId="10" fillId="0" borderId="30" xfId="2" applyNumberFormat="1" applyFont="1" applyBorder="1"/>
    <xf numFmtId="175" fontId="10" fillId="0" borderId="0" xfId="2" applyNumberFormat="1" applyFont="1" applyBorder="1"/>
    <xf numFmtId="175" fontId="10" fillId="0" borderId="32" xfId="2" applyNumberFormat="1" applyFont="1" applyBorder="1"/>
    <xf numFmtId="0" fontId="43" fillId="0" borderId="53" xfId="0" quotePrefix="1" applyFont="1" applyBorder="1" applyAlignment="1">
      <alignment horizontal="left" vertical="center"/>
    </xf>
    <xf numFmtId="41" fontId="36" fillId="11" borderId="44" xfId="4" applyFont="1" applyFill="1" applyBorder="1" applyAlignment="1" applyProtection="1">
      <alignment horizontal="center" vertical="center"/>
    </xf>
    <xf numFmtId="37" fontId="39" fillId="8" borderId="0" xfId="0" applyNumberFormat="1" applyFont="1" applyFill="1" applyBorder="1" applyAlignment="1" applyProtection="1">
      <alignment horizontal="center" vertical="center"/>
    </xf>
    <xf numFmtId="0" fontId="12" fillId="8" borderId="0" xfId="0" applyFont="1" applyFill="1" applyBorder="1" applyAlignment="1">
      <alignment horizontal="center"/>
    </xf>
    <xf numFmtId="0" fontId="11" fillId="0" borderId="0" xfId="0" applyFont="1" applyFill="1" applyAlignment="1">
      <alignment horizontal="center" vertical="center"/>
    </xf>
    <xf numFmtId="0" fontId="4" fillId="0" borderId="0" xfId="0" applyFont="1" applyFill="1" applyBorder="1" applyAlignment="1">
      <alignment horizontal="justify" vertical="center" wrapText="1"/>
    </xf>
    <xf numFmtId="0" fontId="7" fillId="0" borderId="0" xfId="0" applyFont="1" applyFill="1" applyAlignment="1">
      <alignment vertical="center"/>
    </xf>
    <xf numFmtId="174" fontId="36" fillId="11" borderId="0" xfId="4" applyNumberFormat="1" applyFont="1" applyFill="1" applyBorder="1" applyAlignment="1" applyProtection="1">
      <alignment horizontal="center" vertical="center"/>
    </xf>
    <xf numFmtId="172" fontId="40" fillId="0" borderId="25" xfId="2" applyNumberFormat="1" applyFont="1" applyFill="1" applyBorder="1" applyAlignment="1">
      <alignment horizontal="center" vertical="top" wrapText="1"/>
    </xf>
    <xf numFmtId="41" fontId="36" fillId="11" borderId="44" xfId="4" applyFont="1" applyFill="1" applyBorder="1" applyAlignment="1" applyProtection="1">
      <alignment horizontal="center" vertical="center"/>
    </xf>
    <xf numFmtId="17" fontId="31" fillId="8" borderId="40" xfId="0" quotePrefix="1" applyNumberFormat="1" applyFont="1" applyFill="1" applyBorder="1" applyAlignment="1">
      <alignment horizontal="center" vertical="center"/>
    </xf>
    <xf numFmtId="41" fontId="36" fillId="8" borderId="0" xfId="4" applyFont="1" applyFill="1" applyBorder="1" applyAlignment="1" applyProtection="1">
      <alignment horizontal="center" vertical="center"/>
    </xf>
    <xf numFmtId="174" fontId="36" fillId="11" borderId="0" xfId="4" applyNumberFormat="1" applyFont="1" applyFill="1" applyBorder="1" applyAlignment="1" applyProtection="1">
      <alignment vertical="center"/>
    </xf>
    <xf numFmtId="41" fontId="36" fillId="11" borderId="44" xfId="4" applyFont="1" applyFill="1" applyBorder="1" applyAlignment="1" applyProtection="1">
      <alignment horizontal="center" vertical="center"/>
    </xf>
    <xf numFmtId="37" fontId="39" fillId="8" borderId="0" xfId="0" applyNumberFormat="1" applyFont="1" applyFill="1" applyBorder="1" applyAlignment="1" applyProtection="1">
      <alignment horizontal="center" vertical="center"/>
    </xf>
    <xf numFmtId="0" fontId="12" fillId="8" borderId="0" xfId="0" applyFont="1" applyFill="1" applyBorder="1" applyAlignment="1">
      <alignment horizontal="center"/>
    </xf>
    <xf numFmtId="173" fontId="26" fillId="8" borderId="0" xfId="6" applyFont="1" applyFill="1" applyAlignment="1">
      <alignment horizontal="center" vertical="center" wrapText="1"/>
    </xf>
    <xf numFmtId="0" fontId="12" fillId="0" borderId="0" xfId="0" applyFont="1" applyAlignment="1">
      <alignment horizontal="center" vertical="center"/>
    </xf>
    <xf numFmtId="37" fontId="11" fillId="8" borderId="27" xfId="7" applyFont="1" applyFill="1" applyBorder="1" applyAlignment="1">
      <alignment horizontal="center" vertical="center"/>
    </xf>
    <xf numFmtId="37" fontId="11" fillId="8" borderId="26" xfId="7" applyFont="1" applyFill="1" applyBorder="1" applyAlignment="1">
      <alignment horizontal="center" vertical="center"/>
    </xf>
    <xf numFmtId="165" fontId="13" fillId="0" borderId="0" xfId="1" applyNumberFormat="1" applyFont="1" applyFill="1" applyBorder="1" applyAlignment="1" applyProtection="1">
      <alignment horizontal="center" vertical="center"/>
    </xf>
    <xf numFmtId="37" fontId="30" fillId="0" borderId="36" xfId="7" applyFont="1" applyFill="1" applyBorder="1" applyAlignment="1">
      <alignment horizontal="justify" vertical="center" wrapText="1"/>
    </xf>
    <xf numFmtId="37" fontId="30" fillId="0" borderId="32" xfId="7" applyFont="1" applyFill="1" applyBorder="1" applyAlignment="1">
      <alignment horizontal="justify" vertical="center" wrapText="1"/>
    </xf>
    <xf numFmtId="0" fontId="28" fillId="8" borderId="29" xfId="0" applyFont="1" applyFill="1" applyBorder="1" applyAlignment="1">
      <alignment horizontal="center" vertical="center"/>
    </xf>
    <xf numFmtId="0" fontId="28" fillId="8" borderId="33" xfId="0" applyFont="1" applyFill="1" applyBorder="1" applyAlignment="1">
      <alignment horizontal="center" vertical="center"/>
    </xf>
    <xf numFmtId="37" fontId="30" fillId="8" borderId="36" xfId="7" applyFont="1" applyFill="1" applyBorder="1" applyAlignment="1">
      <alignment horizontal="justify" vertical="center" wrapText="1"/>
    </xf>
    <xf numFmtId="37" fontId="30" fillId="8" borderId="32" xfId="7" applyFont="1" applyFill="1" applyBorder="1" applyAlignment="1">
      <alignment horizontal="justify" vertical="center" wrapText="1"/>
    </xf>
    <xf numFmtId="37" fontId="30" fillId="8" borderId="0" xfId="7" applyFont="1" applyFill="1" applyBorder="1" applyAlignment="1">
      <alignment horizontal="justify" vertical="center" wrapText="1"/>
    </xf>
    <xf numFmtId="37" fontId="30" fillId="8" borderId="34" xfId="7" applyFont="1" applyFill="1" applyBorder="1" applyAlignment="1">
      <alignment horizontal="justify" vertical="center" wrapText="1"/>
    </xf>
    <xf numFmtId="37" fontId="30" fillId="8" borderId="35" xfId="7" applyFont="1" applyFill="1" applyBorder="1" applyAlignment="1">
      <alignment horizontal="justify" vertical="center" wrapText="1"/>
    </xf>
    <xf numFmtId="0" fontId="12" fillId="8" borderId="0" xfId="0" applyFont="1" applyFill="1" applyAlignment="1">
      <alignment horizontal="center" vertical="center"/>
    </xf>
    <xf numFmtId="37" fontId="30" fillId="8" borderId="34" xfId="7" applyFont="1" applyFill="1" applyBorder="1" applyAlignment="1">
      <alignment horizontal="left" vertical="center" wrapText="1"/>
    </xf>
    <xf numFmtId="37" fontId="30" fillId="8" borderId="35" xfId="7" applyFont="1" applyFill="1" applyBorder="1" applyAlignment="1">
      <alignment horizontal="left" vertical="center" wrapText="1"/>
    </xf>
    <xf numFmtId="165" fontId="3" fillId="0" borderId="0" xfId="1" applyNumberFormat="1" applyFill="1" applyBorder="1" applyAlignment="1" applyProtection="1">
      <alignment horizontal="center" vertical="center"/>
    </xf>
    <xf numFmtId="37" fontId="39" fillId="8" borderId="0" xfId="0" applyNumberFormat="1" applyFont="1" applyFill="1" applyAlignment="1" applyProtection="1">
      <alignment horizontal="center" vertical="center"/>
    </xf>
    <xf numFmtId="41" fontId="36" fillId="11" borderId="41" xfId="4" applyFont="1" applyFill="1" applyBorder="1" applyAlignment="1" applyProtection="1">
      <alignment horizontal="center" vertical="center"/>
    </xf>
    <xf numFmtId="41" fontId="36" fillId="11" borderId="43" xfId="4" applyFont="1" applyFill="1" applyBorder="1" applyAlignment="1" applyProtection="1">
      <alignment horizontal="center" vertical="center"/>
    </xf>
    <xf numFmtId="41" fontId="36" fillId="11" borderId="46" xfId="4" applyFont="1" applyFill="1" applyBorder="1" applyAlignment="1" applyProtection="1">
      <alignment horizontal="center" vertical="center"/>
    </xf>
    <xf numFmtId="41" fontId="36" fillId="11" borderId="41" xfId="4" applyFont="1" applyFill="1" applyBorder="1" applyAlignment="1" applyProtection="1">
      <alignment horizontal="left" vertical="center" wrapText="1"/>
    </xf>
    <xf numFmtId="41" fontId="36" fillId="11" borderId="43" xfId="4" applyFont="1" applyFill="1" applyBorder="1" applyAlignment="1" applyProtection="1">
      <alignment horizontal="left" vertical="center" wrapText="1"/>
    </xf>
    <xf numFmtId="41" fontId="36" fillId="11" borderId="46" xfId="4" applyFont="1" applyFill="1" applyBorder="1" applyAlignment="1" applyProtection="1">
      <alignment horizontal="left" vertical="center" wrapText="1"/>
    </xf>
    <xf numFmtId="41" fontId="36" fillId="11" borderId="42" xfId="4" applyFont="1" applyFill="1" applyBorder="1" applyAlignment="1" applyProtection="1">
      <alignment horizontal="center" vertical="center" wrapText="1"/>
    </xf>
    <xf numFmtId="41" fontId="36" fillId="11" borderId="4" xfId="4" applyFont="1" applyFill="1" applyBorder="1" applyAlignment="1" applyProtection="1">
      <alignment horizontal="center" vertical="center" wrapText="1"/>
    </xf>
    <xf numFmtId="41" fontId="36" fillId="11" borderId="41" xfId="4" applyFont="1" applyFill="1" applyBorder="1" applyAlignment="1" applyProtection="1">
      <alignment horizontal="left" vertical="center"/>
    </xf>
    <xf numFmtId="41" fontId="36" fillId="11" borderId="43" xfId="4" applyFont="1" applyFill="1" applyBorder="1" applyAlignment="1" applyProtection="1">
      <alignment horizontal="left" vertical="center"/>
    </xf>
    <xf numFmtId="41" fontId="36" fillId="11" borderId="46" xfId="4" applyFont="1" applyFill="1" applyBorder="1" applyAlignment="1" applyProtection="1">
      <alignment horizontal="left" vertical="center"/>
    </xf>
    <xf numFmtId="41" fontId="36" fillId="11" borderId="39" xfId="4" applyFont="1" applyFill="1" applyBorder="1" applyAlignment="1" applyProtection="1">
      <alignment horizontal="center" vertical="center" wrapText="1"/>
    </xf>
    <xf numFmtId="41" fontId="36" fillId="11" borderId="44" xfId="4" applyFont="1" applyFill="1" applyBorder="1" applyAlignment="1" applyProtection="1">
      <alignment horizontal="center" vertical="center"/>
    </xf>
    <xf numFmtId="41" fontId="36" fillId="11" borderId="47" xfId="4" applyFont="1" applyFill="1" applyBorder="1" applyAlignment="1" applyProtection="1">
      <alignment horizontal="center" vertical="center"/>
    </xf>
    <xf numFmtId="41" fontId="36" fillId="11" borderId="19" xfId="4" applyFont="1" applyFill="1" applyBorder="1" applyAlignment="1" applyProtection="1">
      <alignment horizontal="center" vertical="center"/>
    </xf>
    <xf numFmtId="41" fontId="36" fillId="11" borderId="25" xfId="4" applyFont="1" applyFill="1" applyBorder="1" applyAlignment="1" applyProtection="1">
      <alignment horizontal="center" vertical="center"/>
    </xf>
    <xf numFmtId="0" fontId="12" fillId="0" borderId="0" xfId="0" applyFont="1" applyAlignment="1">
      <alignment horizontal="center"/>
    </xf>
    <xf numFmtId="37" fontId="36" fillId="0" borderId="0" xfId="0" applyNumberFormat="1" applyFont="1" applyFill="1" applyBorder="1" applyAlignment="1" applyProtection="1">
      <alignment horizontal="center" vertical="center" wrapText="1"/>
    </xf>
    <xf numFmtId="17" fontId="7" fillId="0" borderId="0" xfId="0" applyNumberFormat="1" applyFont="1" applyFill="1" applyBorder="1" applyAlignment="1">
      <alignment horizontal="center"/>
    </xf>
    <xf numFmtId="0" fontId="7" fillId="0" borderId="0" xfId="0" applyFont="1" applyFill="1" applyBorder="1" applyAlignment="1">
      <alignment horizontal="center"/>
    </xf>
    <xf numFmtId="0" fontId="19" fillId="2" borderId="14" xfId="0" quotePrefix="1" applyFont="1" applyFill="1" applyBorder="1" applyAlignment="1">
      <alignment horizontal="center"/>
    </xf>
    <xf numFmtId="0" fontId="19" fillId="2" borderId="14" xfId="0" applyFont="1" applyFill="1" applyBorder="1" applyAlignment="1">
      <alignment horizontal="center"/>
    </xf>
    <xf numFmtId="165" fontId="3" fillId="2" borderId="3" xfId="1" applyNumberFormat="1" applyFill="1" applyBorder="1" applyAlignment="1" applyProtection="1">
      <alignment horizontal="center" vertical="center"/>
    </xf>
    <xf numFmtId="165" fontId="3" fillId="2" borderId="5" xfId="1" applyNumberFormat="1" applyFill="1" applyBorder="1" applyAlignment="1" applyProtection="1">
      <alignment horizontal="center" vertical="center"/>
    </xf>
    <xf numFmtId="17" fontId="7" fillId="8" borderId="0" xfId="0" applyNumberFormat="1" applyFont="1" applyFill="1" applyBorder="1" applyAlignment="1">
      <alignment horizontal="center"/>
    </xf>
    <xf numFmtId="0" fontId="7" fillId="8" borderId="0" xfId="0" applyFont="1" applyFill="1" applyBorder="1" applyAlignment="1">
      <alignment horizontal="left" vertical="top"/>
    </xf>
    <xf numFmtId="37" fontId="39" fillId="8" borderId="0" xfId="0" applyNumberFormat="1" applyFont="1" applyFill="1" applyBorder="1" applyAlignment="1" applyProtection="1">
      <alignment horizontal="center" vertical="center"/>
    </xf>
    <xf numFmtId="41" fontId="36" fillId="11" borderId="50" xfId="4" applyFont="1" applyFill="1" applyBorder="1" applyAlignment="1" applyProtection="1">
      <alignment horizontal="center" vertical="center" wrapText="1"/>
    </xf>
    <xf numFmtId="0" fontId="39" fillId="0" borderId="0" xfId="0" quotePrefix="1" applyFont="1" applyFill="1" applyBorder="1" applyAlignment="1">
      <alignment horizontal="center"/>
    </xf>
    <xf numFmtId="165" fontId="36" fillId="11" borderId="19" xfId="3" applyNumberFormat="1" applyFont="1" applyFill="1" applyBorder="1" applyAlignment="1">
      <alignment horizontal="center" vertical="center"/>
    </xf>
    <xf numFmtId="165" fontId="36" fillId="11" borderId="0" xfId="3" applyNumberFormat="1" applyFont="1" applyFill="1" applyBorder="1" applyAlignment="1">
      <alignment horizontal="center" vertical="center"/>
    </xf>
    <xf numFmtId="165" fontId="36" fillId="11" borderId="25" xfId="3" applyNumberFormat="1" applyFont="1" applyFill="1" applyBorder="1" applyAlignment="1">
      <alignment horizontal="center" vertical="center"/>
    </xf>
    <xf numFmtId="165" fontId="36" fillId="11" borderId="45" xfId="3" applyNumberFormat="1" applyFont="1" applyFill="1" applyBorder="1" applyAlignment="1">
      <alignment horizontal="center" vertical="center"/>
    </xf>
    <xf numFmtId="165" fontId="36" fillId="11" borderId="29" xfId="3" applyNumberFormat="1" applyFont="1" applyFill="1" applyBorder="1" applyAlignment="1">
      <alignment horizontal="center" vertical="center"/>
    </xf>
    <xf numFmtId="165" fontId="36" fillId="11" borderId="48" xfId="3" applyNumberFormat="1" applyFont="1" applyFill="1" applyBorder="1" applyAlignment="1">
      <alignment horizontal="center" vertical="center"/>
    </xf>
    <xf numFmtId="0" fontId="36" fillId="11" borderId="19" xfId="0" quotePrefix="1" applyFont="1" applyFill="1" applyBorder="1" applyAlignment="1">
      <alignment horizontal="center" vertical="center" wrapText="1"/>
    </xf>
    <xf numFmtId="0" fontId="36" fillId="11" borderId="45" xfId="0" quotePrefix="1" applyFont="1" applyFill="1" applyBorder="1" applyAlignment="1">
      <alignment horizontal="center" vertical="center" wrapText="1"/>
    </xf>
    <xf numFmtId="0" fontId="36" fillId="11" borderId="25" xfId="0" quotePrefix="1" applyFont="1" applyFill="1" applyBorder="1" applyAlignment="1">
      <alignment horizontal="center" vertical="center" wrapText="1"/>
    </xf>
    <xf numFmtId="0" fontId="36" fillId="11" borderId="48" xfId="0" quotePrefix="1" applyFont="1" applyFill="1" applyBorder="1" applyAlignment="1">
      <alignment horizontal="center" vertical="center" wrapText="1"/>
    </xf>
    <xf numFmtId="0" fontId="36" fillId="11" borderId="25" xfId="0" quotePrefix="1" applyFont="1" applyFill="1" applyBorder="1" applyAlignment="1">
      <alignment horizontal="center" vertical="top" wrapText="1"/>
    </xf>
    <xf numFmtId="0" fontId="36" fillId="11" borderId="0" xfId="0" applyFont="1" applyFill="1" applyBorder="1" applyAlignment="1">
      <alignment horizontal="center" vertical="center" wrapText="1"/>
    </xf>
    <xf numFmtId="0" fontId="36" fillId="11" borderId="25" xfId="0" applyFont="1" applyFill="1" applyBorder="1" applyAlignment="1">
      <alignment horizontal="center" vertical="center" wrapText="1"/>
    </xf>
    <xf numFmtId="0" fontId="36" fillId="11" borderId="29" xfId="0" applyFont="1" applyFill="1" applyBorder="1" applyAlignment="1">
      <alignment horizontal="center" vertical="center" wrapText="1"/>
    </xf>
    <xf numFmtId="0" fontId="36" fillId="11" borderId="48" xfId="0" applyFont="1" applyFill="1" applyBorder="1" applyAlignment="1">
      <alignment horizontal="center" vertical="center" wrapText="1"/>
    </xf>
    <xf numFmtId="165" fontId="3" fillId="8" borderId="0" xfId="1" applyNumberFormat="1" applyFill="1" applyBorder="1" applyAlignment="1" applyProtection="1">
      <alignment horizontal="center" vertical="center"/>
    </xf>
    <xf numFmtId="165" fontId="20" fillId="0" borderId="0" xfId="1" applyNumberFormat="1" applyFont="1" applyFill="1" applyBorder="1" applyAlignment="1" applyProtection="1">
      <alignment horizontal="center" vertical="center"/>
    </xf>
    <xf numFmtId="0" fontId="39" fillId="0" borderId="0" xfId="0" quotePrefix="1" applyFont="1" applyBorder="1" applyAlignment="1">
      <alignment horizontal="center"/>
    </xf>
    <xf numFmtId="0" fontId="8" fillId="5" borderId="23" xfId="0" applyFont="1" applyFill="1" applyBorder="1" applyAlignment="1">
      <alignment horizontal="center"/>
    </xf>
    <xf numFmtId="0" fontId="8" fillId="5" borderId="18" xfId="0" applyFont="1" applyFill="1" applyBorder="1" applyAlignment="1">
      <alignment horizontal="center"/>
    </xf>
    <xf numFmtId="0" fontId="8" fillId="5" borderId="16" xfId="0"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12" fillId="8" borderId="0" xfId="0" applyFont="1" applyFill="1" applyBorder="1" applyAlignment="1">
      <alignment horizontal="center"/>
    </xf>
    <xf numFmtId="0" fontId="28" fillId="8" borderId="51" xfId="0" applyFont="1" applyFill="1" applyBorder="1" applyAlignment="1">
      <alignment horizontal="center" vertical="center" wrapText="1"/>
    </xf>
    <xf numFmtId="0" fontId="28" fillId="8" borderId="29" xfId="0" applyFont="1" applyFill="1" applyBorder="1" applyAlignment="1">
      <alignment horizontal="center" vertical="center" wrapText="1"/>
    </xf>
    <xf numFmtId="0" fontId="28" fillId="8" borderId="33" xfId="0" applyFont="1" applyFill="1" applyBorder="1" applyAlignment="1">
      <alignment horizontal="center" vertical="center" wrapText="1"/>
    </xf>
    <xf numFmtId="0" fontId="28" fillId="8" borderId="52" xfId="0" applyFont="1" applyFill="1" applyBorder="1" applyAlignment="1">
      <alignment horizontal="center" vertical="center" wrapText="1"/>
    </xf>
  </cellXfs>
  <cellStyles count="8">
    <cellStyle name="Hipervínculo" xfId="1" builtinId="8"/>
    <cellStyle name="Millares" xfId="2" builtinId="3"/>
    <cellStyle name="Millares [0]" xfId="4" builtinId="6"/>
    <cellStyle name="Normal" xfId="0" builtinId="0"/>
    <cellStyle name="Normal 3" xfId="5" xr:uid="{00000000-0005-0000-0000-000004000000}"/>
    <cellStyle name="Normal_Cartera dic 2000" xfId="7" xr:uid="{00000000-0005-0000-0000-000005000000}"/>
    <cellStyle name="Normal_Licencias dic 1996" xfId="6" xr:uid="{00000000-0005-0000-0000-000006000000}"/>
    <cellStyle name="Porcentaje" xfId="3" builtinId="5"/>
  </cellStyles>
  <dxfs count="10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309CB8"/>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F81BD"/>
      <color rgb="FF309C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5.xml"/><Relationship Id="rId39" Type="http://schemas.openxmlformats.org/officeDocument/2006/relationships/worksheet" Target="worksheets/sheet38.xml"/><Relationship Id="rId21" Type="http://schemas.openxmlformats.org/officeDocument/2006/relationships/worksheet" Target="worksheets/sheet20.xml"/><Relationship Id="rId34" Type="http://schemas.openxmlformats.org/officeDocument/2006/relationships/worksheet" Target="worksheets/sheet33.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externalLink" Target="externalLinks/externalLink9.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8.xml"/><Relationship Id="rId11" Type="http://schemas.openxmlformats.org/officeDocument/2006/relationships/worksheet" Target="worksheets/sheet11.xml"/><Relationship Id="rId24" Type="http://schemas.openxmlformats.org/officeDocument/2006/relationships/worksheet" Target="worksheets/sheet23.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externalLink" Target="externalLinks/externalLink4.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externalLink" Target="externalLinks/externalLink2.xml"/><Relationship Id="rId48" Type="http://schemas.openxmlformats.org/officeDocument/2006/relationships/externalLink" Target="externalLinks/externalLink7.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4.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externalLink" Target="externalLinks/externalLink5.xml"/><Relationship Id="rId20" Type="http://schemas.openxmlformats.org/officeDocument/2006/relationships/worksheet" Target="worksheets/sheet19.xml"/><Relationship Id="rId41" Type="http://schemas.openxmlformats.org/officeDocument/2006/relationships/worksheet" Target="worksheets/sheet40.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2.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externalLink" Target="externalLinks/externalLink8.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0.xml"/><Relationship Id="rId44" Type="http://schemas.openxmlformats.org/officeDocument/2006/relationships/externalLink" Target="externalLinks/externalLink3.xml"/><Relationship Id="rId5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11163610963585563"/>
          <c:y val="0.14768185794957417"/>
          <c:w val="0.77897961068650401"/>
          <c:h val="0.76534510458920324"/>
        </c:manualLayout>
      </c:layout>
      <c:barChart>
        <c:barDir val="col"/>
        <c:grouping val="percentStacked"/>
        <c:varyColors val="0"/>
        <c:ser>
          <c:idx val="0"/>
          <c:order val="0"/>
          <c:invertIfNegative val="0"/>
          <c:dLbls>
            <c:spPr>
              <a:noFill/>
              <a:ln>
                <a:noFill/>
              </a:ln>
              <a:effectLst/>
            </c:spPr>
            <c:txPr>
              <a:bodyPr/>
              <a:lstStyle/>
              <a:p>
                <a:pPr>
                  <a:defRPr sz="1000" b="1">
                    <a:solidFill>
                      <a:schemeClr val="bg1"/>
                    </a:solidFill>
                    <a:latin typeface="Verdana"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5028-41EE-ADC9-355518D61095}"/>
            </c:ext>
          </c:extLst>
        </c:ser>
        <c:ser>
          <c:idx val="1"/>
          <c:order val="1"/>
          <c:invertIfNegative val="0"/>
          <c:dLbls>
            <c:spPr>
              <a:noFill/>
              <a:ln>
                <a:noFill/>
              </a:ln>
              <a:effectLst/>
            </c:spPr>
            <c:txPr>
              <a:bodyPr/>
              <a:lstStyle/>
              <a:p>
                <a:pPr>
                  <a:defRPr sz="1000" b="1">
                    <a:solidFill>
                      <a:schemeClr val="bg1"/>
                    </a:solidFill>
                    <a:latin typeface="Verdana"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5028-41EE-ADC9-355518D61095}"/>
            </c:ext>
          </c:extLst>
        </c:ser>
        <c:dLbls>
          <c:showLegendKey val="0"/>
          <c:showVal val="0"/>
          <c:showCatName val="0"/>
          <c:showSerName val="0"/>
          <c:showPercent val="0"/>
          <c:showBubbleSize val="0"/>
        </c:dLbls>
        <c:gapWidth val="150"/>
        <c:overlap val="100"/>
        <c:axId val="275153184"/>
        <c:axId val="275155424"/>
      </c:barChart>
      <c:catAx>
        <c:axId val="275153184"/>
        <c:scaling>
          <c:orientation val="minMax"/>
        </c:scaling>
        <c:delete val="0"/>
        <c:axPos val="b"/>
        <c:numFmt formatCode="General" sourceLinked="0"/>
        <c:majorTickMark val="out"/>
        <c:minorTickMark val="none"/>
        <c:tickLblPos val="nextTo"/>
        <c:txPr>
          <a:bodyPr/>
          <a:lstStyle/>
          <a:p>
            <a:pPr>
              <a:defRPr>
                <a:latin typeface="Verdana" pitchFamily="34" charset="0"/>
              </a:defRPr>
            </a:pPr>
            <a:endParaRPr lang="es-CL"/>
          </a:p>
        </c:txPr>
        <c:crossAx val="275155424"/>
        <c:crosses val="autoZero"/>
        <c:auto val="1"/>
        <c:lblAlgn val="ctr"/>
        <c:lblOffset val="100"/>
        <c:noMultiLvlLbl val="0"/>
      </c:catAx>
      <c:valAx>
        <c:axId val="275155424"/>
        <c:scaling>
          <c:orientation val="minMax"/>
          <c:min val="0"/>
        </c:scaling>
        <c:delete val="0"/>
        <c:axPos val="l"/>
        <c:numFmt formatCode="0%" sourceLinked="1"/>
        <c:majorTickMark val="out"/>
        <c:minorTickMark val="none"/>
        <c:tickLblPos val="nextTo"/>
        <c:txPr>
          <a:bodyPr/>
          <a:lstStyle/>
          <a:p>
            <a:pPr>
              <a:defRPr>
                <a:latin typeface="Verdana" pitchFamily="34" charset="0"/>
              </a:defRPr>
            </a:pPr>
            <a:endParaRPr lang="es-CL"/>
          </a:p>
        </c:txPr>
        <c:crossAx val="275153184"/>
        <c:crosses val="autoZero"/>
        <c:crossBetween val="between"/>
        <c:majorUnit val="0.2"/>
      </c:valAx>
    </c:plotArea>
    <c:legend>
      <c:legendPos val="r"/>
      <c:layout>
        <c:manualLayout>
          <c:xMode val="edge"/>
          <c:yMode val="edge"/>
          <c:x val="0.86976608862309002"/>
          <c:y val="0.41296381134176613"/>
          <c:w val="0.10384094950008092"/>
          <c:h val="9.1244094488188973E-2"/>
        </c:manualLayout>
      </c:layout>
      <c:overlay val="0"/>
      <c:spPr>
        <a:ln>
          <a:solidFill>
            <a:schemeClr val="accent1"/>
          </a:solidFill>
        </a:ln>
      </c:spPr>
      <c:txPr>
        <a:bodyPr/>
        <a:lstStyle/>
        <a:p>
          <a:pPr>
            <a:defRPr sz="1200">
              <a:latin typeface="Verdana" pitchFamily="34" charset="0"/>
            </a:defRPr>
          </a:pPr>
          <a:endParaRPr lang="es-CL"/>
        </a:p>
      </c:txPr>
    </c:legend>
    <c:plotVisOnly val="1"/>
    <c:dispBlanksAs val="gap"/>
    <c:showDLblsOverMax val="0"/>
  </c:chart>
  <c:spPr>
    <a:noFill/>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i="1" cap="all" baseline="0">
                <a:latin typeface="Verdana" pitchFamily="34" charset="0"/>
              </a:defRPr>
            </a:pPr>
            <a:r>
              <a:rPr lang="es-ES" sz="1200" b="1" i="0" cap="all" baseline="0">
                <a:solidFill>
                  <a:srgbClr val="4F81BD"/>
                </a:solidFill>
                <a:latin typeface="Verdana" pitchFamily="34" charset="0"/>
              </a:rPr>
              <a:t>Número de Casos GES entre Junio y Julio de cada Año GES</a:t>
            </a:r>
          </a:p>
        </c:rich>
      </c:tx>
      <c:overlay val="0"/>
    </c:title>
    <c:autoTitleDeleted val="0"/>
    <c:plotArea>
      <c:layout>
        <c:manualLayout>
          <c:layoutTarget val="inner"/>
          <c:xMode val="edge"/>
          <c:yMode val="edge"/>
          <c:x val="9.8644220501994132E-2"/>
          <c:y val="8.1743385349200115E-2"/>
          <c:w val="0.85905130189618695"/>
          <c:h val="0.82824508899986982"/>
        </c:manualLayout>
      </c:layout>
      <c:lineChart>
        <c:grouping val="standard"/>
        <c:varyColors val="0"/>
        <c:ser>
          <c:idx val="0"/>
          <c:order val="0"/>
          <c:tx>
            <c:strRef>
              <c:f>'Gráfico Casos Año GES'!$F$39</c:f>
              <c:strCache>
                <c:ptCount val="1"/>
                <c:pt idx="0">
                  <c:v> FONASA </c:v>
                </c:pt>
              </c:strCache>
            </c:strRef>
          </c:tx>
          <c:marker>
            <c:symbol val="circle"/>
            <c:size val="6"/>
            <c:spPr>
              <a:solidFill>
                <a:schemeClr val="tx2">
                  <a:lumMod val="60000"/>
                  <a:lumOff val="40000"/>
                </a:schemeClr>
              </a:solidFill>
            </c:spPr>
          </c:marker>
          <c:dLbls>
            <c:dLbl>
              <c:idx val="1"/>
              <c:layout>
                <c:manualLayout>
                  <c:x val="-3.9141605237747359E-2"/>
                  <c:y val="3.11270182136324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B7-4615-8145-421D3DDDC5CF}"/>
                </c:ext>
              </c:extLst>
            </c:dLbl>
            <c:dLbl>
              <c:idx val="4"/>
              <c:layout>
                <c:manualLayout>
                  <c:x val="-3.9141605237747359E-2"/>
                  <c:y val="3.1127018213632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B7-4615-8145-421D3DDDC5CF}"/>
                </c:ext>
              </c:extLst>
            </c:dLbl>
            <c:numFmt formatCode="#,##0" sourceLinked="0"/>
            <c:spPr>
              <a:solidFill>
                <a:schemeClr val="tx2">
                  <a:lumMod val="60000"/>
                  <a:lumOff val="40000"/>
                </a:schemeClr>
              </a:solidFill>
            </c:spPr>
            <c:txPr>
              <a:bodyPr/>
              <a:lstStyle/>
              <a:p>
                <a:pPr>
                  <a:defRPr sz="800" b="1">
                    <a:solidFill>
                      <a:schemeClr val="bg1"/>
                    </a:solidFill>
                    <a:latin typeface="Verdana" pitchFamily="34" charset="0"/>
                  </a:defRPr>
                </a:pPr>
                <a:endParaRPr lang="es-C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'Gráfico Casos Año GES'!$D$40:$E$59</c:f>
              <c:multiLvlStrCache>
                <c:ptCount val="20"/>
                <c:lvl>
                  <c:pt idx="0">
                    <c:v>Año 1 (05-06)</c:v>
                  </c:pt>
                  <c:pt idx="1">
                    <c:v>Año 2 (06-07)</c:v>
                  </c:pt>
                  <c:pt idx="2">
                    <c:v>Año 3 (07-08)</c:v>
                  </c:pt>
                  <c:pt idx="3">
                    <c:v>Año 4 (08-09)</c:v>
                  </c:pt>
                  <c:pt idx="4">
                    <c:v>Año 5 (09-10)</c:v>
                  </c:pt>
                  <c:pt idx="5">
                    <c:v>Año 6 (10-11)</c:v>
                  </c:pt>
                  <c:pt idx="6">
                    <c:v>Año 7 (11-12)</c:v>
                  </c:pt>
                  <c:pt idx="7">
                    <c:v>Año 8 (12-13)</c:v>
                  </c:pt>
                  <c:pt idx="8">
                    <c:v>Año 9 (13-14)</c:v>
                  </c:pt>
                  <c:pt idx="9">
                    <c:v>Año 10 (14-15)</c:v>
                  </c:pt>
                  <c:pt idx="10">
                    <c:v>Año 11 (15-16)</c:v>
                  </c:pt>
                  <c:pt idx="11">
                    <c:v>Año 12 (16-17)</c:v>
                  </c:pt>
                  <c:pt idx="12">
                    <c:v>Año 13 (17-18)</c:v>
                  </c:pt>
                  <c:pt idx="13">
                    <c:v>Año 14 (18-19)</c:v>
                  </c:pt>
                  <c:pt idx="14">
                    <c:v>Año 15 (19-20)</c:v>
                  </c:pt>
                  <c:pt idx="15">
                    <c:v>Año 16 (20-21)</c:v>
                  </c:pt>
                  <c:pt idx="16">
                    <c:v>Año 17 (21-22)</c:v>
                  </c:pt>
                  <c:pt idx="17">
                    <c:v>Año 18 (22-23)</c:v>
                  </c:pt>
                  <c:pt idx="18">
                    <c:v>Año 19 (23-24)</c:v>
                  </c:pt>
                  <c:pt idx="19">
                    <c:v>Año 20 (24-25)</c:v>
                  </c:pt>
                </c:lvl>
                <c:lvl>
                  <c:pt idx="0">
                    <c:v>Decreto Supremo N° 170</c:v>
                  </c:pt>
                  <c:pt idx="1">
                    <c:v>Decreto Supremo N° 228</c:v>
                  </c:pt>
                  <c:pt idx="2">
                    <c:v>Decreto Supremo N° 44</c:v>
                  </c:pt>
                  <c:pt idx="5">
                    <c:v>Decreto Supremo N° 1</c:v>
                  </c:pt>
                  <c:pt idx="8">
                    <c:v>Decreto Supremo N° 4</c:v>
                  </c:pt>
                  <c:pt idx="11">
                    <c:v>Decreto Supremo N° 3</c:v>
                  </c:pt>
                  <c:pt idx="14">
                    <c:v>Decreto Supremo N° 22</c:v>
                  </c:pt>
                  <c:pt idx="17">
                    <c:v>Decreto Supremo N° 72</c:v>
                  </c:pt>
                </c:lvl>
              </c:multiLvlStrCache>
            </c:multiLvlStrRef>
          </c:cat>
          <c:val>
            <c:numRef>
              <c:f>'Gráfico Casos Año GES'!$F$40:$F$59</c:f>
              <c:numCache>
                <c:formatCode>_-* #,##0_-;\-* #,##0_-;_-* "-"??_-;_-@_-</c:formatCode>
                <c:ptCount val="20"/>
                <c:pt idx="0">
                  <c:v>1938014</c:v>
                </c:pt>
                <c:pt idx="1">
                  <c:v>1438425</c:v>
                </c:pt>
                <c:pt idx="2">
                  <c:v>2043165</c:v>
                </c:pt>
                <c:pt idx="3">
                  <c:v>2161944</c:v>
                </c:pt>
                <c:pt idx="4">
                  <c:v>1948491</c:v>
                </c:pt>
                <c:pt idx="5">
                  <c:v>2520680</c:v>
                </c:pt>
                <c:pt idx="6">
                  <c:v>2744849</c:v>
                </c:pt>
                <c:pt idx="7">
                  <c:v>2809736</c:v>
                </c:pt>
                <c:pt idx="8">
                  <c:v>3093947</c:v>
                </c:pt>
                <c:pt idx="9">
                  <c:v>3060596</c:v>
                </c:pt>
                <c:pt idx="10">
                  <c:v>3091912</c:v>
                </c:pt>
                <c:pt idx="11">
                  <c:v>2978278</c:v>
                </c:pt>
                <c:pt idx="12">
                  <c:v>3258121</c:v>
                </c:pt>
                <c:pt idx="13">
                  <c:v>3401345</c:v>
                </c:pt>
                <c:pt idx="14">
                  <c:v>2709354</c:v>
                </c:pt>
                <c:pt idx="15">
                  <c:v>2140662</c:v>
                </c:pt>
                <c:pt idx="16">
                  <c:v>3086785</c:v>
                </c:pt>
                <c:pt idx="17">
                  <c:v>3533964</c:v>
                </c:pt>
                <c:pt idx="18">
                  <c:v>3632525</c:v>
                </c:pt>
                <c:pt idx="19">
                  <c:v>3766630</c:v>
                </c:pt>
              </c:numCache>
            </c:numRef>
          </c:val>
          <c:smooth val="0"/>
          <c:extLst>
            <c:ext xmlns:c16="http://schemas.microsoft.com/office/drawing/2014/chart" uri="{C3380CC4-5D6E-409C-BE32-E72D297353CC}">
              <c16:uniqueId val="{00000002-30B7-4615-8145-421D3DDDC5CF}"/>
            </c:ext>
          </c:extLst>
        </c:ser>
        <c:ser>
          <c:idx val="1"/>
          <c:order val="1"/>
          <c:tx>
            <c:strRef>
              <c:f>'Gráfico Casos Año GES'!$G$39</c:f>
              <c:strCache>
                <c:ptCount val="1"/>
                <c:pt idx="0">
                  <c:v> ISAPRE </c:v>
                </c:pt>
              </c:strCache>
            </c:strRef>
          </c:tx>
          <c:marker>
            <c:symbol val="circle"/>
            <c:size val="6"/>
          </c:marker>
          <c:dLbls>
            <c:dLbl>
              <c:idx val="5"/>
              <c:numFmt formatCode="#,##0" sourceLinked="0"/>
              <c:spPr>
                <a:solidFill>
                  <a:schemeClr val="accent2"/>
                </a:solidFill>
              </c:spPr>
              <c:txPr>
                <a:bodyPr/>
                <a:lstStyle/>
                <a:p>
                  <a:pPr>
                    <a:defRPr sz="800" b="1" baseline="0">
                      <a:solidFill>
                        <a:schemeClr val="bg1"/>
                      </a:solidFill>
                      <a:latin typeface="Verdana" pitchFamily="34" charset="0"/>
                    </a:defRPr>
                  </a:pPr>
                  <a:endParaRPr lang="es-CL"/>
                </a:p>
              </c:txPr>
              <c:dLblPos val="t"/>
              <c:showLegendKey val="0"/>
              <c:showVal val="1"/>
              <c:showCatName val="0"/>
              <c:showSerName val="0"/>
              <c:showPercent val="0"/>
              <c:showBubbleSize val="0"/>
              <c:extLst>
                <c:ext xmlns:c16="http://schemas.microsoft.com/office/drawing/2014/chart" uri="{C3380CC4-5D6E-409C-BE32-E72D297353CC}">
                  <c16:uniqueId val="{00000003-30B7-4615-8145-421D3DDDC5CF}"/>
                </c:ext>
              </c:extLst>
            </c:dLbl>
            <c:numFmt formatCode="#,##0" sourceLinked="0"/>
            <c:spPr>
              <a:solidFill>
                <a:schemeClr val="accent2"/>
              </a:solidFill>
            </c:spPr>
            <c:txPr>
              <a:bodyPr/>
              <a:lstStyle/>
              <a:p>
                <a:pPr>
                  <a:defRPr sz="800" b="1">
                    <a:solidFill>
                      <a:schemeClr val="bg1"/>
                    </a:solidFill>
                    <a:latin typeface="Verdana" pitchFamily="34" charset="0"/>
                  </a:defRPr>
                </a:pPr>
                <a:endParaRPr lang="es-C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'Gráfico Casos Año GES'!$D$40:$E$59</c:f>
              <c:multiLvlStrCache>
                <c:ptCount val="20"/>
                <c:lvl>
                  <c:pt idx="0">
                    <c:v>Año 1 (05-06)</c:v>
                  </c:pt>
                  <c:pt idx="1">
                    <c:v>Año 2 (06-07)</c:v>
                  </c:pt>
                  <c:pt idx="2">
                    <c:v>Año 3 (07-08)</c:v>
                  </c:pt>
                  <c:pt idx="3">
                    <c:v>Año 4 (08-09)</c:v>
                  </c:pt>
                  <c:pt idx="4">
                    <c:v>Año 5 (09-10)</c:v>
                  </c:pt>
                  <c:pt idx="5">
                    <c:v>Año 6 (10-11)</c:v>
                  </c:pt>
                  <c:pt idx="6">
                    <c:v>Año 7 (11-12)</c:v>
                  </c:pt>
                  <c:pt idx="7">
                    <c:v>Año 8 (12-13)</c:v>
                  </c:pt>
                  <c:pt idx="8">
                    <c:v>Año 9 (13-14)</c:v>
                  </c:pt>
                  <c:pt idx="9">
                    <c:v>Año 10 (14-15)</c:v>
                  </c:pt>
                  <c:pt idx="10">
                    <c:v>Año 11 (15-16)</c:v>
                  </c:pt>
                  <c:pt idx="11">
                    <c:v>Año 12 (16-17)</c:v>
                  </c:pt>
                  <c:pt idx="12">
                    <c:v>Año 13 (17-18)</c:v>
                  </c:pt>
                  <c:pt idx="13">
                    <c:v>Año 14 (18-19)</c:v>
                  </c:pt>
                  <c:pt idx="14">
                    <c:v>Año 15 (19-20)</c:v>
                  </c:pt>
                  <c:pt idx="15">
                    <c:v>Año 16 (20-21)</c:v>
                  </c:pt>
                  <c:pt idx="16">
                    <c:v>Año 17 (21-22)</c:v>
                  </c:pt>
                  <c:pt idx="17">
                    <c:v>Año 18 (22-23)</c:v>
                  </c:pt>
                  <c:pt idx="18">
                    <c:v>Año 19 (23-24)</c:v>
                  </c:pt>
                  <c:pt idx="19">
                    <c:v>Año 20 (24-25)</c:v>
                  </c:pt>
                </c:lvl>
                <c:lvl>
                  <c:pt idx="0">
                    <c:v>Decreto Supremo N° 170</c:v>
                  </c:pt>
                  <c:pt idx="1">
                    <c:v>Decreto Supremo N° 228</c:v>
                  </c:pt>
                  <c:pt idx="2">
                    <c:v>Decreto Supremo N° 44</c:v>
                  </c:pt>
                  <c:pt idx="5">
                    <c:v>Decreto Supremo N° 1</c:v>
                  </c:pt>
                  <c:pt idx="8">
                    <c:v>Decreto Supremo N° 4</c:v>
                  </c:pt>
                  <c:pt idx="11">
                    <c:v>Decreto Supremo N° 3</c:v>
                  </c:pt>
                  <c:pt idx="14">
                    <c:v>Decreto Supremo N° 22</c:v>
                  </c:pt>
                  <c:pt idx="17">
                    <c:v>Decreto Supremo N° 72</c:v>
                  </c:pt>
                </c:lvl>
              </c:multiLvlStrCache>
            </c:multiLvlStrRef>
          </c:cat>
          <c:val>
            <c:numRef>
              <c:f>'Gráfico Casos Año GES'!$G$40:$G$59</c:f>
              <c:numCache>
                <c:formatCode>#,##0_ ;\-#,##0\ </c:formatCode>
                <c:ptCount val="20"/>
                <c:pt idx="0">
                  <c:v>83835</c:v>
                </c:pt>
                <c:pt idx="1">
                  <c:v>97042</c:v>
                </c:pt>
                <c:pt idx="2">
                  <c:v>97634</c:v>
                </c:pt>
                <c:pt idx="3">
                  <c:v>131760</c:v>
                </c:pt>
                <c:pt idx="4">
                  <c:v>112750</c:v>
                </c:pt>
                <c:pt idx="5">
                  <c:v>132837</c:v>
                </c:pt>
                <c:pt idx="6">
                  <c:v>126566</c:v>
                </c:pt>
                <c:pt idx="7">
                  <c:v>111927</c:v>
                </c:pt>
                <c:pt idx="8">
                  <c:v>162713</c:v>
                </c:pt>
                <c:pt idx="9">
                  <c:v>185252</c:v>
                </c:pt>
                <c:pt idx="10">
                  <c:v>188235</c:v>
                </c:pt>
                <c:pt idx="11">
                  <c:v>184347</c:v>
                </c:pt>
                <c:pt idx="12">
                  <c:v>171240</c:v>
                </c:pt>
                <c:pt idx="13">
                  <c:v>195506</c:v>
                </c:pt>
                <c:pt idx="14">
                  <c:v>167414</c:v>
                </c:pt>
                <c:pt idx="15">
                  <c:v>131332</c:v>
                </c:pt>
                <c:pt idx="16">
                  <c:v>215843</c:v>
                </c:pt>
                <c:pt idx="17">
                  <c:v>160033</c:v>
                </c:pt>
                <c:pt idx="18">
                  <c:v>163021</c:v>
                </c:pt>
                <c:pt idx="19">
                  <c:v>245805</c:v>
                </c:pt>
              </c:numCache>
            </c:numRef>
          </c:val>
          <c:smooth val="0"/>
          <c:extLst>
            <c:ext xmlns:c16="http://schemas.microsoft.com/office/drawing/2014/chart" uri="{C3380CC4-5D6E-409C-BE32-E72D297353CC}">
              <c16:uniqueId val="{00000004-30B7-4615-8145-421D3DDDC5CF}"/>
            </c:ext>
          </c:extLst>
        </c:ser>
        <c:dLbls>
          <c:showLegendKey val="0"/>
          <c:showVal val="0"/>
          <c:showCatName val="0"/>
          <c:showSerName val="0"/>
          <c:showPercent val="0"/>
          <c:showBubbleSize val="0"/>
        </c:dLbls>
        <c:marker val="1"/>
        <c:smooth val="0"/>
        <c:axId val="279225376"/>
        <c:axId val="466569088"/>
      </c:lineChart>
      <c:catAx>
        <c:axId val="279225376"/>
        <c:scaling>
          <c:orientation val="minMax"/>
        </c:scaling>
        <c:delete val="0"/>
        <c:axPos val="b"/>
        <c:majorGridlines>
          <c:spPr>
            <a:ln w="3175">
              <a:prstDash val="sysDot"/>
            </a:ln>
          </c:spPr>
        </c:majorGridlines>
        <c:numFmt formatCode="General" sourceLinked="1"/>
        <c:majorTickMark val="none"/>
        <c:minorTickMark val="none"/>
        <c:tickLblPos val="nextTo"/>
        <c:txPr>
          <a:bodyPr/>
          <a:lstStyle/>
          <a:p>
            <a:pPr>
              <a:defRPr sz="650">
                <a:latin typeface="Verdana" pitchFamily="34" charset="0"/>
              </a:defRPr>
            </a:pPr>
            <a:endParaRPr lang="es-CL"/>
          </a:p>
        </c:txPr>
        <c:crossAx val="466569088"/>
        <c:crosses val="autoZero"/>
        <c:auto val="1"/>
        <c:lblAlgn val="ctr"/>
        <c:lblOffset val="100"/>
        <c:noMultiLvlLbl val="0"/>
      </c:catAx>
      <c:valAx>
        <c:axId val="466569088"/>
        <c:scaling>
          <c:orientation val="minMax"/>
        </c:scaling>
        <c:delete val="0"/>
        <c:axPos val="l"/>
        <c:numFmt formatCode="_-* #,##0_-;\-* #,##0_-;_-* &quot;-&quot;??_-;_-@_-" sourceLinked="1"/>
        <c:majorTickMark val="none"/>
        <c:minorTickMark val="none"/>
        <c:tickLblPos val="nextTo"/>
        <c:spPr>
          <a:ln w="9525">
            <a:solidFill>
              <a:schemeClr val="accent1"/>
            </a:solidFill>
          </a:ln>
        </c:spPr>
        <c:txPr>
          <a:bodyPr/>
          <a:lstStyle/>
          <a:p>
            <a:pPr>
              <a:defRPr sz="800">
                <a:solidFill>
                  <a:schemeClr val="tx2">
                    <a:lumMod val="60000"/>
                    <a:lumOff val="40000"/>
                  </a:schemeClr>
                </a:solidFill>
                <a:latin typeface="Verdana" pitchFamily="34" charset="0"/>
              </a:defRPr>
            </a:pPr>
            <a:endParaRPr lang="es-CL"/>
          </a:p>
        </c:txPr>
        <c:crossAx val="279225376"/>
        <c:crosses val="autoZero"/>
        <c:crossBetween val="between"/>
        <c:majorUnit val="100000"/>
      </c:valAx>
    </c:plotArea>
    <c:legend>
      <c:legendPos val="b"/>
      <c:layout>
        <c:manualLayout>
          <c:xMode val="edge"/>
          <c:yMode val="edge"/>
          <c:x val="8.4202838165474262E-4"/>
          <c:y val="0.91414923035789974"/>
          <c:w val="8.8352708194228705E-2"/>
          <c:h val="6.2283272409069203E-2"/>
        </c:manualLayout>
      </c:layout>
      <c:overlay val="0"/>
    </c:legend>
    <c:plotVisOnly val="1"/>
    <c:dispBlanksAs val="gap"/>
    <c:showDLblsOverMax val="0"/>
  </c:chart>
  <c:spPr>
    <a:noFill/>
    <a:ln>
      <a:noFill/>
    </a:ln>
  </c:spPr>
  <c:printSettings>
    <c:headerFooter/>
    <c:pageMargins b="0.75000000000000588" l="0.70000000000000062" r="0.70000000000000062" t="0.750000000000005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US"/>
              <a:t>Distribución de casos acumulados a diciembre de cada año</a:t>
            </a:r>
          </a:p>
        </c:rich>
      </c:tx>
      <c:overlay val="1"/>
    </c:title>
    <c:autoTitleDeleted val="0"/>
    <c:plotArea>
      <c:layout>
        <c:manualLayout>
          <c:layoutTarget val="inner"/>
          <c:xMode val="edge"/>
          <c:yMode val="edge"/>
          <c:x val="8.8146620561318723E-2"/>
          <c:y val="0.10878151594687054"/>
          <c:w val="0.76989834604008112"/>
          <c:h val="0.82718225562713754"/>
        </c:manualLayout>
      </c:layout>
      <c:barChart>
        <c:barDir val="col"/>
        <c:grouping val="percentStacked"/>
        <c:varyColors val="0"/>
        <c:ser>
          <c:idx val="0"/>
          <c:order val="0"/>
          <c:tx>
            <c:strRef>
              <c:f>'Gráficos Casos Acumulados'!$H$36</c:f>
              <c:strCache>
                <c:ptCount val="1"/>
                <c:pt idx="0">
                  <c:v>Fonasa</c:v>
                </c:pt>
              </c:strCache>
            </c:strRef>
          </c:tx>
          <c:invertIfNegative val="0"/>
          <c:dLbls>
            <c:spPr>
              <a:noFill/>
              <a:ln>
                <a:noFill/>
              </a:ln>
              <a:effectLst/>
            </c:spPr>
            <c:txPr>
              <a:bodyPr/>
              <a:lstStyle/>
              <a:p>
                <a:pPr>
                  <a:defRPr sz="1100" b="1">
                    <a:solidFill>
                      <a:schemeClr val="bg1"/>
                    </a:solidFill>
                    <a:latin typeface="Verdana"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'Gráficos Casos Acumulados'!$D$37:$D$41</c:f>
              <c:strCache>
                <c:ptCount val="5"/>
                <c:pt idx="0">
                  <c:v>a Dic-08</c:v>
                </c:pt>
                <c:pt idx="1">
                  <c:v>a Dic-09</c:v>
                </c:pt>
                <c:pt idx="2">
                  <c:v>a Dic-10</c:v>
                </c:pt>
                <c:pt idx="3">
                  <c:v>a Dic-11</c:v>
                </c:pt>
                <c:pt idx="4">
                  <c:v>a Dic-12</c:v>
                </c:pt>
              </c:strCache>
            </c:strRef>
          </c:cat>
          <c:val>
            <c:numRef>
              <c:f>'Gráficos Casos Acumulados'!$H$37:$H$41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524-4CE4-9BD8-DB8F0A0DB8FD}"/>
            </c:ext>
          </c:extLst>
        </c:ser>
        <c:ser>
          <c:idx val="1"/>
          <c:order val="1"/>
          <c:tx>
            <c:strRef>
              <c:f>'Gráficos Casos Acumulados'!$I$36</c:f>
              <c:strCache>
                <c:ptCount val="1"/>
                <c:pt idx="0">
                  <c:v>Isapre</c:v>
                </c:pt>
              </c:strCache>
            </c:strRef>
          </c:tx>
          <c:invertIfNegative val="0"/>
          <c:dLbls>
            <c:spPr>
              <a:noFill/>
              <a:ln>
                <a:noFill/>
              </a:ln>
              <a:effectLst/>
            </c:spPr>
            <c:txPr>
              <a:bodyPr/>
              <a:lstStyle/>
              <a:p>
                <a:pPr>
                  <a:defRPr sz="1200" b="1">
                    <a:solidFill>
                      <a:schemeClr val="bg1"/>
                    </a:solidFill>
                    <a:latin typeface="Verdana"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'Gráficos Casos Acumulados'!$D$37:$D$41</c:f>
              <c:strCache>
                <c:ptCount val="5"/>
                <c:pt idx="0">
                  <c:v>a Dic-08</c:v>
                </c:pt>
                <c:pt idx="1">
                  <c:v>a Dic-09</c:v>
                </c:pt>
                <c:pt idx="2">
                  <c:v>a Dic-10</c:v>
                </c:pt>
                <c:pt idx="3">
                  <c:v>a Dic-11</c:v>
                </c:pt>
                <c:pt idx="4">
                  <c:v>a Dic-12</c:v>
                </c:pt>
              </c:strCache>
            </c:strRef>
          </c:cat>
          <c:val>
            <c:numRef>
              <c:f>'Gráficos Casos Acumulados'!$I$37:$I$41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E524-4CE4-9BD8-DB8F0A0DB8FD}"/>
            </c:ext>
          </c:extLst>
        </c:ser>
        <c:dLbls>
          <c:showLegendKey val="0"/>
          <c:showVal val="0"/>
          <c:showCatName val="0"/>
          <c:showSerName val="0"/>
          <c:showPercent val="0"/>
          <c:showBubbleSize val="0"/>
        </c:dLbls>
        <c:gapWidth val="150"/>
        <c:overlap val="100"/>
        <c:axId val="478688320"/>
        <c:axId val="478688880"/>
      </c:barChart>
      <c:catAx>
        <c:axId val="478688320"/>
        <c:scaling>
          <c:orientation val="minMax"/>
        </c:scaling>
        <c:delete val="0"/>
        <c:axPos val="b"/>
        <c:numFmt formatCode="General" sourceLinked="0"/>
        <c:majorTickMark val="out"/>
        <c:minorTickMark val="none"/>
        <c:tickLblPos val="nextTo"/>
        <c:txPr>
          <a:bodyPr/>
          <a:lstStyle/>
          <a:p>
            <a:pPr>
              <a:defRPr sz="1000" b="1">
                <a:latin typeface="Verdana" pitchFamily="34" charset="0"/>
              </a:defRPr>
            </a:pPr>
            <a:endParaRPr lang="es-CL"/>
          </a:p>
        </c:txPr>
        <c:crossAx val="478688880"/>
        <c:crossesAt val="0"/>
        <c:auto val="1"/>
        <c:lblAlgn val="ctr"/>
        <c:lblOffset val="100"/>
        <c:noMultiLvlLbl val="0"/>
      </c:catAx>
      <c:valAx>
        <c:axId val="478688880"/>
        <c:scaling>
          <c:orientation val="minMax"/>
          <c:min val="0"/>
        </c:scaling>
        <c:delete val="0"/>
        <c:axPos val="l"/>
        <c:majorGridlines/>
        <c:numFmt formatCode="0%" sourceLinked="1"/>
        <c:majorTickMark val="out"/>
        <c:minorTickMark val="none"/>
        <c:tickLblPos val="nextTo"/>
        <c:txPr>
          <a:bodyPr/>
          <a:lstStyle/>
          <a:p>
            <a:pPr>
              <a:defRPr sz="1000" b="1">
                <a:latin typeface="Verdana" pitchFamily="34" charset="0"/>
              </a:defRPr>
            </a:pPr>
            <a:endParaRPr lang="es-CL"/>
          </a:p>
        </c:txPr>
        <c:crossAx val="478688320"/>
        <c:crosses val="autoZero"/>
        <c:crossBetween val="between"/>
        <c:majorUnit val="0.2"/>
      </c:valAx>
    </c:plotArea>
    <c:legend>
      <c:legendPos val="r"/>
      <c:overlay val="0"/>
      <c:txPr>
        <a:bodyPr/>
        <a:lstStyle/>
        <a:p>
          <a:pPr>
            <a:defRPr sz="1400">
              <a:latin typeface="Verdana" pitchFamily="34" charset="0"/>
            </a:defRPr>
          </a:pPr>
          <a:endParaRPr lang="es-CL"/>
        </a:p>
      </c:txPr>
    </c:legend>
    <c:plotVisOnly val="1"/>
    <c:dispBlanksAs val="gap"/>
    <c:showDLblsOverMax val="0"/>
  </c:chart>
  <c:printSettings>
    <c:headerFooter/>
    <c:pageMargins b="0.75000000000000555" l="0.70000000000000062" r="0.70000000000000062" t="0.75000000000000555" header="0.30000000000000032" footer="0.30000000000000032"/>
    <c:pageSetup/>
  </c:printSettings>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Gráfico15"/>
  <sheetViews>
    <sheetView zoomScale="6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dice!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33.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hyperlink" Target="#Indice!A1"/><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Indice!A1"/><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ice!A1"/><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Indice!A1"/><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dice!A1"/><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57</xdr:row>
      <xdr:rowOff>8665</xdr:rowOff>
    </xdr:from>
    <xdr:to>
      <xdr:col>1</xdr:col>
      <xdr:colOff>1402080</xdr:colOff>
      <xdr:row>57</xdr:row>
      <xdr:rowOff>68580</xdr:rowOff>
    </xdr:to>
    <xdr:pic>
      <xdr:nvPicPr>
        <xdr:cNvPr id="4" name="Picture 41" descr="pi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flipV="1">
          <a:off x="0" y="9084085"/>
          <a:ext cx="1851660" cy="59915"/>
        </a:xfrm>
        <a:prstGeom prst="rect">
          <a:avLst/>
        </a:prstGeom>
        <a:noFill/>
        <a:ln w="9525">
          <a:noFill/>
          <a:miter lim="800000"/>
          <a:headEnd/>
          <a:tailEnd/>
        </a:ln>
      </xdr:spPr>
    </xdr:pic>
    <xdr:clientData/>
  </xdr:twoCellAnchor>
  <xdr:twoCellAnchor editAs="oneCell">
    <xdr:from>
      <xdr:col>1</xdr:col>
      <xdr:colOff>5715</xdr:colOff>
      <xdr:row>3</xdr:row>
      <xdr:rowOff>3810</xdr:rowOff>
    </xdr:from>
    <xdr:to>
      <xdr:col>1</xdr:col>
      <xdr:colOff>1826895</xdr:colOff>
      <xdr:row>5</xdr:row>
      <xdr:rowOff>18761</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865" y="432435"/>
          <a:ext cx="1821180" cy="5578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79</xdr:row>
      <xdr:rowOff>0</xdr:rowOff>
    </xdr:from>
    <xdr:to>
      <xdr:col>1</xdr:col>
      <xdr:colOff>736600</xdr:colOff>
      <xdr:row>79</xdr:row>
      <xdr:rowOff>47625</xdr:rowOff>
    </xdr:to>
    <xdr:pic>
      <xdr:nvPicPr>
        <xdr:cNvPr id="4" name="Picture 41" descr="pie">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07592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1702308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83614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a:off x="1707642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83614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173126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93520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176174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95044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1773936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89710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E00-000005000000}"/>
            </a:ext>
          </a:extLst>
        </xdr:cNvPr>
        <xdr:cNvSpPr/>
      </xdr:nvSpPr>
      <xdr:spPr>
        <a:xfrm>
          <a:off x="1766316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90</xdr:row>
      <xdr:rowOff>0</xdr:rowOff>
    </xdr:from>
    <xdr:to>
      <xdr:col>1</xdr:col>
      <xdr:colOff>736600</xdr:colOff>
      <xdr:row>90</xdr:row>
      <xdr:rowOff>47625</xdr:rowOff>
    </xdr:to>
    <xdr:pic>
      <xdr:nvPicPr>
        <xdr:cNvPr id="4" name="Picture 41" descr="pie">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485900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F00-000005000000}"/>
            </a:ext>
          </a:extLst>
        </xdr:cNvPr>
        <xdr:cNvSpPr/>
      </xdr:nvSpPr>
      <xdr:spPr>
        <a:xfrm>
          <a:off x="173507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94</xdr:row>
      <xdr:rowOff>0</xdr:rowOff>
    </xdr:from>
    <xdr:to>
      <xdr:col>1</xdr:col>
      <xdr:colOff>736600</xdr:colOff>
      <xdr:row>94</xdr:row>
      <xdr:rowOff>47625</xdr:rowOff>
    </xdr:to>
    <xdr:pic>
      <xdr:nvPicPr>
        <xdr:cNvPr id="4" name="Picture 41" descr="pie">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59052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1000-000005000000}"/>
            </a:ext>
          </a:extLst>
        </xdr:cNvPr>
        <xdr:cNvSpPr/>
      </xdr:nvSpPr>
      <xdr:spPr>
        <a:xfrm>
          <a:off x="173507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75</xdr:row>
      <xdr:rowOff>0</xdr:rowOff>
    </xdr:from>
    <xdr:to>
      <xdr:col>1</xdr:col>
      <xdr:colOff>750094</xdr:colOff>
      <xdr:row>75</xdr:row>
      <xdr:rowOff>47625</xdr:rowOff>
    </xdr:to>
    <xdr:pic>
      <xdr:nvPicPr>
        <xdr:cNvPr id="2" name="Picture 41" descr="pie">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2930188"/>
          <a:ext cx="952500" cy="476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absoluteAnchor>
    <xdr:pos x="0" y="0"/>
    <xdr:ext cx="8678333" cy="6304643"/>
    <xdr:graphicFrame macro="">
      <xdr:nvGraphicFramePr>
        <xdr:cNvPr id="2" name="1 Gráfico">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30</xdr:row>
      <xdr:rowOff>0</xdr:rowOff>
    </xdr:from>
    <xdr:to>
      <xdr:col>1</xdr:col>
      <xdr:colOff>1272540</xdr:colOff>
      <xdr:row>30</xdr:row>
      <xdr:rowOff>59915</xdr:rowOff>
    </xdr:to>
    <xdr:pic>
      <xdr:nvPicPr>
        <xdr:cNvPr id="5" name="Picture 41" descr="pie">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flipV="1">
          <a:off x="0" y="11917680"/>
          <a:ext cx="1722120" cy="59915"/>
        </a:xfrm>
        <a:prstGeom prst="rect">
          <a:avLst/>
        </a:prstGeom>
        <a:noFill/>
        <a:ln w="9525">
          <a:noFill/>
          <a:miter lim="800000"/>
          <a:headEnd/>
          <a:tailEnd/>
        </a:ln>
      </xdr:spPr>
    </xdr:pic>
    <xdr:clientData/>
  </xdr:twoCellAnchor>
  <xdr:twoCellAnchor editAs="oneCell">
    <xdr:from>
      <xdr:col>1</xdr:col>
      <xdr:colOff>19050</xdr:colOff>
      <xdr:row>1</xdr:row>
      <xdr:rowOff>228600</xdr:rowOff>
    </xdr:from>
    <xdr:to>
      <xdr:col>1</xdr:col>
      <xdr:colOff>1836420</xdr:colOff>
      <xdr:row>4</xdr:row>
      <xdr:rowOff>18761</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200" y="485775"/>
          <a:ext cx="1821180" cy="557876"/>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0.12317</cdr:x>
      <cdr:y>0.10101</cdr:y>
    </cdr:from>
    <cdr:to>
      <cdr:x>0.21408</cdr:x>
      <cdr:y>0.14141</cdr:y>
    </cdr:to>
    <cdr:sp macro="" textlink="">
      <cdr:nvSpPr>
        <cdr:cNvPr id="18" name="17 CuadroTexto"/>
        <cdr:cNvSpPr txBox="1"/>
      </cdr:nvSpPr>
      <cdr:spPr>
        <a:xfrm xmlns:a="http://schemas.openxmlformats.org/drawingml/2006/main">
          <a:off x="1066800" y="635000"/>
          <a:ext cx="787400" cy="254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es-ES" sz="1200">
              <a:latin typeface="Verdana" pitchFamily="34" charset="0"/>
            </a:rPr>
            <a:t>2.021.849</a:t>
          </a:r>
        </a:p>
      </cdr:txBody>
    </cdr:sp>
  </cdr:relSizeAnchor>
  <cdr:relSizeAnchor xmlns:cdr="http://schemas.openxmlformats.org/drawingml/2006/chartDrawing">
    <cdr:from>
      <cdr:x>0.51906</cdr:x>
      <cdr:y>0.10101</cdr:y>
    </cdr:from>
    <cdr:to>
      <cdr:x>0.60997</cdr:x>
      <cdr:y>0.14141</cdr:y>
    </cdr:to>
    <cdr:sp macro="" textlink="">
      <cdr:nvSpPr>
        <cdr:cNvPr id="19" name="1 CuadroTexto"/>
        <cdr:cNvSpPr txBox="1"/>
      </cdr:nvSpPr>
      <cdr:spPr>
        <a:xfrm xmlns:a="http://schemas.openxmlformats.org/drawingml/2006/main">
          <a:off x="4495800" y="635000"/>
          <a:ext cx="7874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 sz="1200">
              <a:latin typeface="Verdana" pitchFamily="34" charset="0"/>
            </a:rPr>
            <a:t>2.303.198</a:t>
          </a:r>
        </a:p>
      </cdr:txBody>
    </cdr:sp>
  </cdr:relSizeAnchor>
  <cdr:relSizeAnchor xmlns:cdr="http://schemas.openxmlformats.org/drawingml/2006/chartDrawing">
    <cdr:from>
      <cdr:x>0.38856</cdr:x>
      <cdr:y>0.10101</cdr:y>
    </cdr:from>
    <cdr:to>
      <cdr:x>0.47947</cdr:x>
      <cdr:y>0.14141</cdr:y>
    </cdr:to>
    <cdr:sp macro="" textlink="">
      <cdr:nvSpPr>
        <cdr:cNvPr id="20" name="1 CuadroTexto"/>
        <cdr:cNvSpPr txBox="1"/>
      </cdr:nvSpPr>
      <cdr:spPr>
        <a:xfrm xmlns:a="http://schemas.openxmlformats.org/drawingml/2006/main">
          <a:off x="3365500" y="635000"/>
          <a:ext cx="7874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 sz="1200">
              <a:latin typeface="Verdana" pitchFamily="34" charset="0"/>
            </a:rPr>
            <a:t>2.140.799</a:t>
          </a:r>
        </a:p>
      </cdr:txBody>
    </cdr:sp>
  </cdr:relSizeAnchor>
  <cdr:relSizeAnchor xmlns:cdr="http://schemas.openxmlformats.org/drawingml/2006/chartDrawing">
    <cdr:from>
      <cdr:x>0.25806</cdr:x>
      <cdr:y>0.10101</cdr:y>
    </cdr:from>
    <cdr:to>
      <cdr:x>0.34897</cdr:x>
      <cdr:y>0.14141</cdr:y>
    </cdr:to>
    <cdr:sp macro="" textlink="">
      <cdr:nvSpPr>
        <cdr:cNvPr id="21" name="1 CuadroTexto"/>
        <cdr:cNvSpPr txBox="1"/>
      </cdr:nvSpPr>
      <cdr:spPr>
        <a:xfrm xmlns:a="http://schemas.openxmlformats.org/drawingml/2006/main">
          <a:off x="2235200" y="635000"/>
          <a:ext cx="7874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 sz="1200">
              <a:latin typeface="Verdana" pitchFamily="34" charset="0"/>
            </a:rPr>
            <a:t>1.535.467</a:t>
          </a:r>
        </a:p>
      </cdr:txBody>
    </cdr:sp>
  </cdr:relSizeAnchor>
  <cdr:relSizeAnchor xmlns:cdr="http://schemas.openxmlformats.org/drawingml/2006/chartDrawing">
    <cdr:from>
      <cdr:x>0.65249</cdr:x>
      <cdr:y>0.10101</cdr:y>
    </cdr:from>
    <cdr:to>
      <cdr:x>0.7434</cdr:x>
      <cdr:y>0.14141</cdr:y>
    </cdr:to>
    <cdr:sp macro="" textlink="">
      <cdr:nvSpPr>
        <cdr:cNvPr id="22" name="1 CuadroTexto"/>
        <cdr:cNvSpPr txBox="1"/>
      </cdr:nvSpPr>
      <cdr:spPr>
        <a:xfrm xmlns:a="http://schemas.openxmlformats.org/drawingml/2006/main">
          <a:off x="5651500" y="635000"/>
          <a:ext cx="7874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 sz="1200">
              <a:latin typeface="Verdana" pitchFamily="34" charset="0"/>
            </a:rPr>
            <a:t>2.051.747</a:t>
          </a:r>
        </a:p>
      </cdr:txBody>
    </cdr:sp>
  </cdr:relSizeAnchor>
  <cdr:relSizeAnchor xmlns:cdr="http://schemas.openxmlformats.org/drawingml/2006/chartDrawing">
    <cdr:from>
      <cdr:x>0.77566</cdr:x>
      <cdr:y>0.10101</cdr:y>
    </cdr:from>
    <cdr:to>
      <cdr:x>0.86657</cdr:x>
      <cdr:y>0.14141</cdr:y>
    </cdr:to>
    <cdr:sp macro="" textlink="">
      <cdr:nvSpPr>
        <cdr:cNvPr id="23" name="1 CuadroTexto"/>
        <cdr:cNvSpPr txBox="1"/>
      </cdr:nvSpPr>
      <cdr:spPr>
        <a:xfrm xmlns:a="http://schemas.openxmlformats.org/drawingml/2006/main">
          <a:off x="6718300" y="635000"/>
          <a:ext cx="787400" cy="254000"/>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ES" sz="1200">
              <a:latin typeface="Verdana" pitchFamily="34" charset="0"/>
            </a:rPr>
            <a:t>2.653.517</a:t>
          </a:r>
        </a:p>
      </cdr:txBody>
    </cdr:sp>
  </cdr:relSizeAnchor>
  <cdr:relSizeAnchor xmlns:cdr="http://schemas.openxmlformats.org/drawingml/2006/chartDrawing">
    <cdr:from>
      <cdr:x>0.14809</cdr:x>
      <cdr:y>0.14343</cdr:y>
    </cdr:from>
    <cdr:to>
      <cdr:x>0.25367</cdr:x>
      <cdr:y>0.28889</cdr:y>
    </cdr:to>
    <cdr:sp macro="" textlink="">
      <cdr:nvSpPr>
        <cdr:cNvPr id="24" name="23 CuadroTexto"/>
        <cdr:cNvSpPr txBox="1"/>
      </cdr:nvSpPr>
      <cdr:spPr>
        <a:xfrm xmlns:a="http://schemas.openxmlformats.org/drawingml/2006/main">
          <a:off x="1282700" y="9017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0</xdr:colOff>
      <xdr:row>94</xdr:row>
      <xdr:rowOff>0</xdr:rowOff>
    </xdr:from>
    <xdr:to>
      <xdr:col>1</xdr:col>
      <xdr:colOff>736600</xdr:colOff>
      <xdr:row>94</xdr:row>
      <xdr:rowOff>47625</xdr:rowOff>
    </xdr:to>
    <xdr:pic>
      <xdr:nvPicPr>
        <xdr:cNvPr id="4" name="Picture 41" descr="pie">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59814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1300-000005000000}"/>
            </a:ext>
          </a:extLst>
        </xdr:cNvPr>
        <xdr:cNvSpPr/>
      </xdr:nvSpPr>
      <xdr:spPr>
        <a:xfrm>
          <a:off x="174650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1746504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95</xdr:row>
      <xdr:rowOff>0</xdr:rowOff>
    </xdr:from>
    <xdr:to>
      <xdr:col>1</xdr:col>
      <xdr:colOff>788247</xdr:colOff>
      <xdr:row>95</xdr:row>
      <xdr:rowOff>47625</xdr:rowOff>
    </xdr:to>
    <xdr:pic>
      <xdr:nvPicPr>
        <xdr:cNvPr id="6" name="Picture 41" descr="pie">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7034933"/>
          <a:ext cx="1033780" cy="4762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6583025" y="542925"/>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97</xdr:row>
      <xdr:rowOff>0</xdr:rowOff>
    </xdr:from>
    <xdr:to>
      <xdr:col>1</xdr:col>
      <xdr:colOff>788247</xdr:colOff>
      <xdr:row>97</xdr:row>
      <xdr:rowOff>47625</xdr:rowOff>
    </xdr:to>
    <xdr:pic>
      <xdr:nvPicPr>
        <xdr:cNvPr id="3" name="Picture 41" descr="pie">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6544925"/>
          <a:ext cx="1026372" cy="476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724406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97</xdr:row>
      <xdr:rowOff>0</xdr:rowOff>
    </xdr:from>
    <xdr:to>
      <xdr:col>1</xdr:col>
      <xdr:colOff>788247</xdr:colOff>
      <xdr:row>97</xdr:row>
      <xdr:rowOff>47625</xdr:rowOff>
    </xdr:to>
    <xdr:pic>
      <xdr:nvPicPr>
        <xdr:cNvPr id="3" name="Picture 41" descr="pie">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7175480"/>
          <a:ext cx="1032087" cy="476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7244060" y="52959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97</xdr:row>
      <xdr:rowOff>0</xdr:rowOff>
    </xdr:from>
    <xdr:to>
      <xdr:col>1</xdr:col>
      <xdr:colOff>788247</xdr:colOff>
      <xdr:row>97</xdr:row>
      <xdr:rowOff>47625</xdr:rowOff>
    </xdr:to>
    <xdr:pic>
      <xdr:nvPicPr>
        <xdr:cNvPr id="3" name="Picture 41" descr="pie">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7087850"/>
          <a:ext cx="1032087" cy="476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7244060" y="52959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100</xdr:row>
      <xdr:rowOff>0</xdr:rowOff>
    </xdr:from>
    <xdr:to>
      <xdr:col>1</xdr:col>
      <xdr:colOff>788247</xdr:colOff>
      <xdr:row>100</xdr:row>
      <xdr:rowOff>47625</xdr:rowOff>
    </xdr:to>
    <xdr:pic>
      <xdr:nvPicPr>
        <xdr:cNvPr id="3" name="Picture 41" descr="pie">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7087850"/>
          <a:ext cx="1032087" cy="47625"/>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13</xdr:col>
      <xdr:colOff>0</xdr:colOff>
      <xdr:row>3</xdr:row>
      <xdr:rowOff>0</xdr:rowOff>
    </xdr:from>
    <xdr:to>
      <xdr:col>13</xdr:col>
      <xdr:colOff>540000</xdr:colOff>
      <xdr:row>3</xdr:row>
      <xdr:rowOff>160020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7228820" y="52959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100</xdr:row>
      <xdr:rowOff>0</xdr:rowOff>
    </xdr:from>
    <xdr:to>
      <xdr:col>1</xdr:col>
      <xdr:colOff>788247</xdr:colOff>
      <xdr:row>100</xdr:row>
      <xdr:rowOff>47625</xdr:rowOff>
    </xdr:to>
    <xdr:pic>
      <xdr:nvPicPr>
        <xdr:cNvPr id="3" name="Picture 41" descr="pie">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7613630"/>
          <a:ext cx="1032087" cy="476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100</xdr:row>
      <xdr:rowOff>0</xdr:rowOff>
    </xdr:from>
    <xdr:to>
      <xdr:col>1</xdr:col>
      <xdr:colOff>736600</xdr:colOff>
      <xdr:row>100</xdr:row>
      <xdr:rowOff>47625</xdr:rowOff>
    </xdr:to>
    <xdr:pic>
      <xdr:nvPicPr>
        <xdr:cNvPr id="4" name="Picture 41" descr="pie">
          <a:extLst>
            <a:ext uri="{FF2B5EF4-FFF2-40B4-BE49-F238E27FC236}">
              <a16:creationId xmlns:a16="http://schemas.microsoft.com/office/drawing/2014/main" id="{00000000-0008-0000-1A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50540"/>
          <a:ext cx="1056640" cy="47625"/>
        </a:xfrm>
        <a:prstGeom prst="rect">
          <a:avLst/>
        </a:prstGeom>
        <a:noFill/>
        <a:ln w="9525">
          <a:noFill/>
          <a:miter lim="800000"/>
          <a:headEnd/>
          <a:tailEnd/>
        </a:ln>
      </xdr:spPr>
    </xdr:pic>
    <xdr:clientData/>
  </xdr:twoCellAnchor>
  <xdr:twoCellAnchor>
    <xdr:from>
      <xdr:col>161</xdr:col>
      <xdr:colOff>0</xdr:colOff>
      <xdr:row>2</xdr:row>
      <xdr:rowOff>0</xdr:rowOff>
    </xdr:from>
    <xdr:to>
      <xdr:col>161</xdr:col>
      <xdr:colOff>540000</xdr:colOff>
      <xdr:row>2</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1A00-000005000000}"/>
            </a:ext>
          </a:extLst>
        </xdr:cNvPr>
        <xdr:cNvSpPr/>
      </xdr:nvSpPr>
      <xdr:spPr>
        <a:xfrm>
          <a:off x="137190480" y="52578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100</xdr:row>
      <xdr:rowOff>19473</xdr:rowOff>
    </xdr:from>
    <xdr:to>
      <xdr:col>1</xdr:col>
      <xdr:colOff>736600</xdr:colOff>
      <xdr:row>100</xdr:row>
      <xdr:rowOff>65405</xdr:rowOff>
    </xdr:to>
    <xdr:pic>
      <xdr:nvPicPr>
        <xdr:cNvPr id="2" name="Picture 41" descr="pie">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047806"/>
          <a:ext cx="1092200" cy="45932"/>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540000</xdr:colOff>
      <xdr:row>3</xdr:row>
      <xdr:rowOff>160020</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1C00-000006000000}"/>
            </a:ext>
          </a:extLst>
        </xdr:cNvPr>
        <xdr:cNvSpPr/>
      </xdr:nvSpPr>
      <xdr:spPr>
        <a:xfrm>
          <a:off x="13853160" y="52578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100</xdr:row>
      <xdr:rowOff>19473</xdr:rowOff>
    </xdr:from>
    <xdr:to>
      <xdr:col>1</xdr:col>
      <xdr:colOff>736600</xdr:colOff>
      <xdr:row>100</xdr:row>
      <xdr:rowOff>65405</xdr:rowOff>
    </xdr:to>
    <xdr:pic>
      <xdr:nvPicPr>
        <xdr:cNvPr id="4" name="Picture 41" descr="pie">
          <a:extLst>
            <a:ext uri="{FF2B5EF4-FFF2-40B4-BE49-F238E27FC236}">
              <a16:creationId xmlns:a16="http://schemas.microsoft.com/office/drawing/2014/main" id="{00000000-0008-0000-1C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343293"/>
          <a:ext cx="1102360" cy="45932"/>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1C00-000005000000}"/>
            </a:ext>
          </a:extLst>
        </xdr:cNvPr>
        <xdr:cNvSpPr/>
      </xdr:nvSpPr>
      <xdr:spPr>
        <a:xfrm>
          <a:off x="12786360" y="52578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0</xdr:rowOff>
    </xdr:from>
    <xdr:to>
      <xdr:col>1</xdr:col>
      <xdr:colOff>723900</xdr:colOff>
      <xdr:row>34</xdr:row>
      <xdr:rowOff>47625</xdr:rowOff>
    </xdr:to>
    <xdr:pic>
      <xdr:nvPicPr>
        <xdr:cNvPr id="5" name="Picture 41" descr="pie">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5836920"/>
          <a:ext cx="1043940" cy="47625"/>
        </a:xfrm>
        <a:prstGeom prst="rect">
          <a:avLst/>
        </a:prstGeom>
        <a:noFill/>
        <a:ln w="9525">
          <a:noFill/>
          <a:miter lim="800000"/>
          <a:headEnd/>
          <a:tailEnd/>
        </a:ln>
      </xdr:spPr>
    </xdr:pic>
    <xdr:clientData/>
  </xdr:twoCellAnchor>
  <xdr:twoCellAnchor>
    <xdr:from>
      <xdr:col>7</xdr:col>
      <xdr:colOff>0</xdr:colOff>
      <xdr:row>7</xdr:row>
      <xdr:rowOff>0</xdr:rowOff>
    </xdr:from>
    <xdr:to>
      <xdr:col>7</xdr:col>
      <xdr:colOff>540000</xdr:colOff>
      <xdr:row>7</xdr:row>
      <xdr:rowOff>160020</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12192000" y="15011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61</xdr:row>
      <xdr:rowOff>0</xdr:rowOff>
    </xdr:from>
    <xdr:to>
      <xdr:col>1</xdr:col>
      <xdr:colOff>466725</xdr:colOff>
      <xdr:row>61</xdr:row>
      <xdr:rowOff>47625</xdr:rowOff>
    </xdr:to>
    <xdr:pic>
      <xdr:nvPicPr>
        <xdr:cNvPr id="2" name="Picture 41" descr="pie">
          <a:extLst>
            <a:ext uri="{FF2B5EF4-FFF2-40B4-BE49-F238E27FC236}">
              <a16:creationId xmlns:a16="http://schemas.microsoft.com/office/drawing/2014/main" id="{6AA53D03-4903-482C-9004-D87A2EFAA0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9877425"/>
          <a:ext cx="952500" cy="47625"/>
        </a:xfrm>
        <a:prstGeom prst="rect">
          <a:avLst/>
        </a:prstGeom>
        <a:noFill/>
        <a:ln w="9525">
          <a:noFill/>
          <a:miter lim="800000"/>
          <a:headEnd/>
          <a:tailEnd/>
        </a:ln>
      </xdr:spPr>
    </xdr:pic>
    <xdr:clientData/>
  </xdr:twoCellAnchor>
  <xdr:twoCellAnchor>
    <xdr:from>
      <xdr:col>22</xdr:col>
      <xdr:colOff>0</xdr:colOff>
      <xdr:row>1</xdr:row>
      <xdr:rowOff>0</xdr:rowOff>
    </xdr:from>
    <xdr:to>
      <xdr:col>22</xdr:col>
      <xdr:colOff>540000</xdr:colOff>
      <xdr:row>1</xdr:row>
      <xdr:rowOff>160020</xdr:rowOff>
    </xdr:to>
    <xdr:sp macro="" textlink="">
      <xdr:nvSpPr>
        <xdr:cNvPr id="3" name="Rectángulo redondeado 10">
          <a:hlinkClick xmlns:r="http://schemas.openxmlformats.org/officeDocument/2006/relationships" r:id="rId2"/>
          <a:extLst>
            <a:ext uri="{FF2B5EF4-FFF2-40B4-BE49-F238E27FC236}">
              <a16:creationId xmlns:a16="http://schemas.microsoft.com/office/drawing/2014/main" id="{10B675EC-06EC-404B-9FB6-E503711DF1BF}"/>
            </a:ext>
          </a:extLst>
        </xdr:cNvPr>
        <xdr:cNvSpPr/>
      </xdr:nvSpPr>
      <xdr:spPr>
        <a:xfrm>
          <a:off x="16544925" y="161925"/>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72390</xdr:colOff>
      <xdr:row>0</xdr:row>
      <xdr:rowOff>0</xdr:rowOff>
    </xdr:from>
    <xdr:to>
      <xdr:col>20</xdr:col>
      <xdr:colOff>575312</xdr:colOff>
      <xdr:row>36</xdr:row>
      <xdr:rowOff>148589</xdr:rowOff>
    </xdr:to>
    <xdr:graphicFrame macro="">
      <xdr:nvGraphicFramePr>
        <xdr:cNvPr id="4" name="1 Gráfico">
          <a:extLst>
            <a:ext uri="{FF2B5EF4-FFF2-40B4-BE49-F238E27FC236}">
              <a16:creationId xmlns:a16="http://schemas.microsoft.com/office/drawing/2014/main" id="{0C00DF05-0F7A-457D-AB24-6B6D42742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33</xdr:row>
      <xdr:rowOff>152400</xdr:rowOff>
    </xdr:from>
    <xdr:to>
      <xdr:col>1</xdr:col>
      <xdr:colOff>466725</xdr:colOff>
      <xdr:row>34</xdr:row>
      <xdr:rowOff>40005</xdr:rowOff>
    </xdr:to>
    <xdr:pic>
      <xdr:nvPicPr>
        <xdr:cNvPr id="9" name="Picture 41" descr="pie">
          <a:extLst>
            <a:ext uri="{FF2B5EF4-FFF2-40B4-BE49-F238E27FC236}">
              <a16:creationId xmlns:a16="http://schemas.microsoft.com/office/drawing/2014/main" id="{00000000-0008-0000-1E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5280660"/>
          <a:ext cx="969645" cy="47625"/>
        </a:xfrm>
        <a:prstGeom prst="rect">
          <a:avLst/>
        </a:prstGeom>
        <a:noFill/>
        <a:ln w="9525">
          <a:noFill/>
          <a:miter lim="800000"/>
          <a:headEnd/>
          <a:tailEnd/>
        </a:ln>
      </xdr:spPr>
    </xdr:pic>
    <xdr:clientData/>
  </xdr:twoCellAnchor>
  <xdr:twoCellAnchor>
    <xdr:from>
      <xdr:col>24</xdr:col>
      <xdr:colOff>0</xdr:colOff>
      <xdr:row>1</xdr:row>
      <xdr:rowOff>0</xdr:rowOff>
    </xdr:from>
    <xdr:to>
      <xdr:col>24</xdr:col>
      <xdr:colOff>540000</xdr:colOff>
      <xdr:row>1</xdr:row>
      <xdr:rowOff>160020</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1E00-000006000000}"/>
            </a:ext>
          </a:extLst>
        </xdr:cNvPr>
        <xdr:cNvSpPr/>
      </xdr:nvSpPr>
      <xdr:spPr>
        <a:xfrm>
          <a:off x="17716500" y="16002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0</xdr:colOff>
      <xdr:row>1</xdr:row>
      <xdr:rowOff>0</xdr:rowOff>
    </xdr:from>
    <xdr:to>
      <xdr:col>17</xdr:col>
      <xdr:colOff>246136</xdr:colOff>
      <xdr:row>30</xdr:row>
      <xdr:rowOff>142270</xdr:rowOff>
    </xdr:to>
    <xdr:pic>
      <xdr:nvPicPr>
        <xdr:cNvPr id="2" name="Imagen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3"/>
        <a:stretch>
          <a:fillRect/>
        </a:stretch>
      </xdr:blipFill>
      <xdr:spPr>
        <a:xfrm>
          <a:off x="0" y="161925"/>
          <a:ext cx="12114286" cy="483809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711200</xdr:colOff>
      <xdr:row>2</xdr:row>
      <xdr:rowOff>76200</xdr:rowOff>
    </xdr:from>
    <xdr:to>
      <xdr:col>10</xdr:col>
      <xdr:colOff>38100</xdr:colOff>
      <xdr:row>32</xdr:row>
      <xdr:rowOff>127000</xdr:rowOff>
    </xdr:to>
    <xdr:graphicFrame macro="">
      <xdr:nvGraphicFramePr>
        <xdr:cNvPr id="3" name="2 Gráfico">
          <a:extLst>
            <a:ext uri="{FF2B5EF4-FFF2-40B4-BE49-F238E27FC236}">
              <a16:creationId xmlns:a16="http://schemas.microsoft.com/office/drawing/2014/main" id="{00000000-0008-0000-1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43</xdr:row>
      <xdr:rowOff>0</xdr:rowOff>
    </xdr:from>
    <xdr:to>
      <xdr:col>1</xdr:col>
      <xdr:colOff>190500</xdr:colOff>
      <xdr:row>43</xdr:row>
      <xdr:rowOff>47625</xdr:rowOff>
    </xdr:to>
    <xdr:pic>
      <xdr:nvPicPr>
        <xdr:cNvPr id="4" name="Picture 41" descr="pie">
          <a:extLst>
            <a:ext uri="{FF2B5EF4-FFF2-40B4-BE49-F238E27FC236}">
              <a16:creationId xmlns:a16="http://schemas.microsoft.com/office/drawing/2014/main" id="{00000000-0008-0000-1F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7200900"/>
          <a:ext cx="952500" cy="47625"/>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37</xdr:row>
      <xdr:rowOff>152400</xdr:rowOff>
    </xdr:from>
    <xdr:to>
      <xdr:col>1</xdr:col>
      <xdr:colOff>190500</xdr:colOff>
      <xdr:row>38</xdr:row>
      <xdr:rowOff>37465</xdr:rowOff>
    </xdr:to>
    <xdr:pic>
      <xdr:nvPicPr>
        <xdr:cNvPr id="4" name="Picture 41" descr="pie">
          <a:extLst>
            <a:ext uri="{FF2B5EF4-FFF2-40B4-BE49-F238E27FC236}">
              <a16:creationId xmlns:a16="http://schemas.microsoft.com/office/drawing/2014/main" id="{00000000-0008-0000-2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6167120"/>
          <a:ext cx="972820" cy="47625"/>
        </a:xfrm>
        <a:prstGeom prst="rect">
          <a:avLst/>
        </a:prstGeom>
        <a:noFill/>
        <a:ln w="9525">
          <a:noFill/>
          <a:miter lim="800000"/>
          <a:headEnd/>
          <a:tailEnd/>
        </a:ln>
      </xdr:spPr>
    </xdr:pic>
    <xdr:clientData/>
  </xdr:twoCellAnchor>
  <xdr:twoCellAnchor>
    <xdr:from>
      <xdr:col>21</xdr:col>
      <xdr:colOff>0</xdr:colOff>
      <xdr:row>2</xdr:row>
      <xdr:rowOff>0</xdr:rowOff>
    </xdr:from>
    <xdr:to>
      <xdr:col>21</xdr:col>
      <xdr:colOff>540000</xdr:colOff>
      <xdr:row>2</xdr:row>
      <xdr:rowOff>160020</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2000-000006000000}"/>
            </a:ext>
          </a:extLst>
        </xdr:cNvPr>
        <xdr:cNvSpPr/>
      </xdr:nvSpPr>
      <xdr:spPr>
        <a:xfrm>
          <a:off x="19453860" y="3200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xdr:from>
      <xdr:col>0</xdr:col>
      <xdr:colOff>0</xdr:colOff>
      <xdr:row>37</xdr:row>
      <xdr:rowOff>152400</xdr:rowOff>
    </xdr:from>
    <xdr:to>
      <xdr:col>1</xdr:col>
      <xdr:colOff>190500</xdr:colOff>
      <xdr:row>38</xdr:row>
      <xdr:rowOff>37465</xdr:rowOff>
    </xdr:to>
    <xdr:pic>
      <xdr:nvPicPr>
        <xdr:cNvPr id="8" name="Picture 41" descr="pie">
          <a:extLst>
            <a:ext uri="{FF2B5EF4-FFF2-40B4-BE49-F238E27FC236}">
              <a16:creationId xmlns:a16="http://schemas.microsoft.com/office/drawing/2014/main" id="{00000000-0008-0000-20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6118860"/>
          <a:ext cx="975360" cy="45085"/>
        </a:xfrm>
        <a:prstGeom prst="rect">
          <a:avLst/>
        </a:prstGeom>
        <a:noFill/>
        <a:ln w="9525">
          <a:noFill/>
          <a:miter lim="800000"/>
          <a:headEnd/>
          <a:tailEnd/>
        </a:ln>
      </xdr:spPr>
    </xdr:pic>
    <xdr:clientData/>
  </xdr:twoCellAnchor>
  <xdr:twoCellAnchor>
    <xdr:from>
      <xdr:col>21</xdr:col>
      <xdr:colOff>0</xdr:colOff>
      <xdr:row>2</xdr:row>
      <xdr:rowOff>0</xdr:rowOff>
    </xdr:from>
    <xdr:to>
      <xdr:col>21</xdr:col>
      <xdr:colOff>540000</xdr:colOff>
      <xdr:row>2</xdr:row>
      <xdr:rowOff>160020</xdr:rowOff>
    </xdr:to>
    <xdr:sp macro="" textlink="">
      <xdr:nvSpPr>
        <xdr:cNvPr id="9" name="Rectángulo redondeado 8">
          <a:hlinkClick xmlns:r="http://schemas.openxmlformats.org/officeDocument/2006/relationships" r:id="rId2"/>
          <a:extLst>
            <a:ext uri="{FF2B5EF4-FFF2-40B4-BE49-F238E27FC236}">
              <a16:creationId xmlns:a16="http://schemas.microsoft.com/office/drawing/2014/main" id="{00000000-0008-0000-2000-000009000000}"/>
            </a:ext>
          </a:extLst>
        </xdr:cNvPr>
        <xdr:cNvSpPr/>
      </xdr:nvSpPr>
      <xdr:spPr>
        <a:xfrm>
          <a:off x="19766280" y="3200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171450</xdr:colOff>
      <xdr:row>1</xdr:row>
      <xdr:rowOff>28575</xdr:rowOff>
    </xdr:from>
    <xdr:to>
      <xdr:col>15</xdr:col>
      <xdr:colOff>561975</xdr:colOff>
      <xdr:row>35</xdr:row>
      <xdr:rowOff>104775</xdr:rowOff>
    </xdr:to>
    <xdr:pic>
      <xdr:nvPicPr>
        <xdr:cNvPr id="2" name="Imagen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3"/>
        <a:stretch>
          <a:fillRect/>
        </a:stretch>
      </xdr:blipFill>
      <xdr:spPr>
        <a:xfrm>
          <a:off x="171450" y="190500"/>
          <a:ext cx="12573000" cy="56102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15240</xdr:colOff>
      <xdr:row>54</xdr:row>
      <xdr:rowOff>160019</xdr:rowOff>
    </xdr:from>
    <xdr:to>
      <xdr:col>2</xdr:col>
      <xdr:colOff>838200</xdr:colOff>
      <xdr:row>55</xdr:row>
      <xdr:rowOff>46639</xdr:rowOff>
    </xdr:to>
    <xdr:pic>
      <xdr:nvPicPr>
        <xdr:cNvPr id="4" name="Picture 41" descr="pie">
          <a:extLst>
            <a:ext uri="{FF2B5EF4-FFF2-40B4-BE49-F238E27FC236}">
              <a16:creationId xmlns:a16="http://schemas.microsoft.com/office/drawing/2014/main" id="{00000000-0008-0000-2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40" y="8831579"/>
          <a:ext cx="822960" cy="54260"/>
        </a:xfrm>
        <a:prstGeom prst="rect">
          <a:avLst/>
        </a:prstGeom>
        <a:noFill/>
        <a:ln w="9525">
          <a:noFill/>
          <a:miter lim="800000"/>
          <a:headEnd/>
          <a:tailEnd/>
        </a:ln>
      </xdr:spPr>
    </xdr:pic>
    <xdr:clientData/>
  </xdr:twoCellAnchor>
  <xdr:twoCellAnchor>
    <xdr:from>
      <xdr:col>15</xdr:col>
      <xdr:colOff>0</xdr:colOff>
      <xdr:row>3</xdr:row>
      <xdr:rowOff>0</xdr:rowOff>
    </xdr:from>
    <xdr:to>
      <xdr:col>15</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2100-000005000000}"/>
            </a:ext>
          </a:extLst>
        </xdr:cNvPr>
        <xdr:cNvSpPr/>
      </xdr:nvSpPr>
      <xdr:spPr>
        <a:xfrm>
          <a:off x="16581120" y="33528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0</xdr:colOff>
      <xdr:row>0</xdr:row>
      <xdr:rowOff>0</xdr:rowOff>
    </xdr:from>
    <xdr:to>
      <xdr:col>13</xdr:col>
      <xdr:colOff>11430</xdr:colOff>
      <xdr:row>31</xdr:row>
      <xdr:rowOff>114300</xdr:rowOff>
    </xdr:to>
    <xdr:pic>
      <xdr:nvPicPr>
        <xdr:cNvPr id="6" name="Imagen 5">
          <a:extLst>
            <a:ext uri="{FF2B5EF4-FFF2-40B4-BE49-F238E27FC236}">
              <a16:creationId xmlns:a16="http://schemas.microsoft.com/office/drawing/2014/main" id="{00000000-0008-0000-2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10069830" cy="4956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31</xdr:row>
      <xdr:rowOff>0</xdr:rowOff>
    </xdr:from>
    <xdr:to>
      <xdr:col>1</xdr:col>
      <xdr:colOff>279400</xdr:colOff>
      <xdr:row>31</xdr:row>
      <xdr:rowOff>46990</xdr:rowOff>
    </xdr:to>
    <xdr:pic>
      <xdr:nvPicPr>
        <xdr:cNvPr id="4" name="Picture 41" descr="pie">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5196840"/>
          <a:ext cx="1071880" cy="46990"/>
        </a:xfrm>
        <a:prstGeom prst="rect">
          <a:avLst/>
        </a:prstGeom>
        <a:noFill/>
        <a:ln w="9525">
          <a:noFill/>
          <a:miter lim="800000"/>
          <a:headEnd/>
          <a:tailEnd/>
        </a:ln>
      </xdr:spPr>
    </xdr:pic>
    <xdr:clientData/>
  </xdr:twoCellAnchor>
  <xdr:twoCellAnchor>
    <xdr:from>
      <xdr:col>16</xdr:col>
      <xdr:colOff>0</xdr:colOff>
      <xdr:row>2</xdr:row>
      <xdr:rowOff>0</xdr:rowOff>
    </xdr:from>
    <xdr:to>
      <xdr:col>16</xdr:col>
      <xdr:colOff>540000</xdr:colOff>
      <xdr:row>2</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2400-000005000000}"/>
            </a:ext>
          </a:extLst>
        </xdr:cNvPr>
        <xdr:cNvSpPr/>
      </xdr:nvSpPr>
      <xdr:spPr>
        <a:xfrm>
          <a:off x="13472160" y="33528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180975</xdr:colOff>
      <xdr:row>1</xdr:row>
      <xdr:rowOff>57150</xdr:rowOff>
    </xdr:from>
    <xdr:to>
      <xdr:col>14</xdr:col>
      <xdr:colOff>351070</xdr:colOff>
      <xdr:row>27</xdr:row>
      <xdr:rowOff>94719</xdr:rowOff>
    </xdr:to>
    <xdr:pic>
      <xdr:nvPicPr>
        <xdr:cNvPr id="3" name="Imagen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3"/>
        <a:stretch>
          <a:fillRect/>
        </a:stretch>
      </xdr:blipFill>
      <xdr:spPr>
        <a:xfrm>
          <a:off x="180975" y="219075"/>
          <a:ext cx="10838095" cy="424761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31</xdr:row>
      <xdr:rowOff>125730</xdr:rowOff>
    </xdr:from>
    <xdr:to>
      <xdr:col>1</xdr:col>
      <xdr:colOff>279400</xdr:colOff>
      <xdr:row>32</xdr:row>
      <xdr:rowOff>5080</xdr:rowOff>
    </xdr:to>
    <xdr:pic>
      <xdr:nvPicPr>
        <xdr:cNvPr id="5" name="Picture 41" descr="pie">
          <a:extLst>
            <a:ext uri="{FF2B5EF4-FFF2-40B4-BE49-F238E27FC236}">
              <a16:creationId xmlns:a16="http://schemas.microsoft.com/office/drawing/2014/main" id="{00000000-0008-0000-25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4968240"/>
          <a:ext cx="1010920" cy="35560"/>
        </a:xfrm>
        <a:prstGeom prst="rect">
          <a:avLst/>
        </a:prstGeom>
        <a:noFill/>
        <a:ln w="9525">
          <a:noFill/>
          <a:miter lim="800000"/>
          <a:headEnd/>
          <a:tailEnd/>
        </a:ln>
      </xdr:spPr>
    </xdr:pic>
    <xdr:clientData/>
  </xdr:twoCellAnchor>
  <xdr:twoCellAnchor>
    <xdr:from>
      <xdr:col>16</xdr:col>
      <xdr:colOff>123825</xdr:colOff>
      <xdr:row>1</xdr:row>
      <xdr:rowOff>114300</xdr:rowOff>
    </xdr:from>
    <xdr:to>
      <xdr:col>16</xdr:col>
      <xdr:colOff>663825</xdr:colOff>
      <xdr:row>2</xdr:row>
      <xdr:rowOff>112395</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2500-000006000000}"/>
            </a:ext>
          </a:extLst>
        </xdr:cNvPr>
        <xdr:cNvSpPr/>
      </xdr:nvSpPr>
      <xdr:spPr>
        <a:xfrm>
          <a:off x="12315825" y="43815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180975</xdr:colOff>
      <xdr:row>1</xdr:row>
      <xdr:rowOff>28575</xdr:rowOff>
    </xdr:from>
    <xdr:to>
      <xdr:col>14</xdr:col>
      <xdr:colOff>151070</xdr:colOff>
      <xdr:row>28</xdr:row>
      <xdr:rowOff>75648</xdr:rowOff>
    </xdr:to>
    <xdr:pic>
      <xdr:nvPicPr>
        <xdr:cNvPr id="2" name="Imagen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3"/>
        <a:stretch>
          <a:fillRect/>
        </a:stretch>
      </xdr:blipFill>
      <xdr:spPr>
        <a:xfrm>
          <a:off x="180975" y="190500"/>
          <a:ext cx="10638095" cy="441904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31</xdr:row>
      <xdr:rowOff>144780</xdr:rowOff>
    </xdr:from>
    <xdr:to>
      <xdr:col>1</xdr:col>
      <xdr:colOff>279400</xdr:colOff>
      <xdr:row>32</xdr:row>
      <xdr:rowOff>35560</xdr:rowOff>
    </xdr:to>
    <xdr:pic>
      <xdr:nvPicPr>
        <xdr:cNvPr id="5" name="Picture 41" descr="pie">
          <a:extLst>
            <a:ext uri="{FF2B5EF4-FFF2-40B4-BE49-F238E27FC236}">
              <a16:creationId xmlns:a16="http://schemas.microsoft.com/office/drawing/2014/main" id="{00000000-0008-0000-26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4987290"/>
          <a:ext cx="1010920" cy="46990"/>
        </a:xfrm>
        <a:prstGeom prst="rect">
          <a:avLst/>
        </a:prstGeom>
        <a:noFill/>
        <a:ln w="9525">
          <a:noFill/>
          <a:miter lim="800000"/>
          <a:headEnd/>
          <a:tailEnd/>
        </a:ln>
      </xdr:spPr>
    </xdr:pic>
    <xdr:clientData/>
  </xdr:twoCellAnchor>
  <xdr:twoCellAnchor>
    <xdr:from>
      <xdr:col>16</xdr:col>
      <xdr:colOff>0</xdr:colOff>
      <xdr:row>2</xdr:row>
      <xdr:rowOff>0</xdr:rowOff>
    </xdr:from>
    <xdr:to>
      <xdr:col>16</xdr:col>
      <xdr:colOff>540000</xdr:colOff>
      <xdr:row>2</xdr:row>
      <xdr:rowOff>160020</xdr:rowOff>
    </xdr:to>
    <xdr:sp macro="" textlink="">
      <xdr:nvSpPr>
        <xdr:cNvPr id="9" name="Rectángulo redondeado 8">
          <a:hlinkClick xmlns:r="http://schemas.openxmlformats.org/officeDocument/2006/relationships" r:id="rId2"/>
          <a:extLst>
            <a:ext uri="{FF2B5EF4-FFF2-40B4-BE49-F238E27FC236}">
              <a16:creationId xmlns:a16="http://schemas.microsoft.com/office/drawing/2014/main" id="{00000000-0008-0000-2600-000009000000}"/>
            </a:ext>
          </a:extLst>
        </xdr:cNvPr>
        <xdr:cNvSpPr/>
      </xdr:nvSpPr>
      <xdr:spPr>
        <a:xfrm>
          <a:off x="12435840" y="156210"/>
          <a:ext cx="540000" cy="15621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twoCellAnchor editAs="oneCell">
    <xdr:from>
      <xdr:col>0</xdr:col>
      <xdr:colOff>428625</xdr:colOff>
      <xdr:row>1</xdr:row>
      <xdr:rowOff>133350</xdr:rowOff>
    </xdr:from>
    <xdr:to>
      <xdr:col>14</xdr:col>
      <xdr:colOff>246339</xdr:colOff>
      <xdr:row>29</xdr:row>
      <xdr:rowOff>56593</xdr:rowOff>
    </xdr:to>
    <xdr:pic>
      <xdr:nvPicPr>
        <xdr:cNvPr id="2" name="Imagen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3"/>
        <a:stretch>
          <a:fillRect/>
        </a:stretch>
      </xdr:blipFill>
      <xdr:spPr>
        <a:xfrm>
          <a:off x="428625" y="295275"/>
          <a:ext cx="10485714" cy="445714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419100</xdr:colOff>
      <xdr:row>0</xdr:row>
      <xdr:rowOff>228600</xdr:rowOff>
    </xdr:from>
    <xdr:to>
      <xdr:col>1</xdr:col>
      <xdr:colOff>1543050</xdr:colOff>
      <xdr:row>3</xdr:row>
      <xdr:rowOff>182591</xdr:rowOff>
    </xdr:to>
    <xdr:pic>
      <xdr:nvPicPr>
        <xdr:cNvPr id="2" name="Imagen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28600"/>
          <a:ext cx="1855470" cy="643601"/>
        </a:xfrm>
        <a:prstGeom prst="rect">
          <a:avLst/>
        </a:prstGeom>
      </xdr:spPr>
    </xdr:pic>
    <xdr:clientData/>
  </xdr:twoCellAnchor>
  <xdr:twoCellAnchor>
    <xdr:from>
      <xdr:col>0</xdr:col>
      <xdr:colOff>0</xdr:colOff>
      <xdr:row>27</xdr:row>
      <xdr:rowOff>0</xdr:rowOff>
    </xdr:from>
    <xdr:to>
      <xdr:col>1</xdr:col>
      <xdr:colOff>1272540</xdr:colOff>
      <xdr:row>27</xdr:row>
      <xdr:rowOff>59915</xdr:rowOff>
    </xdr:to>
    <xdr:pic>
      <xdr:nvPicPr>
        <xdr:cNvPr id="3" name="Picture 41" descr="pie">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flipV="1">
          <a:off x="0" y="7200900"/>
          <a:ext cx="2065020" cy="59915"/>
        </a:xfrm>
        <a:prstGeom prst="rect">
          <a:avLst/>
        </a:prstGeom>
        <a:noFill/>
        <a:ln w="9525">
          <a:noFill/>
          <a:miter lim="800000"/>
          <a:headEnd/>
          <a:tailEnd/>
        </a:ln>
      </xdr:spPr>
    </xdr:pic>
    <xdr:clientData/>
  </xdr:twoCellAnchor>
  <xdr:twoCellAnchor>
    <xdr:from>
      <xdr:col>4</xdr:col>
      <xdr:colOff>0</xdr:colOff>
      <xdr:row>5</xdr:row>
      <xdr:rowOff>0</xdr:rowOff>
    </xdr:from>
    <xdr:to>
      <xdr:col>4</xdr:col>
      <xdr:colOff>540000</xdr:colOff>
      <xdr:row>5</xdr:row>
      <xdr:rowOff>160020</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2700-000004000000}"/>
            </a:ext>
          </a:extLst>
        </xdr:cNvPr>
        <xdr:cNvSpPr/>
      </xdr:nvSpPr>
      <xdr:spPr>
        <a:xfrm>
          <a:off x="11704320" y="312420"/>
          <a:ext cx="540000" cy="15621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52</xdr:row>
      <xdr:rowOff>0</xdr:rowOff>
    </xdr:from>
    <xdr:to>
      <xdr:col>1</xdr:col>
      <xdr:colOff>736600</xdr:colOff>
      <xdr:row>52</xdr:row>
      <xdr:rowOff>47625</xdr:rowOff>
    </xdr:to>
    <xdr:pic>
      <xdr:nvPicPr>
        <xdr:cNvPr id="2" name="Picture 41" descr="pi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8991600"/>
          <a:ext cx="952500" cy="47625"/>
        </a:xfrm>
        <a:prstGeom prst="rect">
          <a:avLst/>
        </a:prstGeom>
        <a:noFill/>
        <a:ln w="9525">
          <a:noFill/>
          <a:miter lim="800000"/>
          <a:headEnd/>
          <a:tailEnd/>
        </a:ln>
      </xdr:spPr>
    </xdr:pic>
    <xdr:clientData/>
  </xdr:twoCellAnchor>
  <xdr:twoCellAnchor>
    <xdr:from>
      <xdr:col>0</xdr:col>
      <xdr:colOff>0</xdr:colOff>
      <xdr:row>52</xdr:row>
      <xdr:rowOff>0</xdr:rowOff>
    </xdr:from>
    <xdr:to>
      <xdr:col>1</xdr:col>
      <xdr:colOff>736600</xdr:colOff>
      <xdr:row>52</xdr:row>
      <xdr:rowOff>47625</xdr:rowOff>
    </xdr:to>
    <xdr:pic>
      <xdr:nvPicPr>
        <xdr:cNvPr id="4" name="Picture 41" descr="pie">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8709660"/>
          <a:ext cx="1056640" cy="47625"/>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1386078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69</xdr:row>
      <xdr:rowOff>0</xdr:rowOff>
    </xdr:from>
    <xdr:to>
      <xdr:col>1</xdr:col>
      <xdr:colOff>736600</xdr:colOff>
      <xdr:row>69</xdr:row>
      <xdr:rowOff>47625</xdr:rowOff>
    </xdr:to>
    <xdr:pic>
      <xdr:nvPicPr>
        <xdr:cNvPr id="2" name="Picture 41" descr="pi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1836400"/>
          <a:ext cx="952500" cy="47625"/>
        </a:xfrm>
        <a:prstGeom prst="rect">
          <a:avLst/>
        </a:prstGeom>
        <a:noFill/>
        <a:ln w="9525">
          <a:noFill/>
          <a:miter lim="800000"/>
          <a:headEnd/>
          <a:tailEnd/>
        </a:ln>
      </xdr:spPr>
    </xdr:pic>
    <xdr:clientData/>
  </xdr:twoCellAnchor>
  <xdr:twoCellAnchor>
    <xdr:from>
      <xdr:col>0</xdr:col>
      <xdr:colOff>0</xdr:colOff>
      <xdr:row>69</xdr:row>
      <xdr:rowOff>0</xdr:rowOff>
    </xdr:from>
    <xdr:to>
      <xdr:col>1</xdr:col>
      <xdr:colOff>736600</xdr:colOff>
      <xdr:row>69</xdr:row>
      <xdr:rowOff>47625</xdr:rowOff>
    </xdr:to>
    <xdr:pic>
      <xdr:nvPicPr>
        <xdr:cNvPr id="4" name="Picture 41" descr="pie">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1475720"/>
          <a:ext cx="1056640" cy="47625"/>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400-000005000000}"/>
            </a:ext>
          </a:extLst>
        </xdr:cNvPr>
        <xdr:cNvSpPr/>
      </xdr:nvSpPr>
      <xdr:spPr>
        <a:xfrm>
          <a:off x="1386078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69</xdr:row>
      <xdr:rowOff>0</xdr:rowOff>
    </xdr:from>
    <xdr:to>
      <xdr:col>1</xdr:col>
      <xdr:colOff>736600</xdr:colOff>
      <xdr:row>69</xdr:row>
      <xdr:rowOff>47625</xdr:rowOff>
    </xdr:to>
    <xdr:pic>
      <xdr:nvPicPr>
        <xdr:cNvPr id="2" name="Picture 41" descr="pi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2700000"/>
          <a:ext cx="952500" cy="47625"/>
        </a:xfrm>
        <a:prstGeom prst="rect">
          <a:avLst/>
        </a:prstGeom>
        <a:noFill/>
        <a:ln w="9525">
          <a:noFill/>
          <a:miter lim="800000"/>
          <a:headEnd/>
          <a:tailEnd/>
        </a:ln>
      </xdr:spPr>
    </xdr:pic>
    <xdr:clientData/>
  </xdr:twoCellAnchor>
  <xdr:twoCellAnchor>
    <xdr:from>
      <xdr:col>0</xdr:col>
      <xdr:colOff>0</xdr:colOff>
      <xdr:row>69</xdr:row>
      <xdr:rowOff>0</xdr:rowOff>
    </xdr:from>
    <xdr:to>
      <xdr:col>1</xdr:col>
      <xdr:colOff>736600</xdr:colOff>
      <xdr:row>69</xdr:row>
      <xdr:rowOff>47625</xdr:rowOff>
    </xdr:to>
    <xdr:pic>
      <xdr:nvPicPr>
        <xdr:cNvPr id="4" name="Picture 41" descr="pi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1529060"/>
          <a:ext cx="1056640" cy="47625"/>
        </a:xfrm>
        <a:prstGeom prst="rect">
          <a:avLst/>
        </a:prstGeom>
        <a:noFill/>
        <a:ln w="9525">
          <a:noFill/>
          <a:miter lim="800000"/>
          <a:headEnd/>
          <a:tailEnd/>
        </a:ln>
      </xdr:spPr>
    </xdr:pic>
    <xdr:clientData/>
  </xdr:twoCellAnchor>
  <xdr:twoCellAnchor>
    <xdr:from>
      <xdr:col>9</xdr:col>
      <xdr:colOff>0</xdr:colOff>
      <xdr:row>3</xdr:row>
      <xdr:rowOff>0</xdr:rowOff>
    </xdr:from>
    <xdr:to>
      <xdr:col>9</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500-000005000000}"/>
            </a:ext>
          </a:extLst>
        </xdr:cNvPr>
        <xdr:cNvSpPr/>
      </xdr:nvSpPr>
      <xdr:spPr>
        <a:xfrm>
          <a:off x="13860780" y="57150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70</xdr:row>
      <xdr:rowOff>0</xdr:rowOff>
    </xdr:from>
    <xdr:to>
      <xdr:col>1</xdr:col>
      <xdr:colOff>736600</xdr:colOff>
      <xdr:row>70</xdr:row>
      <xdr:rowOff>47625</xdr:rowOff>
    </xdr:to>
    <xdr:pic>
      <xdr:nvPicPr>
        <xdr:cNvPr id="4" name="Picture 41" descr="pie">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170432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17838420" y="5867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83</xdr:row>
      <xdr:rowOff>0</xdr:rowOff>
    </xdr:from>
    <xdr:to>
      <xdr:col>1</xdr:col>
      <xdr:colOff>736600</xdr:colOff>
      <xdr:row>83</xdr:row>
      <xdr:rowOff>47625</xdr:rowOff>
    </xdr:to>
    <xdr:pic>
      <xdr:nvPicPr>
        <xdr:cNvPr id="2" name="Picture 41" descr="pi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5709900"/>
          <a:ext cx="95250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5" name="Rectángulo redondeado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17647920" y="5867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79</xdr:row>
      <xdr:rowOff>0</xdr:rowOff>
    </xdr:from>
    <xdr:to>
      <xdr:col>1</xdr:col>
      <xdr:colOff>736600</xdr:colOff>
      <xdr:row>79</xdr:row>
      <xdr:rowOff>47625</xdr:rowOff>
    </xdr:to>
    <xdr:pic>
      <xdr:nvPicPr>
        <xdr:cNvPr id="5" name="Picture 41" descr="pie">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091160"/>
          <a:ext cx="949960" cy="47625"/>
        </a:xfrm>
        <a:prstGeom prst="rect">
          <a:avLst/>
        </a:prstGeom>
        <a:noFill/>
        <a:ln w="9525">
          <a:noFill/>
          <a:miter lim="800000"/>
          <a:headEnd/>
          <a:tailEnd/>
        </a:ln>
      </xdr:spPr>
    </xdr:pic>
    <xdr:clientData/>
  </xdr:twoCellAnchor>
  <xdr:twoCellAnchor>
    <xdr:from>
      <xdr:col>13</xdr:col>
      <xdr:colOff>0</xdr:colOff>
      <xdr:row>3</xdr:row>
      <xdr:rowOff>0</xdr:rowOff>
    </xdr:from>
    <xdr:to>
      <xdr:col>13</xdr:col>
      <xdr:colOff>540000</xdr:colOff>
      <xdr:row>3</xdr:row>
      <xdr:rowOff>160020</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id="{00000000-0008-0000-0800-000006000000}"/>
            </a:ext>
          </a:extLst>
        </xdr:cNvPr>
        <xdr:cNvSpPr/>
      </xdr:nvSpPr>
      <xdr:spPr>
        <a:xfrm>
          <a:off x="17198340" y="586740"/>
          <a:ext cx="540000" cy="160020"/>
        </a:xfrm>
        <a:prstGeom prst="roundRect">
          <a:avLst/>
        </a:prstGeom>
        <a:solidFill>
          <a:schemeClr val="accent1">
            <a:lumMod val="20000"/>
            <a:lumOff val="80000"/>
          </a:schemeClr>
        </a:solidFill>
        <a:ln w="9525">
          <a:solidFill>
            <a:schemeClr val="tx1">
              <a:lumMod val="50000"/>
              <a:lumOff val="50000"/>
            </a:schemeClr>
          </a:solidFill>
          <a:prstDash val="sysDash"/>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s-CL" sz="700" b="1">
              <a:latin typeface="Verdana" panose="020B0604030504040204" pitchFamily="34" charset="0"/>
              <a:ea typeface="Verdana" panose="020B0604030504040204" pitchFamily="34" charset="0"/>
            </a:rPr>
            <a:t>Indice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237;stica%20Trimestral%20de%20Casos%20GES%20(AUGE)%20de%20Fonasa%20y%20Sistema%20Isapre%20202603%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uperdesaludgobcl-my.sharepoint.com/Desktop/ges%20con%20formato/Publicacion%20Casos%20Acumulados%20202106%20publica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neDrive%20-%20superdesalud.gob.cl\Desktop\Nueva%20carpeta\estadisticas%20yasmin\BRIO-EXCEL-MODELER%20ACCESO%20GES\ges%202023\Publicacion%20Casos%20Acumulados%20202303%20con%20formul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ymendez\OneDrive%20-%20superdesalud.gob.cl\Documentos\diciembre%202023\septiembre%202023\Publicacion%20Casos%20Acumulados%20202309%20con%20formula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ymendez\OneDrive%20-%20superdesalud.gob.cl\Documentos\marzo%202024\Publicacion%20Casos%20Acumulados%20202403%20con%20formula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uperdesaludgobcl-my.sharepoint.com/personal/ymendez_superdesalud_gob_cl/Documents/Documentos/LABORAL/2023/estadisticas%20yasmin/BRIO-EXCEL-MODELER%20ACCESO%20GES/ges%202025/septiembre%202025/Casos%20Acumulados%20202509%20con%20formul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ymendez\OneDrive%20-%20superdesalud.gob.cl\Documentos\LABORAL\2023\estadisticas%20yasmin\series%20para%20hacer\series%202025\marzo%202026\Casos%20Acumulados%20202603%20con%20formul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ymendez\OneDrive%20-%20superdesalud.gob.cl\Documentos\marzo%202025\Casos%20Acumulados%20202503%20con%20formula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neDrive%20-%20superdesalud.gob.cl\Desktop\BRIO-EXCEL-MODELER%20ACCESO%20GES\poblacion%20objetivo%20fonsas%20e%20isapres%20GES\pob%20objetivo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Notas"/>
      <sheetName val="Año 2005"/>
      <sheetName val="Año 2006"/>
      <sheetName val="Año 2007"/>
      <sheetName val="Año 2008"/>
      <sheetName val="Año 2009"/>
      <sheetName val="Año 2010"/>
      <sheetName val="Año 2011"/>
      <sheetName val="Año 2012"/>
      <sheetName val="Año 2013"/>
      <sheetName val="Año 2014"/>
      <sheetName val="Año 2015"/>
      <sheetName val="Año 2016"/>
      <sheetName val="Año 2017"/>
      <sheetName val="Año 2018"/>
      <sheetName val="Año 2019"/>
      <sheetName val="Casos PS y Region"/>
      <sheetName val="Gráfico Barra Por Año"/>
      <sheetName val="Año 2020"/>
      <sheetName val="Año 2021"/>
      <sheetName val="Año 2022"/>
      <sheetName val="Año 2023"/>
      <sheetName val="Año 2024"/>
      <sheetName val="Año 2025"/>
      <sheetName val="Año 2026"/>
      <sheetName val="Todos los años"/>
      <sheetName val="CASOS"/>
      <sheetName val="Tasas de Uso"/>
      <sheetName val="Gráfico Casos Año GES"/>
      <sheetName val="Gráfico Casos Año Calendario"/>
      <sheetName val="Gráficos Casos Acumulados"/>
      <sheetName val="Gráfico Tipo Atención"/>
      <sheetName val="Gráfico por PS según DS"/>
      <sheetName val="PorGrpPrSal"/>
      <sheetName val="CasosSexo"/>
      <sheetName val="PS Modalidad Ambulatoria"/>
      <sheetName val="PS Modalidad Hospitalaria"/>
      <sheetName val="PS Modalidad Mixta"/>
      <sheetName val="Ficha Metadatos"/>
      <sheetName val="POB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A1" t="str">
            <v>PS</v>
          </cell>
          <cell r="B1" t="str">
            <v>FONASA</v>
          </cell>
          <cell r="C1" t="str">
            <v>ISAPRE</v>
          </cell>
        </row>
        <row r="2">
          <cell r="A2">
            <v>1</v>
          </cell>
          <cell r="B2">
            <v>71720</v>
          </cell>
          <cell r="C2">
            <v>5811</v>
          </cell>
        </row>
        <row r="3">
          <cell r="A3">
            <v>2</v>
          </cell>
          <cell r="B3">
            <v>103996</v>
          </cell>
          <cell r="C3">
            <v>5721</v>
          </cell>
        </row>
        <row r="4">
          <cell r="A4">
            <v>3</v>
          </cell>
          <cell r="B4">
            <v>6826891</v>
          </cell>
          <cell r="C4">
            <v>24461</v>
          </cell>
        </row>
        <row r="5">
          <cell r="A5">
            <v>4</v>
          </cell>
          <cell r="B5">
            <v>284780</v>
          </cell>
          <cell r="C5">
            <v>20553</v>
          </cell>
        </row>
        <row r="6">
          <cell r="A6">
            <v>5</v>
          </cell>
          <cell r="B6">
            <v>1396536</v>
          </cell>
          <cell r="C6">
            <v>19352</v>
          </cell>
        </row>
        <row r="7">
          <cell r="A7">
            <v>6</v>
          </cell>
          <cell r="B7">
            <v>18534</v>
          </cell>
          <cell r="C7">
            <v>9278</v>
          </cell>
        </row>
        <row r="8">
          <cell r="A8">
            <v>7</v>
          </cell>
          <cell r="B8">
            <v>1898516</v>
          </cell>
          <cell r="C8">
            <v>161049</v>
          </cell>
        </row>
        <row r="9">
          <cell r="A9">
            <v>8</v>
          </cell>
          <cell r="B9">
            <v>205409</v>
          </cell>
          <cell r="C9">
            <v>42333</v>
          </cell>
        </row>
        <row r="10">
          <cell r="A10">
            <v>9</v>
          </cell>
          <cell r="B10">
            <v>13216</v>
          </cell>
          <cell r="C10">
            <v>526</v>
          </cell>
        </row>
        <row r="11">
          <cell r="A11">
            <v>10</v>
          </cell>
          <cell r="B11">
            <v>11181</v>
          </cell>
          <cell r="C11">
            <v>2264</v>
          </cell>
        </row>
        <row r="12">
          <cell r="A12">
            <v>11</v>
          </cell>
          <cell r="B12">
            <v>959216</v>
          </cell>
          <cell r="C12">
            <v>32914</v>
          </cell>
        </row>
        <row r="13">
          <cell r="A13">
            <v>12</v>
          </cell>
          <cell r="B13">
            <v>44397</v>
          </cell>
          <cell r="C13">
            <v>3545</v>
          </cell>
        </row>
        <row r="14">
          <cell r="A14">
            <v>13</v>
          </cell>
          <cell r="B14">
            <v>6271</v>
          </cell>
          <cell r="C14">
            <v>970</v>
          </cell>
        </row>
        <row r="15">
          <cell r="A15">
            <v>14</v>
          </cell>
          <cell r="B15">
            <v>17525</v>
          </cell>
          <cell r="C15">
            <v>2065</v>
          </cell>
        </row>
        <row r="16">
          <cell r="A16">
            <v>15</v>
          </cell>
          <cell r="B16">
            <v>44816</v>
          </cell>
          <cell r="C16">
            <v>4456</v>
          </cell>
        </row>
        <row r="17">
          <cell r="A17">
            <v>16</v>
          </cell>
          <cell r="B17">
            <v>24411</v>
          </cell>
          <cell r="C17">
            <v>4524</v>
          </cell>
        </row>
        <row r="18">
          <cell r="A18">
            <v>17</v>
          </cell>
          <cell r="B18">
            <v>33334</v>
          </cell>
          <cell r="C18">
            <v>5617</v>
          </cell>
        </row>
        <row r="19">
          <cell r="A19">
            <v>18</v>
          </cell>
          <cell r="B19">
            <v>930401</v>
          </cell>
          <cell r="C19">
            <v>15232</v>
          </cell>
        </row>
        <row r="20">
          <cell r="A20">
            <v>19</v>
          </cell>
          <cell r="B20">
            <v>4257989</v>
          </cell>
          <cell r="C20">
            <v>243190</v>
          </cell>
        </row>
        <row r="21">
          <cell r="A21">
            <v>20</v>
          </cell>
          <cell r="B21">
            <v>427841</v>
          </cell>
          <cell r="C21">
            <v>1948</v>
          </cell>
        </row>
        <row r="22">
          <cell r="A22">
            <v>21</v>
          </cell>
          <cell r="B22">
            <v>3660990</v>
          </cell>
          <cell r="C22">
            <v>331713</v>
          </cell>
        </row>
        <row r="23">
          <cell r="A23">
            <v>22</v>
          </cell>
          <cell r="B23">
            <v>28749</v>
          </cell>
          <cell r="C23">
            <v>4326</v>
          </cell>
        </row>
        <row r="24">
          <cell r="A24">
            <v>23</v>
          </cell>
          <cell r="B24">
            <v>1573653</v>
          </cell>
          <cell r="C24">
            <v>218511</v>
          </cell>
        </row>
        <row r="25">
          <cell r="A25">
            <v>24</v>
          </cell>
          <cell r="B25">
            <v>278742</v>
          </cell>
          <cell r="C25">
            <v>10075</v>
          </cell>
        </row>
        <row r="26">
          <cell r="A26">
            <v>25</v>
          </cell>
          <cell r="B26">
            <v>90106</v>
          </cell>
          <cell r="C26">
            <v>9552</v>
          </cell>
        </row>
        <row r="27">
          <cell r="A27">
            <v>26</v>
          </cell>
          <cell r="B27">
            <v>333009</v>
          </cell>
          <cell r="C27">
            <v>30803</v>
          </cell>
        </row>
        <row r="28">
          <cell r="A28">
            <v>27</v>
          </cell>
          <cell r="B28">
            <v>221346</v>
          </cell>
          <cell r="C28">
            <v>2505</v>
          </cell>
        </row>
        <row r="29">
          <cell r="A29">
            <v>28</v>
          </cell>
          <cell r="B29">
            <v>65173</v>
          </cell>
          <cell r="C29">
            <v>9433</v>
          </cell>
        </row>
        <row r="30">
          <cell r="A30">
            <v>29</v>
          </cell>
          <cell r="B30">
            <v>2481500</v>
          </cell>
          <cell r="C30">
            <v>45342</v>
          </cell>
        </row>
        <row r="31">
          <cell r="A31">
            <v>30</v>
          </cell>
          <cell r="B31">
            <v>134103</v>
          </cell>
          <cell r="C31">
            <v>8301</v>
          </cell>
        </row>
        <row r="32">
          <cell r="A32">
            <v>31</v>
          </cell>
          <cell r="B32">
            <v>399840</v>
          </cell>
          <cell r="C32">
            <v>8754</v>
          </cell>
        </row>
        <row r="33">
          <cell r="A33">
            <v>32</v>
          </cell>
          <cell r="B33">
            <v>35595</v>
          </cell>
          <cell r="C33">
            <v>2908</v>
          </cell>
        </row>
        <row r="34">
          <cell r="A34">
            <v>33</v>
          </cell>
          <cell r="B34">
            <v>8995</v>
          </cell>
          <cell r="C34">
            <v>564</v>
          </cell>
        </row>
        <row r="35">
          <cell r="A35">
            <v>34</v>
          </cell>
          <cell r="B35">
            <v>1320663</v>
          </cell>
          <cell r="C35">
            <v>329385</v>
          </cell>
        </row>
        <row r="36">
          <cell r="A36">
            <v>35</v>
          </cell>
          <cell r="B36">
            <v>145096</v>
          </cell>
          <cell r="C36">
            <v>21595</v>
          </cell>
        </row>
        <row r="37">
          <cell r="A37">
            <v>36</v>
          </cell>
          <cell r="B37">
            <v>813295</v>
          </cell>
          <cell r="C37">
            <v>4294</v>
          </cell>
        </row>
        <row r="38">
          <cell r="A38">
            <v>37</v>
          </cell>
          <cell r="B38">
            <v>384541</v>
          </cell>
          <cell r="C38">
            <v>16545</v>
          </cell>
        </row>
        <row r="39">
          <cell r="A39">
            <v>38</v>
          </cell>
          <cell r="B39">
            <v>305108</v>
          </cell>
          <cell r="C39">
            <v>14457</v>
          </cell>
        </row>
        <row r="40">
          <cell r="A40">
            <v>39</v>
          </cell>
          <cell r="B40">
            <v>397937</v>
          </cell>
          <cell r="C40">
            <v>87783</v>
          </cell>
        </row>
        <row r="41">
          <cell r="A41">
            <v>40</v>
          </cell>
          <cell r="B41">
            <v>37153</v>
          </cell>
          <cell r="C41">
            <v>4464</v>
          </cell>
        </row>
        <row r="42">
          <cell r="A42">
            <v>41</v>
          </cell>
          <cell r="B42">
            <v>862769</v>
          </cell>
          <cell r="C42">
            <v>34244</v>
          </cell>
        </row>
        <row r="43">
          <cell r="A43">
            <v>42</v>
          </cell>
          <cell r="B43">
            <v>12798</v>
          </cell>
          <cell r="C43">
            <v>1217</v>
          </cell>
        </row>
        <row r="44">
          <cell r="A44">
            <v>43</v>
          </cell>
          <cell r="B44">
            <v>20926</v>
          </cell>
          <cell r="C44">
            <v>4323</v>
          </cell>
        </row>
        <row r="45">
          <cell r="A45">
            <v>44</v>
          </cell>
          <cell r="B45">
            <v>39238</v>
          </cell>
          <cell r="C45">
            <v>19183</v>
          </cell>
        </row>
        <row r="46">
          <cell r="A46">
            <v>45</v>
          </cell>
          <cell r="B46">
            <v>15718</v>
          </cell>
          <cell r="C46">
            <v>2280</v>
          </cell>
        </row>
        <row r="47">
          <cell r="A47">
            <v>46</v>
          </cell>
          <cell r="B47">
            <v>5322710</v>
          </cell>
          <cell r="C47">
            <v>78258</v>
          </cell>
        </row>
        <row r="48">
          <cell r="A48">
            <v>47</v>
          </cell>
          <cell r="B48">
            <v>507175</v>
          </cell>
          <cell r="C48">
            <v>30161</v>
          </cell>
        </row>
        <row r="49">
          <cell r="A49">
            <v>48</v>
          </cell>
          <cell r="B49">
            <v>24482</v>
          </cell>
          <cell r="C49">
            <v>1614</v>
          </cell>
        </row>
        <row r="50">
          <cell r="A50">
            <v>49</v>
          </cell>
          <cell r="B50">
            <v>214728</v>
          </cell>
          <cell r="C50">
            <v>3203</v>
          </cell>
        </row>
        <row r="51">
          <cell r="A51">
            <v>50</v>
          </cell>
          <cell r="B51">
            <v>237895</v>
          </cell>
          <cell r="C51">
            <v>1518</v>
          </cell>
        </row>
        <row r="52">
          <cell r="A52">
            <v>51</v>
          </cell>
          <cell r="B52">
            <v>788</v>
          </cell>
          <cell r="C52">
            <v>168</v>
          </cell>
        </row>
        <row r="53">
          <cell r="A53">
            <v>52</v>
          </cell>
          <cell r="B53">
            <v>71203</v>
          </cell>
          <cell r="C53">
            <v>16056</v>
          </cell>
        </row>
        <row r="54">
          <cell r="A54">
            <v>53</v>
          </cell>
          <cell r="B54">
            <v>24319</v>
          </cell>
          <cell r="C54">
            <v>1467</v>
          </cell>
        </row>
        <row r="55">
          <cell r="A55">
            <v>54</v>
          </cell>
          <cell r="B55">
            <v>866308</v>
          </cell>
          <cell r="C55">
            <v>1891</v>
          </cell>
        </row>
        <row r="56">
          <cell r="A56">
            <v>55</v>
          </cell>
          <cell r="B56">
            <v>13143</v>
          </cell>
          <cell r="C56">
            <v>908</v>
          </cell>
        </row>
        <row r="57">
          <cell r="A57">
            <v>56</v>
          </cell>
          <cell r="B57">
            <v>393291</v>
          </cell>
          <cell r="C57">
            <v>22511</v>
          </cell>
        </row>
        <row r="58">
          <cell r="A58">
            <v>57</v>
          </cell>
          <cell r="B58">
            <v>28117</v>
          </cell>
          <cell r="C58">
            <v>1476</v>
          </cell>
        </row>
        <row r="59">
          <cell r="A59">
            <v>58</v>
          </cell>
          <cell r="B59">
            <v>10373</v>
          </cell>
          <cell r="C59">
            <v>1611</v>
          </cell>
        </row>
        <row r="60">
          <cell r="A60">
            <v>59</v>
          </cell>
          <cell r="B60">
            <v>24804</v>
          </cell>
          <cell r="C60">
            <v>1727</v>
          </cell>
        </row>
        <row r="61">
          <cell r="A61">
            <v>60</v>
          </cell>
          <cell r="B61">
            <v>69576</v>
          </cell>
          <cell r="C61">
            <v>9955</v>
          </cell>
        </row>
        <row r="62">
          <cell r="A62">
            <v>61</v>
          </cell>
          <cell r="B62">
            <v>293260</v>
          </cell>
          <cell r="C62">
            <v>70432</v>
          </cell>
        </row>
        <row r="63">
          <cell r="A63">
            <v>62</v>
          </cell>
          <cell r="B63">
            <v>41833</v>
          </cell>
          <cell r="C63">
            <v>5591</v>
          </cell>
        </row>
        <row r="64">
          <cell r="A64">
            <v>63</v>
          </cell>
          <cell r="B64">
            <v>2744</v>
          </cell>
          <cell r="C64">
            <v>948</v>
          </cell>
        </row>
        <row r="65">
          <cell r="A65">
            <v>64</v>
          </cell>
          <cell r="B65">
            <v>343800</v>
          </cell>
          <cell r="C65">
            <v>2658</v>
          </cell>
        </row>
        <row r="66">
          <cell r="A66">
            <v>65</v>
          </cell>
          <cell r="B66">
            <v>1100129</v>
          </cell>
          <cell r="C66">
            <v>6082</v>
          </cell>
        </row>
        <row r="67">
          <cell r="A67">
            <v>66</v>
          </cell>
          <cell r="B67">
            <v>1525323</v>
          </cell>
          <cell r="C67">
            <v>120756</v>
          </cell>
        </row>
        <row r="68">
          <cell r="A68">
            <v>67</v>
          </cell>
          <cell r="B68">
            <v>2563</v>
          </cell>
          <cell r="C68">
            <v>2023</v>
          </cell>
        </row>
        <row r="69">
          <cell r="A69">
            <v>68</v>
          </cell>
          <cell r="B69">
            <v>4092</v>
          </cell>
          <cell r="C69">
            <v>1124</v>
          </cell>
        </row>
        <row r="70">
          <cell r="A70">
            <v>69</v>
          </cell>
          <cell r="B70">
            <v>4320</v>
          </cell>
          <cell r="C70">
            <v>943</v>
          </cell>
        </row>
        <row r="71">
          <cell r="A71">
            <v>70</v>
          </cell>
          <cell r="B71">
            <v>73018</v>
          </cell>
          <cell r="C71">
            <v>5045</v>
          </cell>
        </row>
        <row r="72">
          <cell r="A72">
            <v>71</v>
          </cell>
          <cell r="B72">
            <v>9731</v>
          </cell>
          <cell r="C72">
            <v>1224</v>
          </cell>
        </row>
        <row r="73">
          <cell r="A73">
            <v>72</v>
          </cell>
          <cell r="B73">
            <v>7830</v>
          </cell>
          <cell r="C73">
            <v>1543</v>
          </cell>
        </row>
        <row r="74">
          <cell r="A74">
            <v>73</v>
          </cell>
          <cell r="B74">
            <v>670</v>
          </cell>
          <cell r="C74">
            <v>100</v>
          </cell>
        </row>
        <row r="75">
          <cell r="A75">
            <v>74</v>
          </cell>
          <cell r="B75">
            <v>9499</v>
          </cell>
          <cell r="C75">
            <v>1458</v>
          </cell>
        </row>
        <row r="76">
          <cell r="A76">
            <v>75</v>
          </cell>
          <cell r="B76">
            <v>26373</v>
          </cell>
          <cell r="C76">
            <v>27422</v>
          </cell>
        </row>
        <row r="77">
          <cell r="A77">
            <v>76</v>
          </cell>
          <cell r="B77">
            <v>705010</v>
          </cell>
          <cell r="C77">
            <v>112968</v>
          </cell>
        </row>
        <row r="78">
          <cell r="A78">
            <v>77</v>
          </cell>
          <cell r="B78">
            <v>1099</v>
          </cell>
          <cell r="C78">
            <v>259</v>
          </cell>
        </row>
        <row r="79">
          <cell r="A79">
            <v>78</v>
          </cell>
          <cell r="B79">
            <v>14585</v>
          </cell>
          <cell r="C79">
            <v>4290</v>
          </cell>
        </row>
        <row r="80">
          <cell r="A80">
            <v>79</v>
          </cell>
          <cell r="B80">
            <v>5216</v>
          </cell>
          <cell r="C80">
            <v>609</v>
          </cell>
        </row>
        <row r="81">
          <cell r="A81">
            <v>80</v>
          </cell>
          <cell r="B81">
            <v>250794</v>
          </cell>
          <cell r="C81">
            <v>44335</v>
          </cell>
        </row>
        <row r="82">
          <cell r="A82">
            <v>81</v>
          </cell>
          <cell r="B82">
            <v>9438</v>
          </cell>
          <cell r="C82">
            <v>1111</v>
          </cell>
        </row>
        <row r="83">
          <cell r="A83">
            <v>82</v>
          </cell>
          <cell r="B83">
            <v>8993</v>
          </cell>
          <cell r="C83">
            <v>2384</v>
          </cell>
        </row>
        <row r="84">
          <cell r="A84">
            <v>83</v>
          </cell>
          <cell r="B84">
            <v>6823</v>
          </cell>
          <cell r="C84">
            <v>805</v>
          </cell>
        </row>
        <row r="85">
          <cell r="A85">
            <v>84</v>
          </cell>
          <cell r="B85">
            <v>2863</v>
          </cell>
          <cell r="C85">
            <v>561</v>
          </cell>
        </row>
        <row r="86">
          <cell r="A86">
            <v>85</v>
          </cell>
          <cell r="B86">
            <v>45933</v>
          </cell>
          <cell r="C86">
            <v>2020</v>
          </cell>
        </row>
      </sheetData>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Notas"/>
      <sheetName val="Año 2005"/>
      <sheetName val="Año 2006"/>
      <sheetName val="Año 2007"/>
      <sheetName val="Año 2008"/>
      <sheetName val="Año 2009"/>
      <sheetName val="Año 2010"/>
      <sheetName val="Año 2011"/>
      <sheetName val="Año 2012"/>
      <sheetName val="Año 2013"/>
      <sheetName val="Año 2014"/>
      <sheetName val="Año 2015"/>
      <sheetName val="Año 2016"/>
      <sheetName val="Año 2017"/>
      <sheetName val="Año 2018"/>
      <sheetName val="Año 2019"/>
      <sheetName val="Casos PS y Region"/>
      <sheetName val="Gráfico Barra Por Año"/>
      <sheetName val="Año 2020"/>
      <sheetName val="Año 2021"/>
      <sheetName val="TODOS LOS AÑOS"/>
      <sheetName val="Tasas de Uso"/>
      <sheetName val="CASOS"/>
      <sheetName val="Gráfico Casos por Año GES"/>
      <sheetName val="Gráfico Casos por Año Calendari"/>
      <sheetName val="Gráficos Casos Acumulados"/>
      <sheetName val="Gráfico Tipo Atención"/>
      <sheetName val="GrafPorGrupdeDS"/>
      <sheetName val="PorGrpPrSal"/>
      <sheetName val="CasosSexo"/>
      <sheetName val="ProbSalModAmbFre"/>
      <sheetName val="ProbSalModHosFre"/>
      <sheetName val="ProbSalModMixFre"/>
      <sheetName val="POBOBJ"/>
    </sheetNames>
    <sheetDataSet>
      <sheetData sheetId="0"/>
      <sheetData sheetId="1"/>
      <sheetData sheetId="2"/>
      <sheetData sheetId="3"/>
      <sheetData sheetId="4"/>
      <sheetData sheetId="5"/>
      <sheetData sheetId="6">
        <row r="7">
          <cell r="I7">
            <v>16147</v>
          </cell>
          <cell r="J7">
            <v>1410</v>
          </cell>
        </row>
        <row r="8">
          <cell r="I8">
            <v>32787</v>
          </cell>
          <cell r="J8">
            <v>1522</v>
          </cell>
        </row>
        <row r="9">
          <cell r="I9">
            <v>70639</v>
          </cell>
          <cell r="J9">
            <v>5278</v>
          </cell>
        </row>
        <row r="10">
          <cell r="I10">
            <v>58547</v>
          </cell>
          <cell r="J10">
            <v>2710</v>
          </cell>
        </row>
        <row r="11">
          <cell r="I11">
            <v>264459</v>
          </cell>
          <cell r="J11">
            <v>3881</v>
          </cell>
        </row>
        <row r="12">
          <cell r="I12">
            <v>4519</v>
          </cell>
          <cell r="J12">
            <v>4227</v>
          </cell>
        </row>
        <row r="13">
          <cell r="I13">
            <v>599903</v>
          </cell>
          <cell r="J13">
            <v>48468</v>
          </cell>
        </row>
        <row r="14">
          <cell r="I14">
            <v>43739</v>
          </cell>
          <cell r="J14">
            <v>9688</v>
          </cell>
        </row>
        <row r="15">
          <cell r="I15">
            <v>3092</v>
          </cell>
          <cell r="J15">
            <v>146</v>
          </cell>
        </row>
        <row r="16">
          <cell r="I16">
            <v>2733</v>
          </cell>
          <cell r="J16">
            <v>681</v>
          </cell>
        </row>
        <row r="17">
          <cell r="I17">
            <v>236290</v>
          </cell>
          <cell r="J17">
            <v>8243</v>
          </cell>
        </row>
        <row r="18">
          <cell r="I18">
            <v>9286</v>
          </cell>
          <cell r="J18">
            <v>671</v>
          </cell>
        </row>
        <row r="19">
          <cell r="I19">
            <v>1727</v>
          </cell>
          <cell r="J19">
            <v>177</v>
          </cell>
        </row>
        <row r="20">
          <cell r="I20">
            <v>5143</v>
          </cell>
          <cell r="J20">
            <v>522</v>
          </cell>
        </row>
        <row r="21">
          <cell r="I21">
            <v>12828</v>
          </cell>
          <cell r="J21">
            <v>1021</v>
          </cell>
        </row>
        <row r="22">
          <cell r="I22">
            <v>8441</v>
          </cell>
          <cell r="J22">
            <v>1135</v>
          </cell>
        </row>
        <row r="23">
          <cell r="I23">
            <v>6935</v>
          </cell>
          <cell r="J23">
            <v>1122</v>
          </cell>
        </row>
        <row r="24">
          <cell r="J24">
            <v>2213</v>
          </cell>
        </row>
        <row r="25">
          <cell r="I25">
            <v>1523606</v>
          </cell>
          <cell r="J25">
            <v>47223</v>
          </cell>
        </row>
        <row r="26">
          <cell r="I26">
            <v>109567</v>
          </cell>
          <cell r="J26">
            <v>422</v>
          </cell>
        </row>
        <row r="27">
          <cell r="I27">
            <v>1743599</v>
          </cell>
          <cell r="J27">
            <v>105749</v>
          </cell>
        </row>
        <row r="28">
          <cell r="I28">
            <v>4284</v>
          </cell>
          <cell r="J28">
            <v>1035</v>
          </cell>
        </row>
        <row r="29">
          <cell r="I29">
            <v>352605</v>
          </cell>
          <cell r="J29">
            <v>49951</v>
          </cell>
        </row>
        <row r="30">
          <cell r="I30">
            <v>102304</v>
          </cell>
          <cell r="J30">
            <v>3205</v>
          </cell>
        </row>
        <row r="31">
          <cell r="I31">
            <v>19525</v>
          </cell>
          <cell r="J31">
            <v>2126</v>
          </cell>
        </row>
        <row r="33">
          <cell r="I33">
            <v>67472</v>
          </cell>
          <cell r="J33">
            <v>4484</v>
          </cell>
        </row>
        <row r="34">
          <cell r="I34">
            <v>45566</v>
          </cell>
          <cell r="J34">
            <v>481</v>
          </cell>
        </row>
        <row r="35">
          <cell r="I35">
            <v>13774</v>
          </cell>
          <cell r="J35">
            <v>2096</v>
          </cell>
        </row>
        <row r="36">
          <cell r="I36">
            <v>437419</v>
          </cell>
          <cell r="J36">
            <v>2847</v>
          </cell>
        </row>
        <row r="37">
          <cell r="I37">
            <v>34298</v>
          </cell>
          <cell r="J37">
            <v>1759</v>
          </cell>
        </row>
        <row r="38">
          <cell r="I38">
            <v>76385</v>
          </cell>
          <cell r="J38">
            <v>1993</v>
          </cell>
        </row>
        <row r="39">
          <cell r="I39">
            <v>6922</v>
          </cell>
          <cell r="J39">
            <v>614</v>
          </cell>
        </row>
        <row r="40">
          <cell r="I40">
            <v>2030</v>
          </cell>
          <cell r="J40">
            <v>119</v>
          </cell>
        </row>
        <row r="41">
          <cell r="I41">
            <v>563644</v>
          </cell>
          <cell r="J41">
            <v>83954</v>
          </cell>
        </row>
        <row r="42">
          <cell r="I42">
            <v>15442</v>
          </cell>
          <cell r="J42">
            <v>930</v>
          </cell>
        </row>
        <row r="43">
          <cell r="I43">
            <v>146825</v>
          </cell>
          <cell r="J43">
            <v>427</v>
          </cell>
        </row>
        <row r="44">
          <cell r="I44">
            <v>49783</v>
          </cell>
          <cell r="J44">
            <v>2280</v>
          </cell>
        </row>
        <row r="45">
          <cell r="I45">
            <v>106449</v>
          </cell>
          <cell r="J45">
            <v>2981</v>
          </cell>
        </row>
        <row r="46">
          <cell r="I46">
            <v>105568</v>
          </cell>
          <cell r="J46">
            <v>12644</v>
          </cell>
        </row>
        <row r="47">
          <cell r="I47">
            <v>9337</v>
          </cell>
          <cell r="J47">
            <v>744</v>
          </cell>
        </row>
        <row r="50">
          <cell r="I50">
            <v>113081</v>
          </cell>
          <cell r="J50">
            <v>3325</v>
          </cell>
        </row>
        <row r="51">
          <cell r="I51">
            <v>1934</v>
          </cell>
          <cell r="J51">
            <v>225</v>
          </cell>
        </row>
        <row r="52">
          <cell r="I52">
            <v>2647</v>
          </cell>
          <cell r="J52">
            <v>401</v>
          </cell>
        </row>
        <row r="53">
          <cell r="I53">
            <v>7722</v>
          </cell>
          <cell r="J53">
            <v>3041</v>
          </cell>
        </row>
        <row r="54">
          <cell r="I54">
            <v>2390</v>
          </cell>
          <cell r="J54">
            <v>333</v>
          </cell>
        </row>
        <row r="55">
          <cell r="I55">
            <v>1305639</v>
          </cell>
          <cell r="J55">
            <v>28587</v>
          </cell>
        </row>
        <row r="56">
          <cell r="I56">
            <v>65700</v>
          </cell>
          <cell r="J56">
            <v>1917</v>
          </cell>
        </row>
        <row r="57">
          <cell r="I57">
            <v>3680</v>
          </cell>
          <cell r="J57">
            <v>234</v>
          </cell>
        </row>
        <row r="58">
          <cell r="I58">
            <v>22760</v>
          </cell>
          <cell r="J58">
            <v>297</v>
          </cell>
        </row>
        <row r="59">
          <cell r="I59">
            <v>42232</v>
          </cell>
          <cell r="J59">
            <v>168</v>
          </cell>
        </row>
        <row r="60">
          <cell r="I60">
            <v>396</v>
          </cell>
          <cell r="J60">
            <v>57</v>
          </cell>
        </row>
        <row r="61">
          <cell r="I61">
            <v>23370</v>
          </cell>
          <cell r="J61">
            <v>3452</v>
          </cell>
        </row>
        <row r="62">
          <cell r="I62">
            <v>5314</v>
          </cell>
          <cell r="J62">
            <v>311</v>
          </cell>
        </row>
        <row r="63">
          <cell r="I63">
            <v>163164</v>
          </cell>
          <cell r="J63">
            <v>406</v>
          </cell>
        </row>
        <row r="64">
          <cell r="I64">
            <v>2101</v>
          </cell>
          <cell r="J64">
            <v>99</v>
          </cell>
        </row>
        <row r="65">
          <cell r="I65">
            <v>55112</v>
          </cell>
          <cell r="J65">
            <v>3474</v>
          </cell>
        </row>
      </sheetData>
      <sheetData sheetId="7">
        <row r="7">
          <cell r="I7">
            <v>19288</v>
          </cell>
          <cell r="J7">
            <v>1748</v>
          </cell>
        </row>
        <row r="8">
          <cell r="I8">
            <v>39093</v>
          </cell>
          <cell r="J8">
            <v>1909</v>
          </cell>
        </row>
        <row r="9">
          <cell r="I9">
            <v>119806</v>
          </cell>
          <cell r="J9">
            <v>6751</v>
          </cell>
        </row>
        <row r="10">
          <cell r="I10">
            <v>71958</v>
          </cell>
          <cell r="J10">
            <v>3656</v>
          </cell>
        </row>
        <row r="11">
          <cell r="I11">
            <v>351631</v>
          </cell>
          <cell r="J11">
            <v>4901</v>
          </cell>
        </row>
        <row r="12">
          <cell r="I12">
            <v>5746</v>
          </cell>
          <cell r="J12">
            <v>4735</v>
          </cell>
        </row>
        <row r="13">
          <cell r="I13">
            <v>666577</v>
          </cell>
          <cell r="J13">
            <v>56432</v>
          </cell>
        </row>
        <row r="14">
          <cell r="I14">
            <v>52348</v>
          </cell>
          <cell r="J14">
            <v>11907</v>
          </cell>
        </row>
        <row r="15">
          <cell r="I15">
            <v>4078</v>
          </cell>
          <cell r="J15">
            <v>181</v>
          </cell>
        </row>
        <row r="16">
          <cell r="I16">
            <v>3258</v>
          </cell>
          <cell r="J16">
            <v>846</v>
          </cell>
        </row>
        <row r="17">
          <cell r="I17">
            <v>280881</v>
          </cell>
          <cell r="J17">
            <v>10272</v>
          </cell>
        </row>
        <row r="18">
          <cell r="I18">
            <v>11119</v>
          </cell>
          <cell r="J18">
            <v>825</v>
          </cell>
        </row>
        <row r="19">
          <cell r="I19">
            <v>2030</v>
          </cell>
          <cell r="J19">
            <v>217</v>
          </cell>
        </row>
        <row r="20">
          <cell r="I20">
            <v>6058</v>
          </cell>
          <cell r="J20">
            <v>657</v>
          </cell>
        </row>
        <row r="21">
          <cell r="I21">
            <v>15066</v>
          </cell>
          <cell r="J21">
            <v>1290</v>
          </cell>
        </row>
        <row r="22">
          <cell r="I22">
            <v>9675</v>
          </cell>
          <cell r="J22">
            <v>1430</v>
          </cell>
        </row>
        <row r="23">
          <cell r="I23">
            <v>8437</v>
          </cell>
          <cell r="J23">
            <v>1433</v>
          </cell>
        </row>
        <row r="24">
          <cell r="J24">
            <v>2835</v>
          </cell>
        </row>
        <row r="25">
          <cell r="I25">
            <v>1830543</v>
          </cell>
          <cell r="J25">
            <v>58590</v>
          </cell>
        </row>
        <row r="26">
          <cell r="I26">
            <v>131966</v>
          </cell>
          <cell r="J26">
            <v>481</v>
          </cell>
        </row>
        <row r="27">
          <cell r="I27">
            <v>1894552</v>
          </cell>
          <cell r="J27">
            <v>123587</v>
          </cell>
        </row>
        <row r="28">
          <cell r="I28">
            <v>4979</v>
          </cell>
          <cell r="J28">
            <v>1211</v>
          </cell>
        </row>
        <row r="29">
          <cell r="I29">
            <v>433344</v>
          </cell>
          <cell r="J29">
            <v>63222</v>
          </cell>
        </row>
        <row r="30">
          <cell r="I30">
            <v>118299</v>
          </cell>
          <cell r="J30">
            <v>2968</v>
          </cell>
        </row>
        <row r="31">
          <cell r="I31">
            <v>23711</v>
          </cell>
          <cell r="J31">
            <v>2733</v>
          </cell>
        </row>
        <row r="32">
          <cell r="I32">
            <v>84830</v>
          </cell>
          <cell r="J32">
            <v>6196</v>
          </cell>
        </row>
        <row r="33">
          <cell r="I33">
            <v>58068</v>
          </cell>
          <cell r="J33">
            <v>637</v>
          </cell>
        </row>
        <row r="34">
          <cell r="I34">
            <v>16957</v>
          </cell>
          <cell r="J34">
            <v>2616</v>
          </cell>
        </row>
        <row r="35">
          <cell r="I35">
            <v>543370</v>
          </cell>
          <cell r="J35">
            <v>4260</v>
          </cell>
        </row>
        <row r="36">
          <cell r="I36">
            <v>41995</v>
          </cell>
          <cell r="J36">
            <v>2301</v>
          </cell>
        </row>
        <row r="37">
          <cell r="I37">
            <v>101490</v>
          </cell>
          <cell r="J37">
            <v>2446</v>
          </cell>
        </row>
        <row r="38">
          <cell r="I38">
            <v>8668</v>
          </cell>
          <cell r="J38">
            <v>809</v>
          </cell>
        </row>
        <row r="39">
          <cell r="I39">
            <v>2409</v>
          </cell>
          <cell r="J39">
            <v>150</v>
          </cell>
        </row>
        <row r="40">
          <cell r="I40">
            <v>656953</v>
          </cell>
          <cell r="J40">
            <v>107301</v>
          </cell>
        </row>
        <row r="41">
          <cell r="I41">
            <v>19335</v>
          </cell>
          <cell r="J41">
            <v>1234</v>
          </cell>
        </row>
        <row r="42">
          <cell r="I42">
            <v>190591</v>
          </cell>
          <cell r="J42">
            <v>618</v>
          </cell>
        </row>
        <row r="43">
          <cell r="I43">
            <v>68079</v>
          </cell>
          <cell r="J43">
            <v>3159</v>
          </cell>
        </row>
        <row r="44">
          <cell r="I44">
            <v>123149</v>
          </cell>
          <cell r="J44">
            <v>3785</v>
          </cell>
        </row>
        <row r="45">
          <cell r="I45">
            <v>130439</v>
          </cell>
          <cell r="J45">
            <v>17087</v>
          </cell>
        </row>
        <row r="46">
          <cell r="I46">
            <v>11933</v>
          </cell>
          <cell r="J46">
            <v>1048</v>
          </cell>
        </row>
        <row r="47">
          <cell r="I47">
            <v>164996</v>
          </cell>
          <cell r="J47">
            <v>4934</v>
          </cell>
        </row>
        <row r="48">
          <cell r="I48">
            <v>2631</v>
          </cell>
          <cell r="J48">
            <v>311</v>
          </cell>
        </row>
        <row r="49">
          <cell r="I49">
            <v>3609</v>
          </cell>
          <cell r="J49">
            <v>583</v>
          </cell>
        </row>
        <row r="50">
          <cell r="I50">
            <v>10104</v>
          </cell>
          <cell r="J50">
            <v>4460</v>
          </cell>
        </row>
        <row r="51">
          <cell r="I51">
            <v>3086</v>
          </cell>
          <cell r="J51">
            <v>457</v>
          </cell>
        </row>
        <row r="52">
          <cell r="I52">
            <v>1724955</v>
          </cell>
          <cell r="J52">
            <v>38962</v>
          </cell>
        </row>
        <row r="53">
          <cell r="I53">
            <v>92648</v>
          </cell>
          <cell r="J53">
            <v>2816</v>
          </cell>
        </row>
        <row r="54">
          <cell r="I54">
            <v>5106</v>
          </cell>
          <cell r="J54">
            <v>366</v>
          </cell>
        </row>
        <row r="55">
          <cell r="I55">
            <v>33801</v>
          </cell>
          <cell r="J55">
            <v>514</v>
          </cell>
        </row>
        <row r="56">
          <cell r="I56">
            <v>58971</v>
          </cell>
          <cell r="J56">
            <v>250</v>
          </cell>
        </row>
        <row r="57">
          <cell r="I57">
            <v>425</v>
          </cell>
          <cell r="J57">
            <v>67</v>
          </cell>
        </row>
        <row r="58">
          <cell r="I58">
            <v>27589</v>
          </cell>
          <cell r="J58">
            <v>4442</v>
          </cell>
        </row>
        <row r="59">
          <cell r="I59">
            <v>6984</v>
          </cell>
          <cell r="J59">
            <v>405</v>
          </cell>
        </row>
        <row r="60">
          <cell r="I60">
            <v>222387</v>
          </cell>
          <cell r="J60">
            <v>601</v>
          </cell>
        </row>
        <row r="61">
          <cell r="I61">
            <v>2871</v>
          </cell>
          <cell r="J61">
            <v>153</v>
          </cell>
        </row>
        <row r="62">
          <cell r="I62">
            <v>77085</v>
          </cell>
          <cell r="J62">
            <v>4783</v>
          </cell>
        </row>
        <row r="63">
          <cell r="I63">
            <v>866</v>
          </cell>
          <cell r="J63">
            <v>537</v>
          </cell>
        </row>
        <row r="64">
          <cell r="I64">
            <v>288</v>
          </cell>
          <cell r="J64">
            <v>269</v>
          </cell>
        </row>
        <row r="65">
          <cell r="I65">
            <v>782</v>
          </cell>
          <cell r="J65">
            <v>528</v>
          </cell>
        </row>
        <row r="66">
          <cell r="I66">
            <v>3349</v>
          </cell>
          <cell r="J66">
            <v>626</v>
          </cell>
        </row>
        <row r="67">
          <cell r="I67">
            <v>11879</v>
          </cell>
          <cell r="J67">
            <v>3165</v>
          </cell>
        </row>
        <row r="68">
          <cell r="I68">
            <v>2318</v>
          </cell>
          <cell r="J68">
            <v>968</v>
          </cell>
        </row>
        <row r="69">
          <cell r="I69">
            <v>92</v>
          </cell>
          <cell r="J69">
            <v>88</v>
          </cell>
        </row>
        <row r="70">
          <cell r="I70">
            <v>4723</v>
          </cell>
          <cell r="J70">
            <v>98</v>
          </cell>
        </row>
        <row r="71">
          <cell r="I71">
            <v>25046</v>
          </cell>
          <cell r="J71">
            <v>271</v>
          </cell>
        </row>
        <row r="72">
          <cell r="I72">
            <v>64713</v>
          </cell>
          <cell r="J72">
            <v>2669</v>
          </cell>
        </row>
        <row r="73">
          <cell r="I73">
            <v>332</v>
          </cell>
          <cell r="J73">
            <v>298</v>
          </cell>
        </row>
        <row r="74">
          <cell r="I74">
            <v>170</v>
          </cell>
          <cell r="J74">
            <v>101</v>
          </cell>
        </row>
        <row r="75">
          <cell r="I75">
            <v>314</v>
          </cell>
          <cell r="J75">
            <v>120</v>
          </cell>
        </row>
        <row r="76">
          <cell r="I76">
            <v>0</v>
          </cell>
          <cell r="J76">
            <v>10</v>
          </cell>
        </row>
      </sheetData>
      <sheetData sheetId="8">
        <row r="7">
          <cell r="I7">
            <v>22853</v>
          </cell>
          <cell r="J7">
            <v>2104</v>
          </cell>
        </row>
        <row r="8">
          <cell r="I8">
            <v>46985</v>
          </cell>
          <cell r="J8">
            <v>2308</v>
          </cell>
        </row>
        <row r="9">
          <cell r="I9">
            <v>489711</v>
          </cell>
          <cell r="J9">
            <v>8391</v>
          </cell>
        </row>
        <row r="10">
          <cell r="I10">
            <v>87273</v>
          </cell>
          <cell r="J10">
            <v>4640</v>
          </cell>
        </row>
        <row r="11">
          <cell r="I11">
            <v>455227</v>
          </cell>
          <cell r="J11">
            <v>6104</v>
          </cell>
        </row>
        <row r="12">
          <cell r="I12">
            <v>6665</v>
          </cell>
          <cell r="J12">
            <v>5181</v>
          </cell>
        </row>
        <row r="13">
          <cell r="I13">
            <v>756287</v>
          </cell>
          <cell r="J13">
            <v>65368</v>
          </cell>
        </row>
        <row r="14">
          <cell r="I14">
            <v>62726</v>
          </cell>
          <cell r="J14">
            <v>14116</v>
          </cell>
        </row>
        <row r="15">
          <cell r="I15">
            <v>5109</v>
          </cell>
          <cell r="J15">
            <v>220</v>
          </cell>
        </row>
        <row r="16">
          <cell r="I16">
            <v>3905</v>
          </cell>
          <cell r="J16">
            <v>1012</v>
          </cell>
        </row>
        <row r="17">
          <cell r="I17">
            <v>340656</v>
          </cell>
          <cell r="J17">
            <v>12227</v>
          </cell>
        </row>
        <row r="18">
          <cell r="I18">
            <v>13362</v>
          </cell>
          <cell r="J18">
            <v>1016</v>
          </cell>
        </row>
        <row r="19">
          <cell r="I19">
            <v>2420</v>
          </cell>
          <cell r="J19">
            <v>262</v>
          </cell>
        </row>
        <row r="20">
          <cell r="I20">
            <v>7146</v>
          </cell>
          <cell r="J20">
            <v>793</v>
          </cell>
        </row>
        <row r="21">
          <cell r="I21">
            <v>17562</v>
          </cell>
          <cell r="J21">
            <v>1549</v>
          </cell>
        </row>
        <row r="22">
          <cell r="I22">
            <v>11236</v>
          </cell>
          <cell r="J22">
            <v>1710</v>
          </cell>
        </row>
        <row r="23">
          <cell r="I23">
            <v>10213</v>
          </cell>
          <cell r="J23">
            <v>1751</v>
          </cell>
        </row>
        <row r="24">
          <cell r="J24">
            <v>3559</v>
          </cell>
        </row>
        <row r="25">
          <cell r="I25">
            <v>2155310</v>
          </cell>
          <cell r="J25">
            <v>69411</v>
          </cell>
        </row>
        <row r="26">
          <cell r="I26">
            <v>153910</v>
          </cell>
          <cell r="J26">
            <v>574</v>
          </cell>
        </row>
        <row r="27">
          <cell r="I27">
            <v>2060372</v>
          </cell>
          <cell r="J27">
            <v>141940</v>
          </cell>
        </row>
        <row r="28">
          <cell r="I28">
            <v>5540</v>
          </cell>
          <cell r="J28">
            <v>1405</v>
          </cell>
        </row>
        <row r="29">
          <cell r="I29">
            <v>528474</v>
          </cell>
          <cell r="J29">
            <v>75792</v>
          </cell>
        </row>
        <row r="30">
          <cell r="I30">
            <v>136083</v>
          </cell>
          <cell r="J30">
            <v>3590</v>
          </cell>
        </row>
        <row r="31">
          <cell r="I31">
            <v>28641</v>
          </cell>
          <cell r="J31">
            <v>3323</v>
          </cell>
        </row>
        <row r="32">
          <cell r="I32">
            <v>106789</v>
          </cell>
          <cell r="J32">
            <v>8225</v>
          </cell>
        </row>
        <row r="33">
          <cell r="I33">
            <v>73509</v>
          </cell>
          <cell r="J33">
            <v>800</v>
          </cell>
        </row>
        <row r="34">
          <cell r="I34">
            <v>20824</v>
          </cell>
          <cell r="J34">
            <v>3198</v>
          </cell>
        </row>
        <row r="35">
          <cell r="I35">
            <v>681172</v>
          </cell>
          <cell r="J35">
            <v>6013</v>
          </cell>
        </row>
        <row r="36">
          <cell r="I36">
            <v>51455</v>
          </cell>
          <cell r="J36">
            <v>2805</v>
          </cell>
        </row>
        <row r="37">
          <cell r="I37">
            <v>125946</v>
          </cell>
          <cell r="J37">
            <v>2947</v>
          </cell>
        </row>
        <row r="38">
          <cell r="I38">
            <v>10843</v>
          </cell>
          <cell r="J38">
            <v>984</v>
          </cell>
        </row>
        <row r="39">
          <cell r="I39">
            <v>2924</v>
          </cell>
          <cell r="J39">
            <v>189</v>
          </cell>
        </row>
        <row r="40">
          <cell r="I40">
            <v>750149</v>
          </cell>
          <cell r="J40">
            <v>127854</v>
          </cell>
        </row>
        <row r="41">
          <cell r="I41">
            <v>24095</v>
          </cell>
          <cell r="J41">
            <v>1592</v>
          </cell>
        </row>
        <row r="42">
          <cell r="I42">
            <v>240010</v>
          </cell>
          <cell r="J42">
            <v>803</v>
          </cell>
        </row>
        <row r="43">
          <cell r="I43">
            <v>93116</v>
          </cell>
          <cell r="J43">
            <v>4137</v>
          </cell>
        </row>
        <row r="44">
          <cell r="I44">
            <v>139798</v>
          </cell>
          <cell r="J44">
            <v>4614</v>
          </cell>
        </row>
        <row r="45">
          <cell r="I45">
            <v>156537</v>
          </cell>
          <cell r="J45">
            <v>21659</v>
          </cell>
        </row>
        <row r="46">
          <cell r="I46">
            <v>14602</v>
          </cell>
          <cell r="J46">
            <v>1416</v>
          </cell>
        </row>
        <row r="47">
          <cell r="I47">
            <v>227141</v>
          </cell>
          <cell r="J47">
            <v>6787</v>
          </cell>
        </row>
        <row r="48">
          <cell r="I48">
            <v>3408</v>
          </cell>
          <cell r="J48">
            <v>402</v>
          </cell>
        </row>
        <row r="49">
          <cell r="I49">
            <v>4742</v>
          </cell>
          <cell r="J49">
            <v>780</v>
          </cell>
        </row>
        <row r="50">
          <cell r="I50">
            <v>12821</v>
          </cell>
          <cell r="J50">
            <v>5929</v>
          </cell>
        </row>
        <row r="51">
          <cell r="I51">
            <v>4029</v>
          </cell>
          <cell r="J51">
            <v>592</v>
          </cell>
        </row>
        <row r="52">
          <cell r="I52">
            <v>2161679</v>
          </cell>
          <cell r="J52">
            <v>47846</v>
          </cell>
        </row>
        <row r="53">
          <cell r="I53">
            <v>125468</v>
          </cell>
          <cell r="J53">
            <v>3821</v>
          </cell>
        </row>
        <row r="54">
          <cell r="I54">
            <v>6586</v>
          </cell>
          <cell r="J54">
            <v>486</v>
          </cell>
        </row>
        <row r="55">
          <cell r="I55">
            <v>48919</v>
          </cell>
          <cell r="J55">
            <v>792</v>
          </cell>
        </row>
        <row r="56">
          <cell r="I56">
            <v>76884</v>
          </cell>
          <cell r="J56">
            <v>361</v>
          </cell>
        </row>
        <row r="57">
          <cell r="I57">
            <v>461</v>
          </cell>
          <cell r="J57">
            <v>76</v>
          </cell>
        </row>
        <row r="58">
          <cell r="I58">
            <v>32382</v>
          </cell>
          <cell r="J58">
            <v>5418</v>
          </cell>
        </row>
        <row r="59">
          <cell r="I59">
            <v>8990</v>
          </cell>
          <cell r="J59">
            <v>488</v>
          </cell>
        </row>
        <row r="60">
          <cell r="I60">
            <v>287629</v>
          </cell>
          <cell r="J60">
            <v>765</v>
          </cell>
        </row>
        <row r="61">
          <cell r="I61">
            <v>3743</v>
          </cell>
          <cell r="J61">
            <v>217</v>
          </cell>
        </row>
        <row r="62">
          <cell r="I62">
            <v>102430</v>
          </cell>
          <cell r="J62">
            <v>6083</v>
          </cell>
        </row>
        <row r="63">
          <cell r="I63">
            <v>2723</v>
          </cell>
          <cell r="J63">
            <v>794</v>
          </cell>
        </row>
        <row r="64">
          <cell r="I64">
            <v>924</v>
          </cell>
          <cell r="J64">
            <v>396</v>
          </cell>
        </row>
        <row r="65">
          <cell r="I65">
            <v>2438</v>
          </cell>
          <cell r="J65">
            <v>912</v>
          </cell>
        </row>
        <row r="66">
          <cell r="I66">
            <v>9210</v>
          </cell>
          <cell r="J66">
            <v>1173</v>
          </cell>
        </row>
        <row r="67">
          <cell r="I67">
            <v>37472</v>
          </cell>
          <cell r="J67">
            <v>7966</v>
          </cell>
        </row>
        <row r="68">
          <cell r="I68">
            <v>6188</v>
          </cell>
          <cell r="J68">
            <v>1389</v>
          </cell>
        </row>
        <row r="69">
          <cell r="I69">
            <v>260</v>
          </cell>
          <cell r="J69">
            <v>155</v>
          </cell>
        </row>
        <row r="70">
          <cell r="I70">
            <v>24321</v>
          </cell>
          <cell r="J70">
            <v>246</v>
          </cell>
        </row>
        <row r="71">
          <cell r="I71">
            <v>104409</v>
          </cell>
          <cell r="J71">
            <v>728</v>
          </cell>
        </row>
        <row r="72">
          <cell r="I72">
            <v>201210</v>
          </cell>
          <cell r="J72">
            <v>8193</v>
          </cell>
        </row>
        <row r="73">
          <cell r="I73">
            <v>520</v>
          </cell>
          <cell r="J73">
            <v>461</v>
          </cell>
        </row>
        <row r="74">
          <cell r="I74">
            <v>485</v>
          </cell>
          <cell r="J74">
            <v>221</v>
          </cell>
        </row>
        <row r="75">
          <cell r="I75">
            <v>836</v>
          </cell>
          <cell r="J75">
            <v>209</v>
          </cell>
        </row>
      </sheetData>
      <sheetData sheetId="9">
        <row r="7">
          <cell r="I7">
            <v>26405</v>
          </cell>
          <cell r="J7">
            <v>2389</v>
          </cell>
        </row>
        <row r="8">
          <cell r="I8">
            <v>53860</v>
          </cell>
          <cell r="J8">
            <v>2712</v>
          </cell>
        </row>
        <row r="9">
          <cell r="I9">
            <v>942097</v>
          </cell>
          <cell r="J9">
            <v>9740</v>
          </cell>
        </row>
        <row r="10">
          <cell r="I10">
            <v>103262</v>
          </cell>
          <cell r="J10">
            <v>5591</v>
          </cell>
        </row>
        <row r="11">
          <cell r="I11">
            <v>559888</v>
          </cell>
          <cell r="J11">
            <v>7071</v>
          </cell>
        </row>
        <row r="12">
          <cell r="I12">
            <v>7573</v>
          </cell>
          <cell r="J12">
            <v>5558</v>
          </cell>
        </row>
        <row r="13">
          <cell r="I13">
            <v>851284</v>
          </cell>
          <cell r="J13">
            <v>73405</v>
          </cell>
        </row>
        <row r="14">
          <cell r="I14">
            <v>73936</v>
          </cell>
          <cell r="J14">
            <v>16389</v>
          </cell>
        </row>
        <row r="15">
          <cell r="I15">
            <v>6127</v>
          </cell>
          <cell r="J15">
            <v>242</v>
          </cell>
        </row>
        <row r="16">
          <cell r="I16">
            <v>4575</v>
          </cell>
          <cell r="J16">
            <v>1166</v>
          </cell>
        </row>
        <row r="17">
          <cell r="I17">
            <v>403778</v>
          </cell>
          <cell r="J17">
            <v>14183</v>
          </cell>
        </row>
        <row r="18">
          <cell r="I18">
            <v>15783</v>
          </cell>
          <cell r="J18">
            <v>1187</v>
          </cell>
        </row>
        <row r="19">
          <cell r="I19">
            <v>2833</v>
          </cell>
          <cell r="J19">
            <v>297</v>
          </cell>
        </row>
        <row r="20">
          <cell r="I20">
            <v>8216</v>
          </cell>
          <cell r="J20">
            <v>899</v>
          </cell>
        </row>
        <row r="21">
          <cell r="I21">
            <v>19887</v>
          </cell>
          <cell r="J21">
            <v>1793</v>
          </cell>
        </row>
        <row r="22">
          <cell r="I22">
            <v>12670</v>
          </cell>
          <cell r="J22">
            <v>1961</v>
          </cell>
        </row>
        <row r="23">
          <cell r="I23">
            <v>11968</v>
          </cell>
          <cell r="J23">
            <v>2023</v>
          </cell>
        </row>
        <row r="24">
          <cell r="J24">
            <v>4279</v>
          </cell>
        </row>
        <row r="25">
          <cell r="I25">
            <v>2453570</v>
          </cell>
          <cell r="J25">
            <v>79454</v>
          </cell>
        </row>
        <row r="26">
          <cell r="I26">
            <v>178471</v>
          </cell>
          <cell r="J26">
            <v>691</v>
          </cell>
        </row>
        <row r="27">
          <cell r="I27">
            <v>2225255</v>
          </cell>
          <cell r="J27">
            <v>158515</v>
          </cell>
        </row>
        <row r="28">
          <cell r="I28">
            <v>6128</v>
          </cell>
          <cell r="J28">
            <v>1553</v>
          </cell>
        </row>
        <row r="29">
          <cell r="I29">
            <v>633021</v>
          </cell>
          <cell r="J29">
            <v>88354</v>
          </cell>
        </row>
        <row r="30">
          <cell r="I30">
            <v>153282</v>
          </cell>
          <cell r="J30">
            <v>4183</v>
          </cell>
        </row>
        <row r="31">
          <cell r="I31">
            <v>34048</v>
          </cell>
          <cell r="J31">
            <v>3816</v>
          </cell>
        </row>
        <row r="32">
          <cell r="I32">
            <v>129573</v>
          </cell>
          <cell r="J32">
            <v>9992</v>
          </cell>
        </row>
        <row r="33">
          <cell r="I33">
            <v>89057</v>
          </cell>
          <cell r="J33">
            <v>941</v>
          </cell>
        </row>
        <row r="34">
          <cell r="I34">
            <v>24752</v>
          </cell>
          <cell r="J34">
            <v>3624</v>
          </cell>
        </row>
        <row r="35">
          <cell r="I35">
            <v>830835</v>
          </cell>
          <cell r="J35">
            <v>7683</v>
          </cell>
        </row>
        <row r="36">
          <cell r="I36">
            <v>61204</v>
          </cell>
          <cell r="J36">
            <v>3313</v>
          </cell>
        </row>
        <row r="37">
          <cell r="I37">
            <v>164875</v>
          </cell>
          <cell r="J37">
            <v>3417</v>
          </cell>
        </row>
        <row r="38">
          <cell r="I38">
            <v>13127</v>
          </cell>
          <cell r="J38">
            <v>1156</v>
          </cell>
        </row>
        <row r="39">
          <cell r="I39">
            <v>3413</v>
          </cell>
          <cell r="J39">
            <v>229</v>
          </cell>
        </row>
        <row r="40">
          <cell r="I40">
            <v>831739</v>
          </cell>
          <cell r="J40">
            <v>146942</v>
          </cell>
        </row>
        <row r="41">
          <cell r="I41">
            <v>29125</v>
          </cell>
          <cell r="J41">
            <v>1918</v>
          </cell>
        </row>
        <row r="42">
          <cell r="I42">
            <v>291420</v>
          </cell>
          <cell r="J42">
            <v>982</v>
          </cell>
        </row>
        <row r="43">
          <cell r="I43">
            <v>119186</v>
          </cell>
          <cell r="J43">
            <v>5005</v>
          </cell>
        </row>
        <row r="44">
          <cell r="I44">
            <v>155701</v>
          </cell>
          <cell r="J44">
            <v>5315</v>
          </cell>
        </row>
        <row r="45">
          <cell r="I45">
            <v>181261</v>
          </cell>
          <cell r="J45">
            <v>25425</v>
          </cell>
        </row>
        <row r="46">
          <cell r="I46">
            <v>17180</v>
          </cell>
          <cell r="J46">
            <v>1757</v>
          </cell>
        </row>
        <row r="47">
          <cell r="I47">
            <v>289365</v>
          </cell>
          <cell r="J47">
            <v>8682</v>
          </cell>
        </row>
        <row r="48">
          <cell r="I48">
            <v>4138</v>
          </cell>
          <cell r="J48">
            <v>478</v>
          </cell>
        </row>
        <row r="49">
          <cell r="I49">
            <v>5966</v>
          </cell>
          <cell r="J49">
            <v>947</v>
          </cell>
        </row>
        <row r="50">
          <cell r="I50">
            <v>15639</v>
          </cell>
          <cell r="J50">
            <v>7264</v>
          </cell>
        </row>
        <row r="51">
          <cell r="I51">
            <v>4961</v>
          </cell>
          <cell r="J51">
            <v>710</v>
          </cell>
        </row>
        <row r="52">
          <cell r="I52">
            <v>2567440</v>
          </cell>
          <cell r="J52">
            <v>54855</v>
          </cell>
        </row>
        <row r="53">
          <cell r="I53">
            <v>160464</v>
          </cell>
          <cell r="J53">
            <v>5007</v>
          </cell>
        </row>
        <row r="54">
          <cell r="I54">
            <v>8056</v>
          </cell>
          <cell r="J54">
            <v>579</v>
          </cell>
        </row>
        <row r="55">
          <cell r="I55">
            <v>62083</v>
          </cell>
          <cell r="J55">
            <v>1023</v>
          </cell>
        </row>
        <row r="56">
          <cell r="I56">
            <v>95717</v>
          </cell>
          <cell r="J56">
            <v>452</v>
          </cell>
        </row>
        <row r="57">
          <cell r="I57">
            <v>486</v>
          </cell>
          <cell r="J57">
            <v>82</v>
          </cell>
        </row>
        <row r="58">
          <cell r="I58">
            <v>36715</v>
          </cell>
          <cell r="J58">
            <v>6330</v>
          </cell>
        </row>
        <row r="59">
          <cell r="I59">
            <v>11046</v>
          </cell>
          <cell r="J59">
            <v>565</v>
          </cell>
        </row>
        <row r="60">
          <cell r="I60">
            <v>348421</v>
          </cell>
          <cell r="J60">
            <v>931</v>
          </cell>
        </row>
        <row r="61">
          <cell r="I61">
            <v>4593</v>
          </cell>
          <cell r="J61">
            <v>274</v>
          </cell>
        </row>
        <row r="62">
          <cell r="I62">
            <v>127253</v>
          </cell>
          <cell r="J62">
            <v>7286</v>
          </cell>
        </row>
        <row r="63">
          <cell r="I63">
            <v>4659</v>
          </cell>
          <cell r="J63">
            <v>885</v>
          </cell>
        </row>
        <row r="64">
          <cell r="I64">
            <v>1598</v>
          </cell>
          <cell r="J64">
            <v>493</v>
          </cell>
        </row>
        <row r="65">
          <cell r="I65">
            <v>4176</v>
          </cell>
          <cell r="J65">
            <v>1092</v>
          </cell>
        </row>
        <row r="66">
          <cell r="I66">
            <v>15634</v>
          </cell>
          <cell r="J66">
            <v>1616</v>
          </cell>
        </row>
        <row r="67">
          <cell r="I67">
            <v>69180</v>
          </cell>
          <cell r="J67">
            <v>11729</v>
          </cell>
        </row>
        <row r="68">
          <cell r="I68">
            <v>10427</v>
          </cell>
          <cell r="J68">
            <v>1710</v>
          </cell>
        </row>
        <row r="69">
          <cell r="I69">
            <v>486</v>
          </cell>
          <cell r="J69">
            <v>220</v>
          </cell>
        </row>
        <row r="70">
          <cell r="I70">
            <v>53177</v>
          </cell>
          <cell r="J70">
            <v>425</v>
          </cell>
        </row>
        <row r="71">
          <cell r="I71">
            <v>198108</v>
          </cell>
          <cell r="J71">
            <v>1086</v>
          </cell>
        </row>
        <row r="72">
          <cell r="I72">
            <v>342759</v>
          </cell>
          <cell r="J72">
            <v>17022</v>
          </cell>
        </row>
        <row r="73">
          <cell r="I73">
            <v>700</v>
          </cell>
          <cell r="J73">
            <v>592</v>
          </cell>
        </row>
        <row r="74">
          <cell r="I74">
            <v>853</v>
          </cell>
          <cell r="J74">
            <v>303</v>
          </cell>
        </row>
        <row r="75">
          <cell r="I75">
            <v>1238</v>
          </cell>
          <cell r="J75">
            <v>271</v>
          </cell>
        </row>
      </sheetData>
      <sheetData sheetId="10">
        <row r="7">
          <cell r="I7">
            <v>30286</v>
          </cell>
          <cell r="J7">
            <v>2648</v>
          </cell>
        </row>
        <row r="8">
          <cell r="I8">
            <v>60178</v>
          </cell>
          <cell r="J8">
            <v>3060</v>
          </cell>
        </row>
        <row r="9">
          <cell r="I9">
            <v>1560277</v>
          </cell>
          <cell r="J9">
            <v>11153</v>
          </cell>
        </row>
        <row r="10">
          <cell r="I10">
            <v>119556</v>
          </cell>
          <cell r="J10">
            <v>6621</v>
          </cell>
        </row>
        <row r="11">
          <cell r="I11">
            <v>657427</v>
          </cell>
          <cell r="J11">
            <v>8145</v>
          </cell>
        </row>
        <row r="12">
          <cell r="I12">
            <v>8478</v>
          </cell>
          <cell r="J12">
            <v>5913</v>
          </cell>
        </row>
        <row r="13">
          <cell r="I13">
            <v>944739</v>
          </cell>
          <cell r="J13">
            <v>82081</v>
          </cell>
        </row>
        <row r="14">
          <cell r="I14">
            <v>86043</v>
          </cell>
          <cell r="J14">
            <v>18759</v>
          </cell>
        </row>
        <row r="15">
          <cell r="I15">
            <v>7028</v>
          </cell>
          <cell r="J15">
            <v>262</v>
          </cell>
        </row>
        <row r="16">
          <cell r="I16">
            <v>5222</v>
          </cell>
          <cell r="J16">
            <v>1295</v>
          </cell>
        </row>
        <row r="17">
          <cell r="I17">
            <v>463295</v>
          </cell>
          <cell r="J17">
            <v>16188</v>
          </cell>
        </row>
        <row r="18">
          <cell r="I18">
            <v>18229</v>
          </cell>
          <cell r="J18">
            <v>1358</v>
          </cell>
        </row>
        <row r="19">
          <cell r="I19">
            <v>3226</v>
          </cell>
          <cell r="J19">
            <v>343</v>
          </cell>
        </row>
        <row r="20">
          <cell r="I20">
            <v>9231</v>
          </cell>
          <cell r="J20">
            <v>1015</v>
          </cell>
        </row>
        <row r="21">
          <cell r="I21">
            <v>22261</v>
          </cell>
          <cell r="J21">
            <v>2027</v>
          </cell>
        </row>
        <row r="22">
          <cell r="I22">
            <v>13926</v>
          </cell>
          <cell r="J22">
            <v>2202</v>
          </cell>
        </row>
        <row r="23">
          <cell r="I23">
            <v>13743</v>
          </cell>
          <cell r="J23">
            <v>2298</v>
          </cell>
        </row>
        <row r="24">
          <cell r="J24">
            <v>5210</v>
          </cell>
        </row>
        <row r="25">
          <cell r="I25">
            <v>2735859</v>
          </cell>
          <cell r="J25">
            <v>89911</v>
          </cell>
        </row>
        <row r="26">
          <cell r="I26">
            <v>200972</v>
          </cell>
          <cell r="J26">
            <v>778</v>
          </cell>
        </row>
        <row r="27">
          <cell r="I27">
            <v>2377628</v>
          </cell>
          <cell r="J27">
            <v>176743</v>
          </cell>
        </row>
        <row r="28">
          <cell r="I28">
            <v>7410</v>
          </cell>
          <cell r="J28">
            <v>1717</v>
          </cell>
        </row>
        <row r="29">
          <cell r="I29">
            <v>738955</v>
          </cell>
          <cell r="J29">
            <v>100880</v>
          </cell>
        </row>
        <row r="30">
          <cell r="I30">
            <v>172001</v>
          </cell>
          <cell r="J30">
            <v>4772</v>
          </cell>
        </row>
        <row r="31">
          <cell r="I31">
            <v>39563</v>
          </cell>
          <cell r="J31">
            <v>4311</v>
          </cell>
        </row>
        <row r="32">
          <cell r="I32">
            <v>150932</v>
          </cell>
          <cell r="J32">
            <v>11695</v>
          </cell>
        </row>
        <row r="33">
          <cell r="I33">
            <v>103093</v>
          </cell>
          <cell r="J33">
            <v>1050</v>
          </cell>
        </row>
        <row r="34">
          <cell r="I34">
            <v>28869</v>
          </cell>
          <cell r="J34">
            <v>4085</v>
          </cell>
        </row>
        <row r="35">
          <cell r="I35">
            <v>977428</v>
          </cell>
          <cell r="J35">
            <v>9500</v>
          </cell>
        </row>
        <row r="36">
          <cell r="I36">
            <v>69965</v>
          </cell>
          <cell r="J36">
            <v>3770</v>
          </cell>
        </row>
        <row r="37">
          <cell r="I37">
            <v>196713</v>
          </cell>
          <cell r="J37">
            <v>3974</v>
          </cell>
        </row>
        <row r="38">
          <cell r="I38">
            <v>15359</v>
          </cell>
          <cell r="J38">
            <v>1337</v>
          </cell>
        </row>
        <row r="39">
          <cell r="I39">
            <v>3949</v>
          </cell>
          <cell r="J39">
            <v>257</v>
          </cell>
        </row>
        <row r="40">
          <cell r="I40">
            <v>902588</v>
          </cell>
          <cell r="J40">
            <v>165696</v>
          </cell>
        </row>
        <row r="41">
          <cell r="I41">
            <v>37050</v>
          </cell>
          <cell r="J41">
            <v>2594</v>
          </cell>
        </row>
        <row r="42">
          <cell r="I42">
            <v>342219</v>
          </cell>
          <cell r="J42">
            <v>1198</v>
          </cell>
        </row>
        <row r="43">
          <cell r="I43">
            <v>144052</v>
          </cell>
          <cell r="J43">
            <v>6013</v>
          </cell>
        </row>
        <row r="44">
          <cell r="I44">
            <v>170759</v>
          </cell>
          <cell r="J44">
            <v>6025</v>
          </cell>
        </row>
        <row r="45">
          <cell r="I45">
            <v>205376</v>
          </cell>
          <cell r="J45">
            <v>29716</v>
          </cell>
        </row>
        <row r="46">
          <cell r="I46">
            <v>19795</v>
          </cell>
          <cell r="J46">
            <v>2055</v>
          </cell>
        </row>
        <row r="47">
          <cell r="I47">
            <v>350049</v>
          </cell>
          <cell r="J47">
            <v>10862</v>
          </cell>
        </row>
        <row r="48">
          <cell r="I48">
            <v>4882</v>
          </cell>
          <cell r="J48">
            <v>558</v>
          </cell>
        </row>
        <row r="49">
          <cell r="I49">
            <v>7319</v>
          </cell>
          <cell r="J49">
            <v>1172</v>
          </cell>
        </row>
        <row r="50">
          <cell r="I50">
            <v>18477</v>
          </cell>
          <cell r="J50">
            <v>8576</v>
          </cell>
        </row>
        <row r="51">
          <cell r="I51">
            <v>5866</v>
          </cell>
          <cell r="J51">
            <v>832</v>
          </cell>
        </row>
        <row r="52">
          <cell r="I52">
            <v>2938903</v>
          </cell>
          <cell r="J52">
            <v>60216</v>
          </cell>
        </row>
        <row r="53">
          <cell r="I53">
            <v>197593</v>
          </cell>
          <cell r="J53">
            <v>6355</v>
          </cell>
        </row>
        <row r="54">
          <cell r="I54">
            <v>9675</v>
          </cell>
          <cell r="J54">
            <v>667</v>
          </cell>
        </row>
        <row r="55">
          <cell r="I55">
            <v>76887</v>
          </cell>
          <cell r="J55">
            <v>1227</v>
          </cell>
        </row>
        <row r="56">
          <cell r="I56">
            <v>114537</v>
          </cell>
          <cell r="J56">
            <v>535</v>
          </cell>
        </row>
        <row r="57">
          <cell r="I57">
            <v>511</v>
          </cell>
          <cell r="J57">
            <v>90</v>
          </cell>
        </row>
        <row r="58">
          <cell r="I58">
            <v>40857</v>
          </cell>
          <cell r="J58">
            <v>7282</v>
          </cell>
        </row>
        <row r="59">
          <cell r="I59">
            <v>13413</v>
          </cell>
          <cell r="J59">
            <v>651</v>
          </cell>
        </row>
        <row r="60">
          <cell r="I60">
            <v>406888</v>
          </cell>
          <cell r="J60">
            <v>1113</v>
          </cell>
        </row>
        <row r="61">
          <cell r="I61">
            <v>5463</v>
          </cell>
          <cell r="J61">
            <v>323</v>
          </cell>
        </row>
        <row r="62">
          <cell r="I62">
            <v>152636</v>
          </cell>
          <cell r="J62">
            <v>8612</v>
          </cell>
        </row>
        <row r="63">
          <cell r="I63">
            <v>6688</v>
          </cell>
          <cell r="J63">
            <v>965</v>
          </cell>
        </row>
        <row r="64">
          <cell r="I64">
            <v>2238</v>
          </cell>
          <cell r="J64">
            <v>575</v>
          </cell>
        </row>
        <row r="65">
          <cell r="I65">
            <v>5967</v>
          </cell>
          <cell r="J65">
            <v>1173</v>
          </cell>
        </row>
        <row r="66">
          <cell r="I66">
            <v>23352</v>
          </cell>
          <cell r="J66">
            <v>2172</v>
          </cell>
        </row>
        <row r="67">
          <cell r="I67">
            <v>99300</v>
          </cell>
          <cell r="J67">
            <v>15585</v>
          </cell>
        </row>
        <row r="68">
          <cell r="I68">
            <v>15671</v>
          </cell>
          <cell r="J68">
            <v>2048</v>
          </cell>
        </row>
        <row r="69">
          <cell r="I69">
            <v>733</v>
          </cell>
          <cell r="J69">
            <v>268</v>
          </cell>
        </row>
        <row r="70">
          <cell r="I70">
            <v>89005</v>
          </cell>
          <cell r="J70">
            <v>623</v>
          </cell>
        </row>
        <row r="71">
          <cell r="I71">
            <v>294420</v>
          </cell>
          <cell r="J71">
            <v>1485</v>
          </cell>
        </row>
        <row r="72">
          <cell r="I72">
            <v>484934</v>
          </cell>
          <cell r="J72">
            <v>25969</v>
          </cell>
        </row>
        <row r="73">
          <cell r="I73">
            <v>912</v>
          </cell>
          <cell r="J73">
            <v>735</v>
          </cell>
        </row>
        <row r="74">
          <cell r="I74">
            <v>1288</v>
          </cell>
          <cell r="J74">
            <v>413</v>
          </cell>
        </row>
        <row r="75">
          <cell r="I75">
            <v>1571</v>
          </cell>
          <cell r="J75">
            <v>329</v>
          </cell>
        </row>
        <row r="76">
          <cell r="I76">
            <v>2688</v>
          </cell>
          <cell r="J76">
            <v>309</v>
          </cell>
        </row>
        <row r="77">
          <cell r="I77">
            <v>798</v>
          </cell>
          <cell r="J77">
            <v>81</v>
          </cell>
        </row>
        <row r="78">
          <cell r="I78">
            <v>587</v>
          </cell>
          <cell r="J78">
            <v>147</v>
          </cell>
        </row>
        <row r="79">
          <cell r="I79">
            <v>42</v>
          </cell>
          <cell r="J79">
            <v>7</v>
          </cell>
        </row>
        <row r="80">
          <cell r="I80">
            <v>802</v>
          </cell>
          <cell r="J80">
            <v>65</v>
          </cell>
        </row>
        <row r="81">
          <cell r="I81">
            <v>6526</v>
          </cell>
          <cell r="J81">
            <v>4377</v>
          </cell>
        </row>
        <row r="82">
          <cell r="I82">
            <v>81276</v>
          </cell>
          <cell r="J82">
            <v>12642</v>
          </cell>
        </row>
        <row r="83">
          <cell r="I83">
            <v>0</v>
          </cell>
          <cell r="J83">
            <v>8</v>
          </cell>
        </row>
        <row r="84">
          <cell r="I84">
            <v>3365</v>
          </cell>
          <cell r="J84">
            <v>795</v>
          </cell>
        </row>
        <row r="85">
          <cell r="I85">
            <v>1082</v>
          </cell>
          <cell r="J85">
            <v>61</v>
          </cell>
        </row>
        <row r="86">
          <cell r="I86">
            <v>4241</v>
          </cell>
          <cell r="J86">
            <v>1346</v>
          </cell>
        </row>
        <row r="87">
          <cell r="I87">
            <v>0</v>
          </cell>
          <cell r="J87">
            <v>0</v>
          </cell>
        </row>
      </sheetData>
      <sheetData sheetId="11">
        <row r="7">
          <cell r="I7">
            <v>34399</v>
          </cell>
          <cell r="J7">
            <v>3027</v>
          </cell>
        </row>
        <row r="8">
          <cell r="I8">
            <v>66454</v>
          </cell>
          <cell r="J8">
            <v>3453</v>
          </cell>
        </row>
        <row r="9">
          <cell r="I9">
            <v>2213943</v>
          </cell>
          <cell r="J9">
            <v>12851</v>
          </cell>
        </row>
        <row r="10">
          <cell r="I10">
            <v>135987</v>
          </cell>
          <cell r="J10">
            <v>7741</v>
          </cell>
        </row>
        <row r="11">
          <cell r="I11">
            <v>751291</v>
          </cell>
          <cell r="J11">
            <v>9397</v>
          </cell>
        </row>
        <row r="12">
          <cell r="I12">
            <v>9337</v>
          </cell>
          <cell r="J12">
            <v>6332</v>
          </cell>
        </row>
        <row r="13">
          <cell r="I13">
            <v>1048908</v>
          </cell>
          <cell r="J13">
            <v>94330</v>
          </cell>
        </row>
        <row r="14">
          <cell r="I14">
            <v>97449</v>
          </cell>
          <cell r="J14">
            <v>21675</v>
          </cell>
        </row>
        <row r="15">
          <cell r="I15">
            <v>7839</v>
          </cell>
          <cell r="J15">
            <v>300</v>
          </cell>
        </row>
        <row r="16">
          <cell r="I16">
            <v>5849</v>
          </cell>
          <cell r="J16">
            <v>1445</v>
          </cell>
        </row>
        <row r="17">
          <cell r="I17">
            <v>521720</v>
          </cell>
          <cell r="J17">
            <v>18428</v>
          </cell>
        </row>
        <row r="18">
          <cell r="I18">
            <v>20891</v>
          </cell>
          <cell r="J18">
            <v>1544</v>
          </cell>
        </row>
        <row r="19">
          <cell r="I19">
            <v>3631</v>
          </cell>
          <cell r="J19">
            <v>414</v>
          </cell>
        </row>
        <row r="20">
          <cell r="I20">
            <v>10281</v>
          </cell>
          <cell r="J20">
            <v>1157</v>
          </cell>
        </row>
        <row r="21">
          <cell r="I21">
            <v>24582</v>
          </cell>
          <cell r="J21">
            <v>2330</v>
          </cell>
        </row>
        <row r="22">
          <cell r="I22">
            <v>15237</v>
          </cell>
          <cell r="J22">
            <v>2510</v>
          </cell>
        </row>
        <row r="23">
          <cell r="I23">
            <v>15709</v>
          </cell>
          <cell r="J23">
            <v>2715</v>
          </cell>
        </row>
        <row r="24">
          <cell r="I24">
            <v>68940</v>
          </cell>
          <cell r="J24">
            <v>6407</v>
          </cell>
        </row>
        <row r="25">
          <cell r="I25">
            <v>2994320</v>
          </cell>
          <cell r="J25">
            <v>100200</v>
          </cell>
        </row>
        <row r="26">
          <cell r="I26">
            <v>226524</v>
          </cell>
          <cell r="J26">
            <v>866</v>
          </cell>
        </row>
        <row r="27">
          <cell r="I27">
            <v>2530682</v>
          </cell>
          <cell r="J27">
            <v>198684</v>
          </cell>
        </row>
        <row r="28">
          <cell r="I28">
            <v>9682</v>
          </cell>
          <cell r="J28">
            <v>1958</v>
          </cell>
        </row>
        <row r="29">
          <cell r="I29">
            <v>851858</v>
          </cell>
          <cell r="J29">
            <v>117319</v>
          </cell>
        </row>
        <row r="30">
          <cell r="I30">
            <v>188875</v>
          </cell>
          <cell r="J30">
            <v>5425</v>
          </cell>
        </row>
        <row r="31">
          <cell r="I31">
            <v>45368</v>
          </cell>
          <cell r="J31">
            <v>4937</v>
          </cell>
        </row>
        <row r="32">
          <cell r="I32">
            <v>172666</v>
          </cell>
          <cell r="J32">
            <v>13682</v>
          </cell>
        </row>
        <row r="33">
          <cell r="I33">
            <v>116171</v>
          </cell>
          <cell r="J33">
            <v>1184</v>
          </cell>
        </row>
        <row r="34">
          <cell r="I34">
            <v>32605</v>
          </cell>
          <cell r="J34">
            <v>4609</v>
          </cell>
        </row>
        <row r="35">
          <cell r="I35">
            <v>1134121</v>
          </cell>
          <cell r="J35">
            <v>12163</v>
          </cell>
        </row>
        <row r="36">
          <cell r="I36">
            <v>78446</v>
          </cell>
          <cell r="J36">
            <v>4293</v>
          </cell>
        </row>
        <row r="37">
          <cell r="I37">
            <v>230236</v>
          </cell>
          <cell r="J37">
            <v>4582</v>
          </cell>
        </row>
        <row r="38">
          <cell r="I38">
            <v>17586</v>
          </cell>
          <cell r="J38">
            <v>1528</v>
          </cell>
        </row>
        <row r="39">
          <cell r="I39">
            <v>4507</v>
          </cell>
          <cell r="J39">
            <v>303</v>
          </cell>
        </row>
        <row r="40">
          <cell r="I40">
            <v>967068</v>
          </cell>
          <cell r="J40">
            <v>189536</v>
          </cell>
        </row>
        <row r="41">
          <cell r="I41">
            <v>48169</v>
          </cell>
          <cell r="J41">
            <v>4333</v>
          </cell>
        </row>
        <row r="42">
          <cell r="I42">
            <v>394482</v>
          </cell>
          <cell r="J42">
            <v>1444</v>
          </cell>
        </row>
        <row r="43">
          <cell r="I43">
            <v>170514</v>
          </cell>
          <cell r="J43">
            <v>7082</v>
          </cell>
        </row>
        <row r="44">
          <cell r="I44">
            <v>186049</v>
          </cell>
          <cell r="J44">
            <v>6982</v>
          </cell>
        </row>
        <row r="45">
          <cell r="I45">
            <v>230331</v>
          </cell>
          <cell r="J45">
            <v>36311</v>
          </cell>
        </row>
        <row r="46">
          <cell r="I46">
            <v>22299</v>
          </cell>
          <cell r="J46">
            <v>2379</v>
          </cell>
        </row>
        <row r="47">
          <cell r="I47">
            <v>414011</v>
          </cell>
          <cell r="J47">
            <v>13751</v>
          </cell>
        </row>
        <row r="48">
          <cell r="I48">
            <v>5529</v>
          </cell>
          <cell r="J48">
            <v>629</v>
          </cell>
        </row>
        <row r="49">
          <cell r="I49">
            <v>8788</v>
          </cell>
          <cell r="J49">
            <v>1460</v>
          </cell>
        </row>
        <row r="50">
          <cell r="I50">
            <v>21271</v>
          </cell>
          <cell r="J50">
            <v>10105</v>
          </cell>
        </row>
        <row r="51">
          <cell r="I51">
            <v>6833</v>
          </cell>
          <cell r="J51">
            <v>987</v>
          </cell>
        </row>
        <row r="52">
          <cell r="I52">
            <v>3272160</v>
          </cell>
          <cell r="J52">
            <v>63954</v>
          </cell>
        </row>
        <row r="53">
          <cell r="I53">
            <v>236607</v>
          </cell>
          <cell r="J53">
            <v>8229</v>
          </cell>
        </row>
        <row r="54">
          <cell r="I54">
            <v>11350</v>
          </cell>
          <cell r="J54">
            <v>779</v>
          </cell>
        </row>
        <row r="55">
          <cell r="I55">
            <v>94564</v>
          </cell>
          <cell r="J55">
            <v>1446</v>
          </cell>
        </row>
        <row r="56">
          <cell r="I56">
            <v>130936</v>
          </cell>
          <cell r="J56">
            <v>642</v>
          </cell>
        </row>
        <row r="57">
          <cell r="I57">
            <v>539</v>
          </cell>
          <cell r="J57">
            <v>108</v>
          </cell>
        </row>
        <row r="58">
          <cell r="I58">
            <v>44821</v>
          </cell>
          <cell r="J58">
            <v>8341</v>
          </cell>
        </row>
        <row r="59">
          <cell r="I59">
            <v>15630</v>
          </cell>
          <cell r="J59">
            <v>769</v>
          </cell>
        </row>
        <row r="60">
          <cell r="I60">
            <v>468186</v>
          </cell>
          <cell r="J60">
            <v>1245</v>
          </cell>
        </row>
        <row r="61">
          <cell r="I61">
            <v>6306</v>
          </cell>
          <cell r="J61">
            <v>393</v>
          </cell>
        </row>
        <row r="62">
          <cell r="I62">
            <v>180454</v>
          </cell>
          <cell r="J62">
            <v>10213</v>
          </cell>
        </row>
        <row r="63">
          <cell r="I63">
            <v>8751</v>
          </cell>
          <cell r="J63">
            <v>1056</v>
          </cell>
        </row>
        <row r="64">
          <cell r="I64">
            <v>2896</v>
          </cell>
          <cell r="J64">
            <v>727</v>
          </cell>
        </row>
        <row r="65">
          <cell r="I65">
            <v>7858</v>
          </cell>
          <cell r="J65">
            <v>1270</v>
          </cell>
        </row>
        <row r="66">
          <cell r="I66">
            <v>30593</v>
          </cell>
          <cell r="J66">
            <v>3171</v>
          </cell>
        </row>
        <row r="67">
          <cell r="I67">
            <v>125413</v>
          </cell>
          <cell r="J67">
            <v>20890</v>
          </cell>
        </row>
        <row r="68">
          <cell r="I68">
            <v>19308</v>
          </cell>
          <cell r="J68">
            <v>2459</v>
          </cell>
        </row>
        <row r="69">
          <cell r="I69">
            <v>921</v>
          </cell>
          <cell r="J69">
            <v>342</v>
          </cell>
        </row>
        <row r="70">
          <cell r="I70">
            <v>124823</v>
          </cell>
          <cell r="J70">
            <v>836</v>
          </cell>
        </row>
        <row r="71">
          <cell r="I71">
            <v>399040</v>
          </cell>
          <cell r="J71">
            <v>2000</v>
          </cell>
        </row>
        <row r="72">
          <cell r="I72">
            <v>633078</v>
          </cell>
          <cell r="J72">
            <v>39023</v>
          </cell>
        </row>
        <row r="73">
          <cell r="I73">
            <v>1072</v>
          </cell>
          <cell r="J73">
            <v>909</v>
          </cell>
        </row>
        <row r="74">
          <cell r="I74">
            <v>1613</v>
          </cell>
          <cell r="J74">
            <v>520</v>
          </cell>
        </row>
        <row r="75">
          <cell r="I75">
            <v>1878</v>
          </cell>
          <cell r="J75">
            <v>398</v>
          </cell>
        </row>
        <row r="76">
          <cell r="I76">
            <v>5906</v>
          </cell>
          <cell r="J76">
            <v>883</v>
          </cell>
        </row>
        <row r="77">
          <cell r="I77">
            <v>1766</v>
          </cell>
          <cell r="J77">
            <v>220</v>
          </cell>
        </row>
        <row r="78">
          <cell r="I78">
            <v>1459</v>
          </cell>
          <cell r="J78">
            <v>324</v>
          </cell>
        </row>
        <row r="79">
          <cell r="I79">
            <v>99</v>
          </cell>
          <cell r="J79">
            <v>17</v>
          </cell>
        </row>
        <row r="80">
          <cell r="I80">
            <v>2042</v>
          </cell>
          <cell r="J80">
            <v>205</v>
          </cell>
        </row>
        <row r="81">
          <cell r="I81">
            <v>10223</v>
          </cell>
          <cell r="J81">
            <v>8089</v>
          </cell>
        </row>
        <row r="82">
          <cell r="I82">
            <v>189530</v>
          </cell>
          <cell r="J82">
            <v>30393</v>
          </cell>
        </row>
        <row r="83">
          <cell r="I83">
            <v>70</v>
          </cell>
          <cell r="J83">
            <v>23</v>
          </cell>
        </row>
        <row r="84">
          <cell r="I84">
            <v>5290</v>
          </cell>
          <cell r="J84">
            <v>1398</v>
          </cell>
        </row>
        <row r="85">
          <cell r="I85">
            <v>1716</v>
          </cell>
          <cell r="J85">
            <v>137</v>
          </cell>
        </row>
        <row r="86">
          <cell r="I86">
            <v>20492</v>
          </cell>
          <cell r="J86">
            <v>5822</v>
          </cell>
        </row>
        <row r="87">
          <cell r="I87">
            <v>0</v>
          </cell>
          <cell r="J87">
            <v>0</v>
          </cell>
        </row>
      </sheetData>
      <sheetData sheetId="12">
        <row r="7">
          <cell r="I7">
            <v>38878</v>
          </cell>
          <cell r="J7">
            <v>3410</v>
          </cell>
        </row>
        <row r="8">
          <cell r="I8">
            <v>72489</v>
          </cell>
          <cell r="J8">
            <v>3839</v>
          </cell>
        </row>
        <row r="9">
          <cell r="I9">
            <v>2877336</v>
          </cell>
          <cell r="J9">
            <v>14377</v>
          </cell>
        </row>
        <row r="10">
          <cell r="I10">
            <v>153247</v>
          </cell>
          <cell r="J10">
            <v>9016</v>
          </cell>
        </row>
        <row r="11">
          <cell r="I11">
            <v>847129</v>
          </cell>
          <cell r="J11">
            <v>10650</v>
          </cell>
        </row>
        <row r="12">
          <cell r="I12">
            <v>10301</v>
          </cell>
          <cell r="J12">
            <v>6719</v>
          </cell>
        </row>
        <row r="13">
          <cell r="I13">
            <v>1156835</v>
          </cell>
          <cell r="J13">
            <v>103962</v>
          </cell>
        </row>
        <row r="14">
          <cell r="I14">
            <v>110238</v>
          </cell>
          <cell r="J14">
            <v>24500</v>
          </cell>
        </row>
        <row r="15">
          <cell r="I15">
            <v>8609</v>
          </cell>
          <cell r="J15">
            <v>336</v>
          </cell>
        </row>
        <row r="16">
          <cell r="I16">
            <v>6640</v>
          </cell>
          <cell r="J16">
            <v>1556</v>
          </cell>
        </row>
        <row r="17">
          <cell r="I17">
            <v>583203</v>
          </cell>
          <cell r="J17">
            <v>20473</v>
          </cell>
        </row>
        <row r="18">
          <cell r="I18">
            <v>23655</v>
          </cell>
          <cell r="J18">
            <v>1765</v>
          </cell>
        </row>
        <row r="19">
          <cell r="I19">
            <v>3999</v>
          </cell>
          <cell r="J19">
            <v>501</v>
          </cell>
        </row>
        <row r="20">
          <cell r="I20">
            <v>11405</v>
          </cell>
          <cell r="J20">
            <v>1305</v>
          </cell>
        </row>
        <row r="21">
          <cell r="I21">
            <v>27132</v>
          </cell>
          <cell r="J21">
            <v>2653</v>
          </cell>
        </row>
        <row r="22">
          <cell r="I22">
            <v>16520</v>
          </cell>
          <cell r="J22">
            <v>2805</v>
          </cell>
        </row>
        <row r="23">
          <cell r="I23">
            <v>17803</v>
          </cell>
          <cell r="J23">
            <v>3058</v>
          </cell>
        </row>
        <row r="24">
          <cell r="I24">
            <v>117100</v>
          </cell>
          <cell r="J24">
            <v>7635</v>
          </cell>
        </row>
        <row r="25">
          <cell r="I25">
            <v>3266798</v>
          </cell>
          <cell r="J25">
            <v>117576</v>
          </cell>
        </row>
        <row r="26">
          <cell r="I26">
            <v>255987</v>
          </cell>
          <cell r="J26">
            <v>1007</v>
          </cell>
        </row>
        <row r="27">
          <cell r="I27">
            <v>2680931</v>
          </cell>
          <cell r="J27">
            <v>217649</v>
          </cell>
        </row>
        <row r="28">
          <cell r="I28">
            <v>12285</v>
          </cell>
          <cell r="J28">
            <v>2256</v>
          </cell>
        </row>
        <row r="29">
          <cell r="I29">
            <v>969024</v>
          </cell>
          <cell r="J29">
            <v>134024</v>
          </cell>
        </row>
        <row r="30">
          <cell r="I30">
            <v>205959</v>
          </cell>
          <cell r="J30">
            <v>6052</v>
          </cell>
        </row>
        <row r="31">
          <cell r="I31">
            <v>51672</v>
          </cell>
          <cell r="J31">
            <v>5502</v>
          </cell>
        </row>
        <row r="32">
          <cell r="I32">
            <v>194733</v>
          </cell>
          <cell r="J32">
            <v>15968</v>
          </cell>
        </row>
        <row r="33">
          <cell r="I33">
            <v>130192</v>
          </cell>
          <cell r="J33">
            <v>1343</v>
          </cell>
        </row>
        <row r="34">
          <cell r="I34">
            <v>36623</v>
          </cell>
          <cell r="J34">
            <v>5180</v>
          </cell>
        </row>
        <row r="35">
          <cell r="I35">
            <v>1312028</v>
          </cell>
          <cell r="J35">
            <v>15159</v>
          </cell>
        </row>
        <row r="36">
          <cell r="I36">
            <v>87242</v>
          </cell>
          <cell r="J36">
            <v>4807</v>
          </cell>
        </row>
        <row r="37">
          <cell r="I37">
            <v>260253</v>
          </cell>
          <cell r="J37">
            <v>5164</v>
          </cell>
        </row>
        <row r="38">
          <cell r="I38">
            <v>20045</v>
          </cell>
          <cell r="J38">
            <v>1748</v>
          </cell>
        </row>
        <row r="39">
          <cell r="I39">
            <v>5120</v>
          </cell>
          <cell r="J39">
            <v>336</v>
          </cell>
        </row>
        <row r="40">
          <cell r="I40">
            <v>1026754</v>
          </cell>
          <cell r="J40">
            <v>210516</v>
          </cell>
        </row>
        <row r="41">
          <cell r="I41">
            <v>61028</v>
          </cell>
          <cell r="J41">
            <v>6119</v>
          </cell>
        </row>
        <row r="42">
          <cell r="I42">
            <v>450628</v>
          </cell>
          <cell r="J42">
            <v>1743</v>
          </cell>
        </row>
        <row r="43">
          <cell r="I43">
            <v>198626</v>
          </cell>
          <cell r="J43">
            <v>8122</v>
          </cell>
        </row>
        <row r="44">
          <cell r="I44">
            <v>204769</v>
          </cell>
          <cell r="J44">
            <v>8016</v>
          </cell>
        </row>
        <row r="45">
          <cell r="I45">
            <v>260856</v>
          </cell>
          <cell r="J45">
            <v>44336</v>
          </cell>
        </row>
        <row r="46">
          <cell r="I46">
            <v>24739</v>
          </cell>
          <cell r="J46">
            <v>2725</v>
          </cell>
        </row>
        <row r="47">
          <cell r="I47">
            <v>478437</v>
          </cell>
          <cell r="J47">
            <v>16559</v>
          </cell>
        </row>
        <row r="48">
          <cell r="I48">
            <v>6229</v>
          </cell>
          <cell r="J48">
            <v>723</v>
          </cell>
        </row>
        <row r="49">
          <cell r="I49">
            <v>10210</v>
          </cell>
          <cell r="J49">
            <v>1765</v>
          </cell>
        </row>
        <row r="50">
          <cell r="I50">
            <v>23965</v>
          </cell>
          <cell r="J50">
            <v>11601</v>
          </cell>
        </row>
        <row r="51">
          <cell r="I51">
            <v>7862</v>
          </cell>
          <cell r="J51">
            <v>1122</v>
          </cell>
        </row>
        <row r="52">
          <cell r="I52">
            <v>3591078</v>
          </cell>
          <cell r="J52">
            <v>66685</v>
          </cell>
        </row>
        <row r="53">
          <cell r="I53">
            <v>276845</v>
          </cell>
          <cell r="J53">
            <v>10623</v>
          </cell>
        </row>
        <row r="54">
          <cell r="I54">
            <v>12824</v>
          </cell>
          <cell r="J54">
            <v>887</v>
          </cell>
        </row>
        <row r="55">
          <cell r="I55">
            <v>111028</v>
          </cell>
          <cell r="J55">
            <v>1667</v>
          </cell>
        </row>
        <row r="56">
          <cell r="I56">
            <v>148662</v>
          </cell>
          <cell r="J56">
            <v>754</v>
          </cell>
        </row>
        <row r="57">
          <cell r="I57">
            <v>565</v>
          </cell>
          <cell r="J57">
            <v>119</v>
          </cell>
        </row>
        <row r="58">
          <cell r="I58">
            <v>48662</v>
          </cell>
          <cell r="J58">
            <v>9391</v>
          </cell>
        </row>
        <row r="59">
          <cell r="I59">
            <v>17498</v>
          </cell>
          <cell r="J59">
            <v>882</v>
          </cell>
        </row>
        <row r="60">
          <cell r="I60">
            <v>529102</v>
          </cell>
          <cell r="J60">
            <v>1397</v>
          </cell>
        </row>
        <row r="61">
          <cell r="I61">
            <v>7168</v>
          </cell>
          <cell r="J61">
            <v>449</v>
          </cell>
        </row>
        <row r="62">
          <cell r="I62">
            <v>211481</v>
          </cell>
          <cell r="J62">
            <v>11824</v>
          </cell>
        </row>
        <row r="63">
          <cell r="I63">
            <v>10651</v>
          </cell>
          <cell r="J63">
            <v>1124</v>
          </cell>
        </row>
        <row r="64">
          <cell r="I64">
            <v>3579</v>
          </cell>
          <cell r="J64">
            <v>893</v>
          </cell>
        </row>
        <row r="65">
          <cell r="I65">
            <v>9590</v>
          </cell>
          <cell r="J65">
            <v>1339</v>
          </cell>
        </row>
        <row r="66">
          <cell r="I66">
            <v>35864</v>
          </cell>
          <cell r="J66">
            <v>4052</v>
          </cell>
        </row>
        <row r="67">
          <cell r="I67">
            <v>150488</v>
          </cell>
          <cell r="J67">
            <v>26335</v>
          </cell>
        </row>
        <row r="68">
          <cell r="I68">
            <v>22344</v>
          </cell>
          <cell r="J68">
            <v>2831</v>
          </cell>
        </row>
        <row r="69">
          <cell r="I69">
            <v>1096</v>
          </cell>
          <cell r="J69">
            <v>416</v>
          </cell>
        </row>
        <row r="70">
          <cell r="I70">
            <v>158235</v>
          </cell>
          <cell r="J70">
            <v>1000</v>
          </cell>
        </row>
        <row r="71">
          <cell r="I71">
            <v>506585</v>
          </cell>
          <cell r="J71">
            <v>2570</v>
          </cell>
        </row>
        <row r="72">
          <cell r="I72">
            <v>776626</v>
          </cell>
          <cell r="J72">
            <v>52593</v>
          </cell>
        </row>
        <row r="73">
          <cell r="I73">
            <v>1249</v>
          </cell>
          <cell r="J73">
            <v>1052</v>
          </cell>
        </row>
        <row r="74">
          <cell r="I74">
            <v>1853</v>
          </cell>
          <cell r="J74">
            <v>618</v>
          </cell>
        </row>
        <row r="75">
          <cell r="I75">
            <v>2212</v>
          </cell>
          <cell r="J75">
            <v>462</v>
          </cell>
        </row>
        <row r="76">
          <cell r="I76">
            <v>9013</v>
          </cell>
          <cell r="J76">
            <v>1306</v>
          </cell>
        </row>
        <row r="77">
          <cell r="I77">
            <v>2665</v>
          </cell>
          <cell r="J77">
            <v>366</v>
          </cell>
        </row>
        <row r="78">
          <cell r="I78">
            <v>2203</v>
          </cell>
          <cell r="J78">
            <v>467</v>
          </cell>
        </row>
        <row r="79">
          <cell r="I79">
            <v>225</v>
          </cell>
          <cell r="J79">
            <v>28</v>
          </cell>
        </row>
        <row r="80">
          <cell r="I80">
            <v>3091</v>
          </cell>
          <cell r="J80">
            <v>335</v>
          </cell>
        </row>
        <row r="81">
          <cell r="I81">
            <v>12850</v>
          </cell>
          <cell r="J81">
            <v>10639</v>
          </cell>
        </row>
        <row r="82">
          <cell r="I82">
            <v>272906</v>
          </cell>
          <cell r="J82">
            <v>44125</v>
          </cell>
        </row>
        <row r="83">
          <cell r="I83">
            <v>152</v>
          </cell>
          <cell r="J83">
            <v>55</v>
          </cell>
        </row>
        <row r="84">
          <cell r="I84">
            <v>6668</v>
          </cell>
          <cell r="J84">
            <v>1793</v>
          </cell>
        </row>
        <row r="85">
          <cell r="I85">
            <v>2309</v>
          </cell>
          <cell r="J85">
            <v>206</v>
          </cell>
        </row>
        <row r="86">
          <cell r="I86">
            <v>42071</v>
          </cell>
          <cell r="J86">
            <v>10451</v>
          </cell>
        </row>
        <row r="87">
          <cell r="I87">
            <v>0</v>
          </cell>
          <cell r="J87">
            <v>0</v>
          </cell>
        </row>
      </sheetData>
      <sheetData sheetId="13">
        <row r="7">
          <cell r="I7">
            <v>43385</v>
          </cell>
          <cell r="J7">
            <v>3813</v>
          </cell>
        </row>
        <row r="8">
          <cell r="I8">
            <v>78760</v>
          </cell>
          <cell r="J8">
            <v>4250</v>
          </cell>
        </row>
        <row r="9">
          <cell r="I9">
            <v>3522843</v>
          </cell>
          <cell r="J9">
            <v>15920</v>
          </cell>
        </row>
        <row r="10">
          <cell r="I10">
            <v>170917</v>
          </cell>
          <cell r="J10">
            <v>10570</v>
          </cell>
        </row>
        <row r="11">
          <cell r="I11">
            <v>936859</v>
          </cell>
          <cell r="J11">
            <v>11974</v>
          </cell>
        </row>
        <row r="12">
          <cell r="I12">
            <v>11164</v>
          </cell>
          <cell r="J12">
            <v>7106</v>
          </cell>
        </row>
        <row r="13">
          <cell r="I13">
            <v>1260364</v>
          </cell>
          <cell r="J13">
            <v>113933</v>
          </cell>
        </row>
        <row r="14">
          <cell r="I14">
            <v>123369</v>
          </cell>
          <cell r="J14">
            <v>27585</v>
          </cell>
        </row>
        <row r="15">
          <cell r="I15">
            <v>9427</v>
          </cell>
          <cell r="J15">
            <v>371</v>
          </cell>
        </row>
        <row r="16">
          <cell r="I16">
            <v>7380</v>
          </cell>
          <cell r="J16">
            <v>1701</v>
          </cell>
        </row>
        <row r="17">
          <cell r="I17">
            <v>646554</v>
          </cell>
          <cell r="J17">
            <v>22727</v>
          </cell>
        </row>
        <row r="18">
          <cell r="I18">
            <v>26681</v>
          </cell>
          <cell r="J18">
            <v>2054</v>
          </cell>
        </row>
        <row r="19">
          <cell r="I19">
            <v>4374</v>
          </cell>
          <cell r="J19">
            <v>578</v>
          </cell>
        </row>
        <row r="20">
          <cell r="I20">
            <v>12390</v>
          </cell>
          <cell r="J20">
            <v>1450</v>
          </cell>
        </row>
        <row r="21">
          <cell r="I21">
            <v>29754</v>
          </cell>
          <cell r="J21">
            <v>2953</v>
          </cell>
        </row>
        <row r="22">
          <cell r="I22">
            <v>17714</v>
          </cell>
          <cell r="J22">
            <v>3113</v>
          </cell>
        </row>
        <row r="23">
          <cell r="I23">
            <v>19943</v>
          </cell>
          <cell r="J23">
            <v>3423</v>
          </cell>
        </row>
        <row r="24">
          <cell r="I24">
            <v>177104</v>
          </cell>
          <cell r="J24">
            <v>9059</v>
          </cell>
        </row>
        <row r="25">
          <cell r="I25">
            <v>3510661</v>
          </cell>
          <cell r="J25">
            <v>140959</v>
          </cell>
        </row>
        <row r="26">
          <cell r="I26">
            <v>289086</v>
          </cell>
          <cell r="J26">
            <v>1242</v>
          </cell>
        </row>
        <row r="27">
          <cell r="I27">
            <v>2818834</v>
          </cell>
          <cell r="J27">
            <v>237786</v>
          </cell>
        </row>
        <row r="28">
          <cell r="I28">
            <v>14938</v>
          </cell>
          <cell r="J28">
            <v>2602</v>
          </cell>
        </row>
        <row r="29">
          <cell r="I29">
            <v>1085239</v>
          </cell>
          <cell r="J29">
            <v>150981</v>
          </cell>
        </row>
        <row r="30">
          <cell r="I30">
            <v>204220</v>
          </cell>
          <cell r="J30">
            <v>6841</v>
          </cell>
        </row>
        <row r="31">
          <cell r="I31">
            <v>57957</v>
          </cell>
          <cell r="J31">
            <v>6209</v>
          </cell>
        </row>
        <row r="32">
          <cell r="I32">
            <v>216193</v>
          </cell>
          <cell r="J32">
            <v>18349</v>
          </cell>
        </row>
        <row r="33">
          <cell r="I33">
            <v>144234</v>
          </cell>
          <cell r="J33">
            <v>1522</v>
          </cell>
        </row>
        <row r="34">
          <cell r="I34">
            <v>40581</v>
          </cell>
          <cell r="J34">
            <v>5743</v>
          </cell>
        </row>
        <row r="35">
          <cell r="I35">
            <v>1496288</v>
          </cell>
          <cell r="J35">
            <v>19000</v>
          </cell>
        </row>
        <row r="36">
          <cell r="I36">
            <v>95665</v>
          </cell>
          <cell r="J36">
            <v>5389</v>
          </cell>
        </row>
        <row r="37">
          <cell r="I37">
            <v>287812</v>
          </cell>
          <cell r="J37">
            <v>5765</v>
          </cell>
        </row>
        <row r="38">
          <cell r="I38">
            <v>22394</v>
          </cell>
          <cell r="J38">
            <v>1971</v>
          </cell>
        </row>
        <row r="39">
          <cell r="I39">
            <v>5682</v>
          </cell>
          <cell r="J39">
            <v>378</v>
          </cell>
        </row>
        <row r="40">
          <cell r="I40">
            <v>1077127</v>
          </cell>
          <cell r="J40">
            <v>231673</v>
          </cell>
        </row>
        <row r="41">
          <cell r="I41">
            <v>73180</v>
          </cell>
          <cell r="J41">
            <v>8321</v>
          </cell>
        </row>
        <row r="42">
          <cell r="I42">
            <v>506979</v>
          </cell>
          <cell r="J42">
            <v>2079</v>
          </cell>
        </row>
        <row r="43">
          <cell r="I43">
            <v>226375</v>
          </cell>
          <cell r="J43">
            <v>9347</v>
          </cell>
        </row>
        <row r="44">
          <cell r="I44">
            <v>223060</v>
          </cell>
          <cell r="J44">
            <v>9105</v>
          </cell>
        </row>
        <row r="45">
          <cell r="I45">
            <v>290185</v>
          </cell>
          <cell r="J45">
            <v>53351</v>
          </cell>
        </row>
        <row r="46">
          <cell r="I46">
            <v>27152</v>
          </cell>
          <cell r="J46">
            <v>3094</v>
          </cell>
        </row>
        <row r="47">
          <cell r="I47">
            <v>540041</v>
          </cell>
          <cell r="J47">
            <v>19674</v>
          </cell>
        </row>
        <row r="48">
          <cell r="I48">
            <v>6865</v>
          </cell>
          <cell r="J48">
            <v>813</v>
          </cell>
        </row>
        <row r="49">
          <cell r="I49">
            <v>11715</v>
          </cell>
          <cell r="J49">
            <v>2133</v>
          </cell>
        </row>
        <row r="50">
          <cell r="I50">
            <v>26486</v>
          </cell>
          <cell r="J50">
            <v>13073</v>
          </cell>
        </row>
        <row r="51">
          <cell r="I51">
            <v>8918</v>
          </cell>
          <cell r="J51">
            <v>1307</v>
          </cell>
        </row>
        <row r="52">
          <cell r="I52">
            <v>3884817</v>
          </cell>
          <cell r="J52">
            <v>69021</v>
          </cell>
        </row>
        <row r="53">
          <cell r="I53">
            <v>318660</v>
          </cell>
          <cell r="J53">
            <v>13504</v>
          </cell>
        </row>
        <row r="54">
          <cell r="I54">
            <v>14356</v>
          </cell>
          <cell r="J54">
            <v>1016</v>
          </cell>
        </row>
        <row r="55">
          <cell r="I55">
            <v>125491</v>
          </cell>
          <cell r="J55">
            <v>1933</v>
          </cell>
        </row>
        <row r="56">
          <cell r="I56">
            <v>165230</v>
          </cell>
          <cell r="J56">
            <v>902</v>
          </cell>
        </row>
        <row r="57">
          <cell r="I57">
            <v>607</v>
          </cell>
          <cell r="J57">
            <v>126</v>
          </cell>
        </row>
        <row r="58">
          <cell r="I58">
            <v>52418</v>
          </cell>
          <cell r="J58">
            <v>10530</v>
          </cell>
        </row>
        <row r="59">
          <cell r="I59">
            <v>19203</v>
          </cell>
          <cell r="J59">
            <v>998</v>
          </cell>
        </row>
        <row r="60">
          <cell r="I60">
            <v>584142</v>
          </cell>
          <cell r="J60">
            <v>1576</v>
          </cell>
        </row>
        <row r="61">
          <cell r="I61">
            <v>7979</v>
          </cell>
          <cell r="J61">
            <v>526</v>
          </cell>
        </row>
        <row r="62">
          <cell r="I62">
            <v>240875</v>
          </cell>
          <cell r="J62">
            <v>13472</v>
          </cell>
        </row>
        <row r="63">
          <cell r="I63">
            <v>19929</v>
          </cell>
          <cell r="J63">
            <v>1215</v>
          </cell>
        </row>
        <row r="64">
          <cell r="I64">
            <v>7166</v>
          </cell>
          <cell r="J64">
            <v>1036</v>
          </cell>
        </row>
        <row r="65">
          <cell r="I65">
            <v>17971</v>
          </cell>
          <cell r="J65">
            <v>1434</v>
          </cell>
        </row>
        <row r="66">
          <cell r="I66">
            <v>40875</v>
          </cell>
          <cell r="J66">
            <v>4981</v>
          </cell>
        </row>
        <row r="67">
          <cell r="I67">
            <v>174523</v>
          </cell>
          <cell r="J67">
            <v>33009</v>
          </cell>
        </row>
        <row r="68">
          <cell r="I68">
            <v>25376</v>
          </cell>
          <cell r="J68">
            <v>3246</v>
          </cell>
        </row>
        <row r="69">
          <cell r="I69">
            <v>1362</v>
          </cell>
          <cell r="J69">
            <v>502</v>
          </cell>
        </row>
        <row r="70">
          <cell r="I70">
            <v>189493</v>
          </cell>
          <cell r="J70">
            <v>1250</v>
          </cell>
        </row>
        <row r="71">
          <cell r="I71">
            <v>605098</v>
          </cell>
          <cell r="J71">
            <v>3254</v>
          </cell>
        </row>
        <row r="72">
          <cell r="I72">
            <v>910603</v>
          </cell>
          <cell r="J72">
            <v>66664</v>
          </cell>
        </row>
        <row r="73">
          <cell r="I73">
            <v>1429</v>
          </cell>
          <cell r="J73">
            <v>1211</v>
          </cell>
        </row>
        <row r="74">
          <cell r="I74">
            <v>2145</v>
          </cell>
          <cell r="J74">
            <v>711</v>
          </cell>
        </row>
        <row r="75">
          <cell r="I75">
            <v>2490</v>
          </cell>
          <cell r="J75">
            <v>547</v>
          </cell>
        </row>
        <row r="76">
          <cell r="I76">
            <v>13692</v>
          </cell>
          <cell r="J76">
            <v>1787</v>
          </cell>
        </row>
        <row r="77">
          <cell r="I77">
            <v>3587</v>
          </cell>
          <cell r="J77">
            <v>473</v>
          </cell>
        </row>
        <row r="78">
          <cell r="I78">
            <v>2941</v>
          </cell>
          <cell r="J78">
            <v>594</v>
          </cell>
        </row>
        <row r="79">
          <cell r="I79">
            <v>284</v>
          </cell>
          <cell r="J79">
            <v>41</v>
          </cell>
        </row>
        <row r="80">
          <cell r="I80">
            <v>3917</v>
          </cell>
          <cell r="J80">
            <v>474</v>
          </cell>
        </row>
        <row r="81">
          <cell r="I81">
            <v>15339</v>
          </cell>
          <cell r="J81">
            <v>13708</v>
          </cell>
        </row>
        <row r="82">
          <cell r="I82">
            <v>349533</v>
          </cell>
          <cell r="J82">
            <v>57310</v>
          </cell>
        </row>
        <row r="83">
          <cell r="I83">
            <v>276</v>
          </cell>
          <cell r="J83">
            <v>99</v>
          </cell>
        </row>
        <row r="84">
          <cell r="I84">
            <v>8010</v>
          </cell>
          <cell r="J84">
            <v>2243</v>
          </cell>
        </row>
        <row r="85">
          <cell r="I85">
            <v>2852</v>
          </cell>
          <cell r="J85">
            <v>273</v>
          </cell>
        </row>
        <row r="86">
          <cell r="I86">
            <v>67024</v>
          </cell>
          <cell r="J86">
            <v>15943</v>
          </cell>
        </row>
        <row r="87">
          <cell r="I87">
            <v>0</v>
          </cell>
          <cell r="J87">
            <v>0</v>
          </cell>
        </row>
      </sheetData>
      <sheetData sheetId="14">
        <row r="7">
          <cell r="I7">
            <v>50011</v>
          </cell>
          <cell r="J7">
            <v>4193</v>
          </cell>
        </row>
        <row r="8">
          <cell r="I8">
            <v>83016</v>
          </cell>
          <cell r="J8">
            <v>4617</v>
          </cell>
        </row>
        <row r="9">
          <cell r="I9">
            <v>4217346</v>
          </cell>
          <cell r="J9">
            <v>17302</v>
          </cell>
        </row>
        <row r="10">
          <cell r="I10">
            <v>191305</v>
          </cell>
          <cell r="J10">
            <v>12230</v>
          </cell>
        </row>
        <row r="11">
          <cell r="I11">
            <v>1030791</v>
          </cell>
          <cell r="J11">
            <v>13326</v>
          </cell>
        </row>
        <row r="12">
          <cell r="I12">
            <v>12559</v>
          </cell>
          <cell r="J12">
            <v>7522</v>
          </cell>
        </row>
        <row r="13">
          <cell r="I13">
            <v>1392077</v>
          </cell>
          <cell r="J13">
            <v>122263</v>
          </cell>
        </row>
        <row r="14">
          <cell r="I14">
            <v>140238</v>
          </cell>
          <cell r="J14">
            <v>30343</v>
          </cell>
        </row>
        <row r="15">
          <cell r="I15">
            <v>10082</v>
          </cell>
          <cell r="J15">
            <v>412</v>
          </cell>
        </row>
        <row r="16">
          <cell r="I16">
            <v>8185</v>
          </cell>
          <cell r="J16">
            <v>1828</v>
          </cell>
        </row>
        <row r="17">
          <cell r="I17">
            <v>719114</v>
          </cell>
          <cell r="J17">
            <v>24866</v>
          </cell>
        </row>
        <row r="18">
          <cell r="I18">
            <v>30443</v>
          </cell>
          <cell r="J18">
            <v>2330</v>
          </cell>
        </row>
        <row r="19">
          <cell r="I19">
            <v>4965</v>
          </cell>
          <cell r="J19">
            <v>658</v>
          </cell>
        </row>
        <row r="20">
          <cell r="I20">
            <v>13699</v>
          </cell>
          <cell r="J20">
            <v>1580</v>
          </cell>
        </row>
        <row r="21">
          <cell r="I21">
            <v>33050</v>
          </cell>
          <cell r="J21">
            <v>3258</v>
          </cell>
        </row>
        <row r="22">
          <cell r="I22">
            <v>19340</v>
          </cell>
          <cell r="J22">
            <v>3396</v>
          </cell>
        </row>
        <row r="23">
          <cell r="I23">
            <v>22364</v>
          </cell>
          <cell r="J23">
            <v>3841</v>
          </cell>
        </row>
        <row r="24">
          <cell r="I24">
            <v>274496</v>
          </cell>
          <cell r="J24">
            <v>10489</v>
          </cell>
        </row>
        <row r="25">
          <cell r="I25">
            <v>3758596</v>
          </cell>
          <cell r="J25">
            <v>162986</v>
          </cell>
        </row>
        <row r="26">
          <cell r="I26">
            <v>326118</v>
          </cell>
          <cell r="J26">
            <v>1447</v>
          </cell>
        </row>
        <row r="27">
          <cell r="I27">
            <v>3039006</v>
          </cell>
          <cell r="J27">
            <v>254478</v>
          </cell>
        </row>
        <row r="28">
          <cell r="I28">
            <v>17996</v>
          </cell>
          <cell r="J28">
            <v>2898</v>
          </cell>
        </row>
        <row r="29">
          <cell r="I29">
            <v>1213831</v>
          </cell>
          <cell r="J29">
            <v>166984</v>
          </cell>
        </row>
        <row r="30">
          <cell r="I30">
            <v>221546</v>
          </cell>
          <cell r="J30">
            <v>7515</v>
          </cell>
        </row>
        <row r="31">
          <cell r="I31">
            <v>65143</v>
          </cell>
          <cell r="J31">
            <v>6842</v>
          </cell>
        </row>
        <row r="32">
          <cell r="I32">
            <v>240474</v>
          </cell>
          <cell r="J32">
            <v>20806</v>
          </cell>
        </row>
        <row r="33">
          <cell r="I33">
            <v>159391</v>
          </cell>
          <cell r="J33">
            <v>1709</v>
          </cell>
        </row>
        <row r="34">
          <cell r="I34">
            <v>45077</v>
          </cell>
          <cell r="J34">
            <v>6400</v>
          </cell>
        </row>
        <row r="35">
          <cell r="I35">
            <v>1702799</v>
          </cell>
          <cell r="J35">
            <v>23371</v>
          </cell>
        </row>
        <row r="36">
          <cell r="I36">
            <v>104364</v>
          </cell>
          <cell r="J36">
            <v>5984</v>
          </cell>
        </row>
        <row r="37">
          <cell r="I37">
            <v>313788</v>
          </cell>
          <cell r="J37">
            <v>6434</v>
          </cell>
        </row>
        <row r="38">
          <cell r="I38">
            <v>25104</v>
          </cell>
          <cell r="J38">
            <v>2183</v>
          </cell>
        </row>
        <row r="39">
          <cell r="I39">
            <v>6312</v>
          </cell>
          <cell r="J39">
            <v>418</v>
          </cell>
        </row>
        <row r="40">
          <cell r="I40">
            <v>1128455</v>
          </cell>
          <cell r="J40">
            <v>251044</v>
          </cell>
        </row>
        <row r="41">
          <cell r="I41">
            <v>86390</v>
          </cell>
          <cell r="J41">
            <v>10484</v>
          </cell>
        </row>
        <row r="42">
          <cell r="I42">
            <v>568546</v>
          </cell>
          <cell r="J42">
            <v>2419</v>
          </cell>
        </row>
        <row r="43">
          <cell r="I43">
            <v>257437</v>
          </cell>
          <cell r="J43">
            <v>10624</v>
          </cell>
        </row>
        <row r="44">
          <cell r="I44">
            <v>242724</v>
          </cell>
          <cell r="J44">
            <v>10141</v>
          </cell>
        </row>
        <row r="45">
          <cell r="I45">
            <v>319501</v>
          </cell>
          <cell r="J45">
            <v>61952</v>
          </cell>
        </row>
        <row r="46">
          <cell r="I46">
            <v>27695</v>
          </cell>
          <cell r="J46">
            <v>3363</v>
          </cell>
        </row>
        <row r="47">
          <cell r="I47">
            <v>608349</v>
          </cell>
          <cell r="J47">
            <v>22430</v>
          </cell>
        </row>
        <row r="48">
          <cell r="I48">
            <v>7648</v>
          </cell>
          <cell r="J48">
            <v>896</v>
          </cell>
        </row>
        <row r="49">
          <cell r="I49">
            <v>13364</v>
          </cell>
          <cell r="J49">
            <v>2526</v>
          </cell>
        </row>
        <row r="50">
          <cell r="I50">
            <v>29166</v>
          </cell>
          <cell r="J50">
            <v>14452</v>
          </cell>
        </row>
        <row r="51">
          <cell r="I51">
            <v>10160</v>
          </cell>
          <cell r="J51">
            <v>1485</v>
          </cell>
        </row>
        <row r="52">
          <cell r="I52">
            <v>4149640</v>
          </cell>
          <cell r="J52">
            <v>71395</v>
          </cell>
        </row>
        <row r="53">
          <cell r="I53">
            <v>363896</v>
          </cell>
          <cell r="J53">
            <v>16662</v>
          </cell>
        </row>
        <row r="54">
          <cell r="I54">
            <v>15972</v>
          </cell>
          <cell r="J54">
            <v>1160</v>
          </cell>
        </row>
        <row r="55">
          <cell r="I55">
            <v>141170</v>
          </cell>
          <cell r="J55">
            <v>2212</v>
          </cell>
        </row>
        <row r="56">
          <cell r="I56">
            <v>180092</v>
          </cell>
          <cell r="J56">
            <v>1038</v>
          </cell>
        </row>
        <row r="57">
          <cell r="I57">
            <v>635</v>
          </cell>
          <cell r="J57">
            <v>146</v>
          </cell>
        </row>
        <row r="58">
          <cell r="I58">
            <v>56492</v>
          </cell>
          <cell r="J58">
            <v>11559</v>
          </cell>
        </row>
        <row r="59">
          <cell r="I59">
            <v>20743</v>
          </cell>
          <cell r="J59">
            <v>1133</v>
          </cell>
        </row>
        <row r="60">
          <cell r="I60">
            <v>641677</v>
          </cell>
          <cell r="J60">
            <v>1690</v>
          </cell>
        </row>
        <row r="61">
          <cell r="I61">
            <v>8850</v>
          </cell>
          <cell r="J61">
            <v>624</v>
          </cell>
        </row>
        <row r="62">
          <cell r="I62">
            <v>273045</v>
          </cell>
          <cell r="J62">
            <v>14983</v>
          </cell>
        </row>
        <row r="63">
          <cell r="I63">
            <v>21167</v>
          </cell>
          <cell r="J63">
            <v>1295</v>
          </cell>
        </row>
        <row r="64">
          <cell r="I64">
            <v>7693</v>
          </cell>
          <cell r="J64">
            <v>1179</v>
          </cell>
        </row>
        <row r="65">
          <cell r="I65">
            <v>19007</v>
          </cell>
          <cell r="J65">
            <v>1511</v>
          </cell>
        </row>
        <row r="66">
          <cell r="I66">
            <v>46824</v>
          </cell>
          <cell r="J66">
            <v>5941</v>
          </cell>
        </row>
        <row r="67">
          <cell r="I67">
            <v>200715</v>
          </cell>
          <cell r="J67">
            <v>39440</v>
          </cell>
        </row>
        <row r="68">
          <cell r="I68">
            <v>28592</v>
          </cell>
          <cell r="J68">
            <v>3703</v>
          </cell>
        </row>
        <row r="69">
          <cell r="I69">
            <v>1689</v>
          </cell>
          <cell r="J69">
            <v>576</v>
          </cell>
        </row>
        <row r="70">
          <cell r="I70">
            <v>227957</v>
          </cell>
          <cell r="J70">
            <v>1484</v>
          </cell>
        </row>
        <row r="71">
          <cell r="I71">
            <v>702981</v>
          </cell>
          <cell r="J71">
            <v>3865</v>
          </cell>
        </row>
        <row r="72">
          <cell r="I72">
            <v>1049820</v>
          </cell>
          <cell r="J72">
            <v>79024</v>
          </cell>
        </row>
        <row r="73">
          <cell r="I73">
            <v>1627</v>
          </cell>
          <cell r="J73">
            <v>1349</v>
          </cell>
        </row>
        <row r="74">
          <cell r="I74">
            <v>2453</v>
          </cell>
          <cell r="J74">
            <v>843</v>
          </cell>
        </row>
        <row r="75">
          <cell r="I75">
            <v>2762</v>
          </cell>
          <cell r="J75">
            <v>612</v>
          </cell>
        </row>
        <row r="76">
          <cell r="I76">
            <v>21743</v>
          </cell>
          <cell r="J76">
            <v>2304</v>
          </cell>
        </row>
        <row r="77">
          <cell r="I77">
            <v>4686</v>
          </cell>
          <cell r="J77">
            <v>587</v>
          </cell>
        </row>
        <row r="78">
          <cell r="I78">
            <v>3724</v>
          </cell>
          <cell r="J78">
            <v>760</v>
          </cell>
        </row>
        <row r="79">
          <cell r="I79">
            <v>352</v>
          </cell>
          <cell r="J79">
            <v>52</v>
          </cell>
        </row>
        <row r="80">
          <cell r="I80">
            <v>4997</v>
          </cell>
          <cell r="J80">
            <v>663</v>
          </cell>
        </row>
        <row r="81">
          <cell r="I81">
            <v>17517</v>
          </cell>
          <cell r="J81">
            <v>16674</v>
          </cell>
        </row>
        <row r="82">
          <cell r="I82">
            <v>426959</v>
          </cell>
          <cell r="J82">
            <v>68737</v>
          </cell>
        </row>
        <row r="83">
          <cell r="I83">
            <v>463</v>
          </cell>
          <cell r="J83">
            <v>137</v>
          </cell>
        </row>
        <row r="84">
          <cell r="I84">
            <v>9353</v>
          </cell>
          <cell r="J84">
            <v>2646</v>
          </cell>
        </row>
        <row r="85">
          <cell r="I85">
            <v>3410</v>
          </cell>
          <cell r="J85">
            <v>344</v>
          </cell>
        </row>
        <row r="86">
          <cell r="I86">
            <v>99798</v>
          </cell>
          <cell r="J86">
            <v>21607</v>
          </cell>
        </row>
        <row r="87">
          <cell r="I87">
            <v>0</v>
          </cell>
          <cell r="J87">
            <v>0</v>
          </cell>
        </row>
      </sheetData>
      <sheetData sheetId="15">
        <row r="7">
          <cell r="I7">
            <v>54474</v>
          </cell>
          <cell r="J7">
            <v>4518</v>
          </cell>
        </row>
        <row r="8">
          <cell r="I8">
            <v>88091</v>
          </cell>
          <cell r="J8">
            <v>4886</v>
          </cell>
        </row>
        <row r="9">
          <cell r="I9">
            <v>4917767</v>
          </cell>
          <cell r="J9">
            <v>18473</v>
          </cell>
        </row>
        <row r="10">
          <cell r="I10">
            <v>210768</v>
          </cell>
          <cell r="J10">
            <v>13880</v>
          </cell>
        </row>
        <row r="11">
          <cell r="I11">
            <v>1119964</v>
          </cell>
          <cell r="J11">
            <v>14623</v>
          </cell>
        </row>
        <row r="12">
          <cell r="I12">
            <v>13516</v>
          </cell>
          <cell r="J12">
            <v>7819</v>
          </cell>
        </row>
        <row r="13">
          <cell r="I13">
            <v>1498856</v>
          </cell>
          <cell r="J13">
            <v>130993</v>
          </cell>
        </row>
        <row r="14">
          <cell r="I14">
            <v>152719</v>
          </cell>
          <cell r="J14">
            <v>32435</v>
          </cell>
        </row>
        <row r="15">
          <cell r="I15">
            <v>10779</v>
          </cell>
          <cell r="J15">
            <v>438</v>
          </cell>
        </row>
        <row r="16">
          <cell r="I16">
            <v>8912</v>
          </cell>
          <cell r="J16">
            <v>1901</v>
          </cell>
        </row>
        <row r="17">
          <cell r="I17">
            <v>783833</v>
          </cell>
          <cell r="J17">
            <v>26700</v>
          </cell>
        </row>
        <row r="18">
          <cell r="I18">
            <v>33973</v>
          </cell>
          <cell r="J18">
            <v>2562</v>
          </cell>
        </row>
        <row r="19">
          <cell r="I19">
            <v>5138</v>
          </cell>
          <cell r="J19">
            <v>728</v>
          </cell>
        </row>
        <row r="20">
          <cell r="I20">
            <v>14316</v>
          </cell>
          <cell r="J20">
            <v>1663</v>
          </cell>
        </row>
        <row r="21">
          <cell r="I21">
            <v>35670</v>
          </cell>
          <cell r="J21">
            <v>3519</v>
          </cell>
        </row>
        <row r="22">
          <cell r="I22">
            <v>20366</v>
          </cell>
          <cell r="J22">
            <v>3630</v>
          </cell>
        </row>
        <row r="23">
          <cell r="I23">
            <v>24608</v>
          </cell>
          <cell r="J23">
            <v>4220</v>
          </cell>
        </row>
        <row r="24">
          <cell r="I24">
            <v>423780</v>
          </cell>
          <cell r="J24">
            <v>11830</v>
          </cell>
        </row>
        <row r="25">
          <cell r="I25">
            <v>3974661</v>
          </cell>
          <cell r="J25">
            <v>185932</v>
          </cell>
        </row>
        <row r="26">
          <cell r="I26">
            <v>364055</v>
          </cell>
          <cell r="J26">
            <v>1634</v>
          </cell>
        </row>
        <row r="27">
          <cell r="I27">
            <v>3151679</v>
          </cell>
          <cell r="J27">
            <v>273131</v>
          </cell>
        </row>
        <row r="28">
          <cell r="I28">
            <v>20675</v>
          </cell>
          <cell r="J28">
            <v>3237</v>
          </cell>
        </row>
        <row r="29">
          <cell r="I29">
            <v>1327086</v>
          </cell>
          <cell r="J29">
            <v>182363</v>
          </cell>
        </row>
        <row r="30">
          <cell r="I30">
            <v>235819</v>
          </cell>
          <cell r="J30">
            <v>8132</v>
          </cell>
        </row>
        <row r="31">
          <cell r="I31">
            <v>70826</v>
          </cell>
          <cell r="J31">
            <v>7390</v>
          </cell>
        </row>
        <row r="32">
          <cell r="I32">
            <v>264397</v>
          </cell>
          <cell r="J32">
            <v>22922</v>
          </cell>
        </row>
        <row r="33">
          <cell r="I33">
            <v>174460</v>
          </cell>
          <cell r="J33">
            <v>1865</v>
          </cell>
        </row>
        <row r="34">
          <cell r="I34">
            <v>50010</v>
          </cell>
          <cell r="J34">
            <v>7020</v>
          </cell>
        </row>
        <row r="35">
          <cell r="I35">
            <v>1922625</v>
          </cell>
          <cell r="J35">
            <v>28622</v>
          </cell>
        </row>
        <row r="36">
          <cell r="I36">
            <v>113027</v>
          </cell>
          <cell r="J36">
            <v>6592</v>
          </cell>
        </row>
        <row r="37">
          <cell r="I37">
            <v>337107</v>
          </cell>
          <cell r="J37">
            <v>7082</v>
          </cell>
        </row>
        <row r="38">
          <cell r="I38">
            <v>27670</v>
          </cell>
          <cell r="J38">
            <v>2343</v>
          </cell>
        </row>
        <row r="39">
          <cell r="I39">
            <v>7066</v>
          </cell>
          <cell r="J39">
            <v>449</v>
          </cell>
        </row>
        <row r="40">
          <cell r="I40">
            <v>1177262</v>
          </cell>
          <cell r="J40">
            <v>269555</v>
          </cell>
        </row>
        <row r="41">
          <cell r="I41">
            <v>101053</v>
          </cell>
          <cell r="J41">
            <v>12771</v>
          </cell>
        </row>
        <row r="42">
          <cell r="I42">
            <v>631352</v>
          </cell>
          <cell r="J42">
            <v>2838</v>
          </cell>
        </row>
        <row r="43">
          <cell r="I43">
            <v>287669</v>
          </cell>
          <cell r="J43">
            <v>11829</v>
          </cell>
        </row>
        <row r="44">
          <cell r="I44">
            <v>262239</v>
          </cell>
          <cell r="J44">
            <v>11222</v>
          </cell>
        </row>
        <row r="45">
          <cell r="I45">
            <v>350068</v>
          </cell>
          <cell r="J45">
            <v>71950</v>
          </cell>
        </row>
        <row r="46">
          <cell r="I46">
            <v>29934</v>
          </cell>
          <cell r="J46">
            <v>3640</v>
          </cell>
        </row>
        <row r="47">
          <cell r="I47">
            <v>679423</v>
          </cell>
          <cell r="J47">
            <v>25620</v>
          </cell>
        </row>
        <row r="48">
          <cell r="I48">
            <v>8911</v>
          </cell>
          <cell r="J48">
            <v>962</v>
          </cell>
        </row>
        <row r="49">
          <cell r="I49">
            <v>15048</v>
          </cell>
          <cell r="J49">
            <v>2900</v>
          </cell>
        </row>
        <row r="50">
          <cell r="I50">
            <v>31921</v>
          </cell>
          <cell r="J50">
            <v>15226</v>
          </cell>
        </row>
        <row r="51">
          <cell r="I51">
            <v>11292</v>
          </cell>
          <cell r="J51">
            <v>1646</v>
          </cell>
        </row>
        <row r="52">
          <cell r="I52">
            <v>4459644</v>
          </cell>
          <cell r="J52">
            <v>73641</v>
          </cell>
        </row>
        <row r="53">
          <cell r="I53">
            <v>407929</v>
          </cell>
          <cell r="J53">
            <v>20132</v>
          </cell>
        </row>
        <row r="54">
          <cell r="I54">
            <v>17846</v>
          </cell>
          <cell r="J54">
            <v>1236</v>
          </cell>
        </row>
        <row r="55">
          <cell r="I55">
            <v>158559</v>
          </cell>
          <cell r="J55">
            <v>2443</v>
          </cell>
        </row>
        <row r="56">
          <cell r="I56">
            <v>193534</v>
          </cell>
          <cell r="J56">
            <v>1128</v>
          </cell>
        </row>
        <row r="57">
          <cell r="I57">
            <v>667</v>
          </cell>
          <cell r="J57">
            <v>151</v>
          </cell>
        </row>
        <row r="58">
          <cell r="I58">
            <v>60241</v>
          </cell>
          <cell r="J58">
            <v>12629</v>
          </cell>
        </row>
        <row r="59">
          <cell r="I59">
            <v>22141</v>
          </cell>
          <cell r="J59">
            <v>1229</v>
          </cell>
        </row>
        <row r="60">
          <cell r="I60">
            <v>699645</v>
          </cell>
          <cell r="J60">
            <v>1763</v>
          </cell>
        </row>
        <row r="61">
          <cell r="I61">
            <v>9806</v>
          </cell>
          <cell r="J61">
            <v>693</v>
          </cell>
        </row>
        <row r="62">
          <cell r="I62">
            <v>307542</v>
          </cell>
          <cell r="J62">
            <v>16724</v>
          </cell>
        </row>
        <row r="63">
          <cell r="I63">
            <v>22664</v>
          </cell>
          <cell r="J63">
            <v>1351</v>
          </cell>
        </row>
        <row r="64">
          <cell r="I64">
            <v>8333</v>
          </cell>
          <cell r="J64">
            <v>1322</v>
          </cell>
        </row>
        <row r="65">
          <cell r="I65">
            <v>20324</v>
          </cell>
          <cell r="J65">
            <v>1582</v>
          </cell>
        </row>
        <row r="66">
          <cell r="I66">
            <v>52395</v>
          </cell>
          <cell r="J66">
            <v>7000</v>
          </cell>
        </row>
        <row r="67">
          <cell r="I67">
            <v>227893</v>
          </cell>
          <cell r="J67">
            <v>46856</v>
          </cell>
        </row>
        <row r="68">
          <cell r="I68">
            <v>31940</v>
          </cell>
          <cell r="J68">
            <v>4156</v>
          </cell>
        </row>
        <row r="69">
          <cell r="I69">
            <v>1993</v>
          </cell>
          <cell r="J69">
            <v>681</v>
          </cell>
        </row>
        <row r="70">
          <cell r="I70">
            <v>264135</v>
          </cell>
          <cell r="J70">
            <v>1727</v>
          </cell>
        </row>
        <row r="71">
          <cell r="I71">
            <v>801789</v>
          </cell>
          <cell r="J71">
            <v>4467</v>
          </cell>
        </row>
        <row r="72">
          <cell r="I72">
            <v>1187410</v>
          </cell>
          <cell r="J72">
            <v>91056</v>
          </cell>
        </row>
        <row r="73">
          <cell r="I73">
            <v>1829</v>
          </cell>
          <cell r="J73">
            <v>1479</v>
          </cell>
        </row>
        <row r="74">
          <cell r="I74">
            <v>2802</v>
          </cell>
          <cell r="J74">
            <v>917</v>
          </cell>
        </row>
        <row r="75">
          <cell r="I75">
            <v>3102</v>
          </cell>
          <cell r="J75">
            <v>682</v>
          </cell>
        </row>
        <row r="76">
          <cell r="I76">
            <v>32203</v>
          </cell>
          <cell r="J76">
            <v>2835</v>
          </cell>
        </row>
        <row r="77">
          <cell r="I77">
            <v>5807</v>
          </cell>
          <cell r="J77">
            <v>685</v>
          </cell>
        </row>
        <row r="78">
          <cell r="I78">
            <v>4571</v>
          </cell>
          <cell r="J78">
            <v>926</v>
          </cell>
        </row>
        <row r="79">
          <cell r="I79">
            <v>415</v>
          </cell>
          <cell r="J79">
            <v>56</v>
          </cell>
        </row>
        <row r="80">
          <cell r="I80">
            <v>6141</v>
          </cell>
          <cell r="J80">
            <v>821</v>
          </cell>
        </row>
        <row r="81">
          <cell r="I81">
            <v>19599</v>
          </cell>
          <cell r="J81">
            <v>19257</v>
          </cell>
        </row>
        <row r="82">
          <cell r="I82">
            <v>503570</v>
          </cell>
          <cell r="J82">
            <v>80711</v>
          </cell>
        </row>
        <row r="83">
          <cell r="I83">
            <v>624</v>
          </cell>
          <cell r="J83">
            <v>160</v>
          </cell>
        </row>
        <row r="84">
          <cell r="I84">
            <v>10621</v>
          </cell>
          <cell r="J84">
            <v>3051</v>
          </cell>
        </row>
        <row r="85">
          <cell r="I85">
            <v>3958</v>
          </cell>
          <cell r="J85">
            <v>391</v>
          </cell>
        </row>
        <row r="86">
          <cell r="I86">
            <v>138335</v>
          </cell>
          <cell r="J86">
            <v>27583</v>
          </cell>
        </row>
      </sheetData>
      <sheetData sheetId="16">
        <row r="7">
          <cell r="I7">
            <v>60337</v>
          </cell>
          <cell r="J7">
            <v>4881</v>
          </cell>
        </row>
        <row r="8">
          <cell r="I8">
            <v>93976</v>
          </cell>
          <cell r="J8">
            <v>5200</v>
          </cell>
        </row>
        <row r="9">
          <cell r="I9">
            <v>5643168</v>
          </cell>
          <cell r="J9">
            <v>20091</v>
          </cell>
        </row>
        <row r="10">
          <cell r="I10">
            <v>232650</v>
          </cell>
          <cell r="J10">
            <v>15636</v>
          </cell>
        </row>
        <row r="11">
          <cell r="I11">
            <v>1218726</v>
          </cell>
          <cell r="J11">
            <v>16089</v>
          </cell>
        </row>
        <row r="12">
          <cell r="I12">
            <v>14936</v>
          </cell>
          <cell r="J12">
            <v>8198</v>
          </cell>
        </row>
        <row r="13">
          <cell r="I13">
            <v>1628390</v>
          </cell>
          <cell r="J13">
            <v>139958</v>
          </cell>
        </row>
        <row r="14">
          <cell r="I14">
            <v>168777</v>
          </cell>
          <cell r="J14">
            <v>35238</v>
          </cell>
        </row>
        <row r="15">
          <cell r="I15">
            <v>11616</v>
          </cell>
          <cell r="J15">
            <v>463</v>
          </cell>
        </row>
        <row r="16">
          <cell r="I16">
            <v>9716</v>
          </cell>
          <cell r="J16">
            <v>1980</v>
          </cell>
        </row>
        <row r="17">
          <cell r="I17">
            <v>854354</v>
          </cell>
          <cell r="J17">
            <v>28565</v>
          </cell>
        </row>
        <row r="18">
          <cell r="I18">
            <v>38057</v>
          </cell>
          <cell r="J18">
            <v>2861</v>
          </cell>
        </row>
        <row r="19">
          <cell r="I19">
            <v>5539</v>
          </cell>
          <cell r="J19">
            <v>801</v>
          </cell>
        </row>
        <row r="20">
          <cell r="I20">
            <v>15376</v>
          </cell>
          <cell r="J20">
            <v>1778</v>
          </cell>
        </row>
        <row r="21">
          <cell r="I21">
            <v>38782</v>
          </cell>
          <cell r="J21">
            <v>3829</v>
          </cell>
        </row>
        <row r="22">
          <cell r="I22">
            <v>21713</v>
          </cell>
          <cell r="J22">
            <v>3902</v>
          </cell>
        </row>
        <row r="23">
          <cell r="I23">
            <v>27368</v>
          </cell>
          <cell r="J23">
            <v>4616</v>
          </cell>
        </row>
        <row r="24">
          <cell r="I24">
            <v>608790</v>
          </cell>
          <cell r="J24">
            <v>13118</v>
          </cell>
        </row>
        <row r="25">
          <cell r="I25">
            <v>4207355</v>
          </cell>
          <cell r="J25">
            <v>214768</v>
          </cell>
        </row>
        <row r="26">
          <cell r="I26">
            <v>405397</v>
          </cell>
          <cell r="J26">
            <v>1825</v>
          </cell>
        </row>
        <row r="27">
          <cell r="I27">
            <v>3327315</v>
          </cell>
          <cell r="J27">
            <v>292657</v>
          </cell>
        </row>
        <row r="28">
          <cell r="I28">
            <v>23805</v>
          </cell>
          <cell r="J28">
            <v>3623</v>
          </cell>
        </row>
        <row r="29">
          <cell r="I29">
            <v>1449761</v>
          </cell>
          <cell r="J29">
            <v>197257</v>
          </cell>
        </row>
        <row r="30">
          <cell r="I30">
            <v>251216</v>
          </cell>
          <cell r="J30">
            <v>8725</v>
          </cell>
        </row>
        <row r="31">
          <cell r="I31">
            <v>77295</v>
          </cell>
          <cell r="J31">
            <v>8012</v>
          </cell>
        </row>
        <row r="32">
          <cell r="I32">
            <v>288185</v>
          </cell>
          <cell r="J32">
            <v>25466</v>
          </cell>
        </row>
        <row r="33">
          <cell r="I33">
            <v>190115</v>
          </cell>
          <cell r="J33">
            <v>2049</v>
          </cell>
        </row>
        <row r="34">
          <cell r="I34">
            <v>55273</v>
          </cell>
          <cell r="J34">
            <v>7699</v>
          </cell>
        </row>
        <row r="35">
          <cell r="I35">
            <v>2153611</v>
          </cell>
          <cell r="J35">
            <v>34809</v>
          </cell>
        </row>
        <row r="36">
          <cell r="I36">
            <v>121530</v>
          </cell>
          <cell r="J36">
            <v>7173</v>
          </cell>
        </row>
        <row r="37">
          <cell r="I37">
            <v>361523</v>
          </cell>
          <cell r="J37">
            <v>7704</v>
          </cell>
        </row>
        <row r="38">
          <cell r="I38">
            <v>30401</v>
          </cell>
          <cell r="J38">
            <v>2537</v>
          </cell>
        </row>
        <row r="39">
          <cell r="I39">
            <v>7878</v>
          </cell>
          <cell r="J39">
            <v>487</v>
          </cell>
        </row>
        <row r="40">
          <cell r="I40">
            <v>1229020</v>
          </cell>
          <cell r="J40">
            <v>290603</v>
          </cell>
        </row>
        <row r="41">
          <cell r="I41">
            <v>118078</v>
          </cell>
          <cell r="J41">
            <v>15359</v>
          </cell>
        </row>
        <row r="42">
          <cell r="I42">
            <v>697013</v>
          </cell>
          <cell r="J42">
            <v>3241</v>
          </cell>
        </row>
        <row r="43">
          <cell r="I43">
            <v>320745</v>
          </cell>
          <cell r="J43">
            <v>13377</v>
          </cell>
        </row>
        <row r="44">
          <cell r="I44">
            <v>280981</v>
          </cell>
          <cell r="J44">
            <v>12379</v>
          </cell>
        </row>
        <row r="45">
          <cell r="I45">
            <v>381016</v>
          </cell>
          <cell r="J45">
            <v>81542</v>
          </cell>
        </row>
        <row r="46">
          <cell r="I46">
            <v>32323</v>
          </cell>
          <cell r="J46">
            <v>3900</v>
          </cell>
        </row>
        <row r="47">
          <cell r="I47">
            <v>752021</v>
          </cell>
          <cell r="J47">
            <v>28850</v>
          </cell>
        </row>
        <row r="48">
          <cell r="I48">
            <v>10246</v>
          </cell>
          <cell r="J48">
            <v>1044</v>
          </cell>
        </row>
        <row r="49">
          <cell r="I49">
            <v>16927</v>
          </cell>
          <cell r="J49">
            <v>3334</v>
          </cell>
        </row>
        <row r="50">
          <cell r="I50">
            <v>34623</v>
          </cell>
          <cell r="J50">
            <v>16447</v>
          </cell>
        </row>
        <row r="51">
          <cell r="I51">
            <v>12575</v>
          </cell>
          <cell r="J51">
            <v>1858</v>
          </cell>
        </row>
        <row r="52">
          <cell r="I52">
            <v>4736732</v>
          </cell>
          <cell r="J52">
            <v>75408</v>
          </cell>
        </row>
        <row r="53">
          <cell r="I53">
            <v>452818</v>
          </cell>
          <cell r="J53">
            <v>23548</v>
          </cell>
        </row>
        <row r="54">
          <cell r="I54">
            <v>19811</v>
          </cell>
          <cell r="J54">
            <v>1359</v>
          </cell>
        </row>
        <row r="55">
          <cell r="I55">
            <v>177734</v>
          </cell>
          <cell r="J55">
            <v>2677</v>
          </cell>
        </row>
        <row r="56">
          <cell r="I56">
            <v>208228</v>
          </cell>
          <cell r="J56">
            <v>1283</v>
          </cell>
        </row>
        <row r="57">
          <cell r="I57">
            <v>721</v>
          </cell>
          <cell r="J57">
            <v>157</v>
          </cell>
        </row>
        <row r="58">
          <cell r="I58">
            <v>64891</v>
          </cell>
          <cell r="J58">
            <v>13688</v>
          </cell>
        </row>
        <row r="59">
          <cell r="I59">
            <v>23237</v>
          </cell>
          <cell r="J59">
            <v>1352</v>
          </cell>
        </row>
        <row r="60">
          <cell r="I60">
            <v>759465</v>
          </cell>
          <cell r="J60">
            <v>1829</v>
          </cell>
        </row>
        <row r="61">
          <cell r="I61">
            <v>10887</v>
          </cell>
          <cell r="J61">
            <v>770</v>
          </cell>
        </row>
        <row r="62">
          <cell r="I62">
            <v>344711</v>
          </cell>
          <cell r="J62">
            <v>18416</v>
          </cell>
        </row>
        <row r="63">
          <cell r="I63">
            <v>24406</v>
          </cell>
          <cell r="J63">
            <v>1388</v>
          </cell>
        </row>
        <row r="64">
          <cell r="I64">
            <v>9012</v>
          </cell>
          <cell r="J64">
            <v>1450</v>
          </cell>
        </row>
        <row r="65">
          <cell r="I65">
            <v>21773</v>
          </cell>
          <cell r="J65">
            <v>1632</v>
          </cell>
        </row>
        <row r="66">
          <cell r="I66">
            <v>58524</v>
          </cell>
          <cell r="J66">
            <v>8042</v>
          </cell>
        </row>
        <row r="67">
          <cell r="I67">
            <v>255528</v>
          </cell>
          <cell r="J67">
            <v>54747</v>
          </cell>
        </row>
        <row r="68">
          <cell r="I68">
            <v>35394</v>
          </cell>
          <cell r="J68">
            <v>4594</v>
          </cell>
        </row>
        <row r="69">
          <cell r="I69">
            <v>2303</v>
          </cell>
          <cell r="J69">
            <v>767</v>
          </cell>
        </row>
        <row r="70">
          <cell r="I70">
            <v>297181</v>
          </cell>
          <cell r="J70">
            <v>1983</v>
          </cell>
        </row>
        <row r="71">
          <cell r="I71">
            <v>904530</v>
          </cell>
          <cell r="J71">
            <v>5048</v>
          </cell>
        </row>
        <row r="72">
          <cell r="I72">
            <v>1318425</v>
          </cell>
          <cell r="J72">
            <v>102329</v>
          </cell>
        </row>
        <row r="73">
          <cell r="I73">
            <v>2042</v>
          </cell>
          <cell r="J73">
            <v>1622</v>
          </cell>
        </row>
        <row r="74">
          <cell r="I74">
            <v>3183</v>
          </cell>
          <cell r="J74">
            <v>994</v>
          </cell>
        </row>
        <row r="75">
          <cell r="I75">
            <v>3495</v>
          </cell>
          <cell r="J75">
            <v>746</v>
          </cell>
        </row>
        <row r="76">
          <cell r="I76">
            <v>45566</v>
          </cell>
          <cell r="J76">
            <v>3420</v>
          </cell>
        </row>
        <row r="77">
          <cell r="I77">
            <v>6954</v>
          </cell>
          <cell r="J77">
            <v>825</v>
          </cell>
        </row>
        <row r="78">
          <cell r="I78">
            <v>5532</v>
          </cell>
          <cell r="J78">
            <v>1083</v>
          </cell>
        </row>
        <row r="79">
          <cell r="I79">
            <v>508</v>
          </cell>
          <cell r="J79">
            <v>74</v>
          </cell>
        </row>
        <row r="80">
          <cell r="I80">
            <v>7383</v>
          </cell>
          <cell r="J80">
            <v>1009</v>
          </cell>
        </row>
        <row r="81">
          <cell r="I81">
            <v>22095</v>
          </cell>
          <cell r="J81">
            <v>21971</v>
          </cell>
        </row>
        <row r="82">
          <cell r="I82">
            <v>574688</v>
          </cell>
          <cell r="J82">
            <v>92191</v>
          </cell>
        </row>
        <row r="83">
          <cell r="I83">
            <v>765</v>
          </cell>
          <cell r="J83">
            <v>197</v>
          </cell>
        </row>
        <row r="84">
          <cell r="I84">
            <v>12256</v>
          </cell>
          <cell r="J84">
            <v>3464</v>
          </cell>
        </row>
        <row r="85">
          <cell r="I85">
            <v>4483</v>
          </cell>
          <cell r="J85">
            <v>457</v>
          </cell>
        </row>
        <row r="86">
          <cell r="I86">
            <v>180102</v>
          </cell>
          <cell r="J86">
            <v>34073</v>
          </cell>
        </row>
        <row r="87">
          <cell r="I87">
            <v>1068</v>
          </cell>
          <cell r="J87">
            <v>161</v>
          </cell>
        </row>
        <row r="88">
          <cell r="I88">
            <v>1612</v>
          </cell>
          <cell r="J88">
            <v>390</v>
          </cell>
        </row>
        <row r="89">
          <cell r="I89">
            <v>868</v>
          </cell>
          <cell r="J89">
            <v>99</v>
          </cell>
        </row>
        <row r="90">
          <cell r="I90">
            <v>752</v>
          </cell>
          <cell r="J90">
            <v>149</v>
          </cell>
        </row>
        <row r="91">
          <cell r="I91">
            <v>3424</v>
          </cell>
          <cell r="J91">
            <v>426</v>
          </cell>
        </row>
      </sheetData>
      <sheetData sheetId="17"/>
      <sheetData sheetId="18" refreshError="1"/>
      <sheetData sheetId="19"/>
      <sheetData sheetId="20"/>
      <sheetData sheetId="21">
        <row r="7">
          <cell r="AK7">
            <v>21939</v>
          </cell>
        </row>
        <row r="8">
          <cell r="AK8">
            <v>45245</v>
          </cell>
        </row>
        <row r="9">
          <cell r="AK9">
            <v>385997</v>
          </cell>
        </row>
        <row r="10">
          <cell r="AK10">
            <v>83497</v>
          </cell>
        </row>
        <row r="11">
          <cell r="AK11">
            <v>431038</v>
          </cell>
        </row>
        <row r="12">
          <cell r="AK12">
            <v>6463</v>
          </cell>
        </row>
        <row r="13">
          <cell r="AK13">
            <v>734057</v>
          </cell>
        </row>
        <row r="14">
          <cell r="AK14">
            <v>59995</v>
          </cell>
        </row>
        <row r="15">
          <cell r="AK15">
            <v>4850</v>
          </cell>
        </row>
        <row r="16">
          <cell r="AK16">
            <v>3742</v>
          </cell>
        </row>
        <row r="17">
          <cell r="AK17">
            <v>324045</v>
          </cell>
        </row>
        <row r="18">
          <cell r="AK18">
            <v>12843</v>
          </cell>
        </row>
        <row r="19">
          <cell r="AK19">
            <v>2331</v>
          </cell>
        </row>
        <row r="20">
          <cell r="AK20">
            <v>6872</v>
          </cell>
        </row>
        <row r="21">
          <cell r="AK21">
            <v>17002</v>
          </cell>
        </row>
        <row r="22">
          <cell r="AK22">
            <v>10837</v>
          </cell>
        </row>
        <row r="23">
          <cell r="AK23">
            <v>9793</v>
          </cell>
        </row>
        <row r="24">
          <cell r="AI24" t="str">
            <v>ND</v>
          </cell>
          <cell r="AK24" t="str">
            <v>ND</v>
          </cell>
          <cell r="AM24" t="str">
            <v>ND</v>
          </cell>
        </row>
        <row r="25">
          <cell r="AK25">
            <v>2086148</v>
          </cell>
        </row>
        <row r="26">
          <cell r="AK26">
            <v>149330</v>
          </cell>
        </row>
        <row r="27">
          <cell r="AK27">
            <v>2022837</v>
          </cell>
        </row>
        <row r="28">
          <cell r="AK28">
            <v>5418</v>
          </cell>
        </row>
        <row r="29">
          <cell r="AK29">
            <v>506487</v>
          </cell>
        </row>
        <row r="30">
          <cell r="AK30">
            <v>131864</v>
          </cell>
        </row>
        <row r="31">
          <cell r="AK31">
            <v>27336</v>
          </cell>
        </row>
        <row r="32">
          <cell r="AK32">
            <v>101319</v>
          </cell>
        </row>
        <row r="33">
          <cell r="AK33">
            <v>69461</v>
          </cell>
        </row>
        <row r="34">
          <cell r="AK34">
            <v>19869</v>
          </cell>
        </row>
        <row r="35">
          <cell r="AK35">
            <v>642850</v>
          </cell>
        </row>
        <row r="36">
          <cell r="AK36">
            <v>49093</v>
          </cell>
        </row>
        <row r="37">
          <cell r="AK37">
            <v>119040</v>
          </cell>
        </row>
        <row r="38">
          <cell r="AK38">
            <v>10264</v>
          </cell>
        </row>
        <row r="39">
          <cell r="AK39">
            <v>2813</v>
          </cell>
        </row>
        <row r="40">
          <cell r="AK40">
            <v>730295</v>
          </cell>
        </row>
        <row r="41">
          <cell r="AK41">
            <v>22928</v>
          </cell>
        </row>
        <row r="42">
          <cell r="AK42">
            <v>227328</v>
          </cell>
        </row>
        <row r="43">
          <cell r="AK43">
            <v>86593</v>
          </cell>
        </row>
        <row r="44">
          <cell r="AK44">
            <v>136042</v>
          </cell>
        </row>
        <row r="45">
          <cell r="AK45">
            <v>150565</v>
          </cell>
        </row>
        <row r="46">
          <cell r="AK46">
            <v>13949</v>
          </cell>
        </row>
        <row r="47">
          <cell r="AK47">
            <v>212629</v>
          </cell>
        </row>
        <row r="48">
          <cell r="AK48">
            <v>3220</v>
          </cell>
        </row>
        <row r="49">
          <cell r="AK49">
            <v>4473</v>
          </cell>
        </row>
        <row r="50">
          <cell r="AK50">
            <v>12154</v>
          </cell>
        </row>
        <row r="51">
          <cell r="AK51">
            <v>3773</v>
          </cell>
        </row>
        <row r="52">
          <cell r="AK52">
            <v>2061059</v>
          </cell>
        </row>
        <row r="53">
          <cell r="AK53">
            <v>116717</v>
          </cell>
        </row>
        <row r="54">
          <cell r="AK54">
            <v>6220</v>
          </cell>
        </row>
        <row r="55">
          <cell r="AK55">
            <v>44720</v>
          </cell>
        </row>
        <row r="56">
          <cell r="AK56">
            <v>72180</v>
          </cell>
        </row>
        <row r="57">
          <cell r="AK57">
            <v>451</v>
          </cell>
        </row>
        <row r="58">
          <cell r="AK58">
            <v>31149</v>
          </cell>
        </row>
        <row r="59">
          <cell r="AK59">
            <v>8411</v>
          </cell>
        </row>
        <row r="60">
          <cell r="AK60">
            <v>271904</v>
          </cell>
        </row>
        <row r="61">
          <cell r="AK61">
            <v>3545</v>
          </cell>
        </row>
        <row r="62">
          <cell r="AK62">
            <v>95463</v>
          </cell>
        </row>
        <row r="63">
          <cell r="AK63">
            <v>2277</v>
          </cell>
        </row>
        <row r="64">
          <cell r="AK64">
            <v>766</v>
          </cell>
        </row>
        <row r="65">
          <cell r="AK65">
            <v>2025</v>
          </cell>
        </row>
        <row r="66">
          <cell r="AK66">
            <v>7992</v>
          </cell>
        </row>
        <row r="67">
          <cell r="AK67">
            <v>32016</v>
          </cell>
        </row>
        <row r="68">
          <cell r="AK68">
            <v>5432</v>
          </cell>
        </row>
        <row r="69">
          <cell r="AK69">
            <v>208</v>
          </cell>
        </row>
        <row r="70">
          <cell r="AK70">
            <v>18826</v>
          </cell>
        </row>
        <row r="71">
          <cell r="AK71">
            <v>81921</v>
          </cell>
        </row>
        <row r="72">
          <cell r="AK72">
            <v>166218</v>
          </cell>
        </row>
        <row r="73">
          <cell r="AK73">
            <v>484</v>
          </cell>
        </row>
        <row r="74">
          <cell r="AK74">
            <v>441</v>
          </cell>
        </row>
        <row r="75">
          <cell r="AK75">
            <v>726</v>
          </cell>
        </row>
        <row r="92">
          <cell r="AK92">
            <v>0</v>
          </cell>
        </row>
      </sheetData>
      <sheetData sheetId="22"/>
      <sheetData sheetId="23"/>
      <sheetData sheetId="24">
        <row r="40">
          <cell r="F40" t="str">
            <v>FONASA</v>
          </cell>
        </row>
      </sheetData>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Notas"/>
      <sheetName val="Año 2005"/>
      <sheetName val="Año 2006"/>
      <sheetName val="Año 2007"/>
      <sheetName val="Año 2008"/>
      <sheetName val="Año 2009"/>
      <sheetName val="Año 2010"/>
      <sheetName val="Año 2011"/>
      <sheetName val="Año 2012"/>
      <sheetName val="Año 2013"/>
      <sheetName val="Año 2014"/>
      <sheetName val="Año 2015"/>
      <sheetName val="Año 2016"/>
      <sheetName val="Año 2017"/>
      <sheetName val="Año 2018"/>
      <sheetName val="Año 2019"/>
      <sheetName val="Casos PS y Region"/>
      <sheetName val="Gráfico Barra Por Año"/>
      <sheetName val="Año 2020"/>
      <sheetName val="Año 2021"/>
      <sheetName val="Año 2022"/>
      <sheetName val="Año 2023"/>
      <sheetName val="TODOS LOS AÑOS"/>
      <sheetName val="Tasas de Uso"/>
      <sheetName val="CASOS"/>
      <sheetName val="Gráfico Casos por Año GES"/>
      <sheetName val="Gráfico Casos por Año Calendari"/>
      <sheetName val="Gráficos Casos Acumulados"/>
      <sheetName val="Gráfico Tipo Atención"/>
      <sheetName val="GrafPorGrupdeDS"/>
      <sheetName val="PorGrpPrSal"/>
      <sheetName val="CasosSexo"/>
      <sheetName val="ProbSalModAmbFre"/>
      <sheetName val="ProbSalModHosFre"/>
      <sheetName val="ProbSalModMixFre"/>
      <sheetName val="POB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7">
          <cell r="I7">
            <v>70355</v>
          </cell>
          <cell r="J7">
            <v>5722</v>
          </cell>
        </row>
        <row r="8">
          <cell r="I8">
            <v>102770</v>
          </cell>
          <cell r="J8">
            <v>5679</v>
          </cell>
        </row>
        <row r="9">
          <cell r="I9">
            <v>6632176</v>
          </cell>
          <cell r="J9">
            <v>24040</v>
          </cell>
        </row>
        <row r="10">
          <cell r="I10">
            <v>278584</v>
          </cell>
          <cell r="J10">
            <v>20113</v>
          </cell>
        </row>
        <row r="11">
          <cell r="I11">
            <v>1376601</v>
          </cell>
          <cell r="J11">
            <v>19044</v>
          </cell>
        </row>
        <row r="12">
          <cell r="I12">
            <v>18074</v>
          </cell>
          <cell r="J12">
            <v>9179</v>
          </cell>
        </row>
        <row r="13">
          <cell r="I13">
            <v>1859115</v>
          </cell>
          <cell r="J13">
            <v>159321</v>
          </cell>
        </row>
        <row r="14">
          <cell r="I14">
            <v>200694</v>
          </cell>
          <cell r="J14">
            <v>41628</v>
          </cell>
        </row>
        <row r="15">
          <cell r="I15">
            <v>13012</v>
          </cell>
          <cell r="J15">
            <v>523</v>
          </cell>
        </row>
        <row r="16">
          <cell r="I16">
            <v>10995</v>
          </cell>
          <cell r="J16">
            <v>2243</v>
          </cell>
        </row>
        <row r="17">
          <cell r="I17">
            <v>944282</v>
          </cell>
          <cell r="J17">
            <v>32423</v>
          </cell>
        </row>
        <row r="18">
          <cell r="I18">
            <v>43391</v>
          </cell>
          <cell r="J18">
            <v>3475</v>
          </cell>
        </row>
        <row r="19">
          <cell r="I19">
            <v>6196</v>
          </cell>
          <cell r="J19">
            <v>950</v>
          </cell>
        </row>
        <row r="20">
          <cell r="I20">
            <v>17248</v>
          </cell>
          <cell r="J20">
            <v>2035</v>
          </cell>
        </row>
        <row r="21">
          <cell r="I21">
            <v>44070</v>
          </cell>
          <cell r="J21">
            <v>4396</v>
          </cell>
        </row>
        <row r="22">
          <cell r="I22">
            <v>24059</v>
          </cell>
          <cell r="J22">
            <v>4475</v>
          </cell>
        </row>
        <row r="23">
          <cell r="I23">
            <v>32569</v>
          </cell>
          <cell r="J23">
            <v>5542</v>
          </cell>
        </row>
        <row r="24">
          <cell r="I24">
            <v>886083</v>
          </cell>
          <cell r="J24">
            <v>15054</v>
          </cell>
        </row>
        <row r="25">
          <cell r="I25">
            <v>4250800</v>
          </cell>
          <cell r="J25">
            <v>239803</v>
          </cell>
        </row>
        <row r="26">
          <cell r="I26">
            <v>425304</v>
          </cell>
          <cell r="J26">
            <v>1936</v>
          </cell>
        </row>
        <row r="27">
          <cell r="I27">
            <v>3619189</v>
          </cell>
          <cell r="J27">
            <v>328769</v>
          </cell>
        </row>
        <row r="28">
          <cell r="I28">
            <v>28095</v>
          </cell>
          <cell r="J28">
            <v>4250</v>
          </cell>
        </row>
        <row r="29">
          <cell r="I29">
            <v>1554977</v>
          </cell>
          <cell r="J29">
            <v>216629</v>
          </cell>
        </row>
        <row r="30">
          <cell r="I30">
            <v>275543</v>
          </cell>
          <cell r="J30">
            <v>9977</v>
          </cell>
        </row>
        <row r="31">
          <cell r="I31">
            <v>88311</v>
          </cell>
          <cell r="J31">
            <v>9411</v>
          </cell>
        </row>
        <row r="32">
          <cell r="I32">
            <v>327613</v>
          </cell>
          <cell r="J32">
            <v>30272</v>
          </cell>
        </row>
        <row r="33">
          <cell r="I33">
            <v>217165</v>
          </cell>
          <cell r="J33">
            <v>2471</v>
          </cell>
        </row>
        <row r="34">
          <cell r="I34">
            <v>63710</v>
          </cell>
          <cell r="J34">
            <v>9269</v>
          </cell>
        </row>
        <row r="35">
          <cell r="I35">
            <v>2430251</v>
          </cell>
          <cell r="J35">
            <v>44291</v>
          </cell>
        </row>
        <row r="36">
          <cell r="I36">
            <v>132410</v>
          </cell>
          <cell r="J36">
            <v>8203</v>
          </cell>
        </row>
        <row r="37">
          <cell r="I37">
            <v>394438</v>
          </cell>
          <cell r="J37">
            <v>8668</v>
          </cell>
        </row>
        <row r="38">
          <cell r="I38">
            <v>34977</v>
          </cell>
          <cell r="J38">
            <v>2875</v>
          </cell>
        </row>
        <row r="39">
          <cell r="I39">
            <v>8862</v>
          </cell>
          <cell r="J39">
            <v>558</v>
          </cell>
        </row>
        <row r="40">
          <cell r="I40">
            <v>1308057</v>
          </cell>
          <cell r="J40">
            <v>325553</v>
          </cell>
        </row>
        <row r="41">
          <cell r="I41">
            <v>141518</v>
          </cell>
          <cell r="J41">
            <v>21018</v>
          </cell>
        </row>
        <row r="42">
          <cell r="I42">
            <v>798059</v>
          </cell>
          <cell r="J42">
            <v>4195</v>
          </cell>
        </row>
        <row r="43">
          <cell r="I43">
            <v>377245</v>
          </cell>
          <cell r="J43">
            <v>16280</v>
          </cell>
        </row>
        <row r="44">
          <cell r="I44">
            <v>301562</v>
          </cell>
          <cell r="J44">
            <v>14228</v>
          </cell>
        </row>
        <row r="45">
          <cell r="I45">
            <v>395230</v>
          </cell>
          <cell r="J45">
            <v>87045</v>
          </cell>
        </row>
        <row r="46">
          <cell r="I46">
            <v>36653</v>
          </cell>
          <cell r="J46">
            <v>4416</v>
          </cell>
        </row>
        <row r="47">
          <cell r="I47">
            <v>845381</v>
          </cell>
          <cell r="J47">
            <v>33711</v>
          </cell>
        </row>
        <row r="48">
          <cell r="I48">
            <v>12563</v>
          </cell>
          <cell r="J48">
            <v>1204</v>
          </cell>
        </row>
        <row r="49">
          <cell r="I49">
            <v>20372</v>
          </cell>
          <cell r="J49">
            <v>4215</v>
          </cell>
        </row>
        <row r="50">
          <cell r="I50">
            <v>38637</v>
          </cell>
          <cell r="J50">
            <v>18982</v>
          </cell>
        </row>
        <row r="51">
          <cell r="I51">
            <v>15283</v>
          </cell>
          <cell r="J51">
            <v>2245</v>
          </cell>
        </row>
        <row r="52">
          <cell r="I52">
            <v>5266277</v>
          </cell>
          <cell r="J52">
            <v>78095</v>
          </cell>
        </row>
        <row r="53">
          <cell r="I53">
            <v>499344</v>
          </cell>
          <cell r="J53">
            <v>29539</v>
          </cell>
        </row>
        <row r="54">
          <cell r="I54">
            <v>23861</v>
          </cell>
          <cell r="J54">
            <v>1585</v>
          </cell>
        </row>
        <row r="55">
          <cell r="I55">
            <v>209760</v>
          </cell>
          <cell r="J55">
            <v>3162</v>
          </cell>
        </row>
        <row r="56">
          <cell r="I56">
            <v>235213</v>
          </cell>
          <cell r="J56">
            <v>1495</v>
          </cell>
        </row>
        <row r="57">
          <cell r="I57">
            <v>785</v>
          </cell>
          <cell r="J57">
            <v>167</v>
          </cell>
        </row>
        <row r="58">
          <cell r="I58">
            <v>70275</v>
          </cell>
          <cell r="J58">
            <v>15849</v>
          </cell>
        </row>
        <row r="59">
          <cell r="I59">
            <v>24221</v>
          </cell>
          <cell r="J59">
            <v>1456</v>
          </cell>
        </row>
        <row r="60">
          <cell r="I60">
            <v>853764</v>
          </cell>
          <cell r="J60">
            <v>1886</v>
          </cell>
        </row>
        <row r="61">
          <cell r="I61">
            <v>12934</v>
          </cell>
          <cell r="J61">
            <v>896</v>
          </cell>
        </row>
        <row r="62">
          <cell r="I62">
            <v>385518</v>
          </cell>
          <cell r="J62">
            <v>22031</v>
          </cell>
        </row>
        <row r="63">
          <cell r="I63">
            <v>27674</v>
          </cell>
          <cell r="J63">
            <v>1470</v>
          </cell>
        </row>
        <row r="64">
          <cell r="I64">
            <v>10234</v>
          </cell>
          <cell r="J64">
            <v>1594</v>
          </cell>
        </row>
        <row r="65">
          <cell r="I65">
            <v>24464</v>
          </cell>
          <cell r="J65">
            <v>1723</v>
          </cell>
        </row>
        <row r="66">
          <cell r="I66">
            <v>68167</v>
          </cell>
          <cell r="J66">
            <v>9802</v>
          </cell>
        </row>
        <row r="67">
          <cell r="I67">
            <v>288602</v>
          </cell>
          <cell r="J67">
            <v>69159</v>
          </cell>
        </row>
        <row r="68">
          <cell r="I68">
            <v>40893</v>
          </cell>
          <cell r="J68">
            <v>5485</v>
          </cell>
        </row>
        <row r="69">
          <cell r="I69">
            <v>2683</v>
          </cell>
          <cell r="J69">
            <v>920</v>
          </cell>
        </row>
        <row r="70">
          <cell r="I70">
            <v>337174</v>
          </cell>
          <cell r="J70">
            <v>2580</v>
          </cell>
        </row>
        <row r="71">
          <cell r="I71">
            <v>1078008</v>
          </cell>
          <cell r="J71">
            <v>5979</v>
          </cell>
        </row>
        <row r="72">
          <cell r="I72">
            <v>1498186</v>
          </cell>
          <cell r="J72">
            <v>118981</v>
          </cell>
        </row>
        <row r="73">
          <cell r="I73">
            <v>2499</v>
          </cell>
          <cell r="J73">
            <v>1992</v>
          </cell>
        </row>
        <row r="74">
          <cell r="I74">
            <v>3984</v>
          </cell>
          <cell r="J74">
            <v>1117</v>
          </cell>
        </row>
        <row r="75">
          <cell r="I75">
            <v>4208</v>
          </cell>
          <cell r="J75">
            <v>917</v>
          </cell>
        </row>
        <row r="76">
          <cell r="I76">
            <v>69201</v>
          </cell>
          <cell r="J76">
            <v>4886</v>
          </cell>
        </row>
        <row r="77">
          <cell r="I77">
            <v>9376</v>
          </cell>
          <cell r="J77">
            <v>1183</v>
          </cell>
        </row>
        <row r="78">
          <cell r="I78">
            <v>7574</v>
          </cell>
          <cell r="J78">
            <v>1500</v>
          </cell>
        </row>
        <row r="79">
          <cell r="I79">
            <v>655</v>
          </cell>
          <cell r="J79">
            <v>99</v>
          </cell>
        </row>
        <row r="80">
          <cell r="I80">
            <v>9145</v>
          </cell>
          <cell r="J80">
            <v>1414</v>
          </cell>
        </row>
        <row r="81">
          <cell r="I81">
            <v>25929</v>
          </cell>
          <cell r="J81">
            <v>26926</v>
          </cell>
        </row>
        <row r="82">
          <cell r="I82">
            <v>686821</v>
          </cell>
          <cell r="J82">
            <v>111147</v>
          </cell>
        </row>
        <row r="83">
          <cell r="I83">
            <v>1065</v>
          </cell>
          <cell r="J83">
            <v>245</v>
          </cell>
        </row>
        <row r="84">
          <cell r="I84">
            <v>14290</v>
          </cell>
          <cell r="J84">
            <v>4214</v>
          </cell>
        </row>
        <row r="85">
          <cell r="I85">
            <v>5091</v>
          </cell>
          <cell r="J85">
            <v>594</v>
          </cell>
        </row>
        <row r="86">
          <cell r="I86">
            <v>240931</v>
          </cell>
          <cell r="J86">
            <v>43306</v>
          </cell>
        </row>
        <row r="87">
          <cell r="I87">
            <v>8351</v>
          </cell>
          <cell r="J87">
            <v>1029</v>
          </cell>
        </row>
        <row r="88">
          <cell r="I88">
            <v>8243</v>
          </cell>
          <cell r="J88">
            <v>2192</v>
          </cell>
        </row>
        <row r="89">
          <cell r="I89">
            <v>6129</v>
          </cell>
          <cell r="J89">
            <v>744</v>
          </cell>
        </row>
        <row r="90">
          <cell r="I90">
            <v>2642</v>
          </cell>
          <cell r="J90">
            <v>534</v>
          </cell>
        </row>
        <row r="91">
          <cell r="I91">
            <v>40485</v>
          </cell>
          <cell r="J91">
            <v>1880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O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O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Notas"/>
      <sheetName val="Año 2005"/>
      <sheetName val="Año 2006"/>
      <sheetName val="Año 2007"/>
      <sheetName val="Año 2008"/>
      <sheetName val="Año 2009"/>
      <sheetName val="Año 2010"/>
      <sheetName val="Año 2011"/>
      <sheetName val="Año 2012"/>
      <sheetName val="Año 2013"/>
      <sheetName val="Año 2014"/>
      <sheetName val="Año 2015"/>
      <sheetName val="Año 2016"/>
      <sheetName val="Año 2017"/>
      <sheetName val="Año 2018"/>
      <sheetName val="Año 2019"/>
      <sheetName val="Casos PS y Region"/>
      <sheetName val="Gráfico Barra Por Año"/>
      <sheetName val="Año 2020"/>
      <sheetName val="Año 2021"/>
      <sheetName val="Año 2022"/>
      <sheetName val="Año 2023"/>
      <sheetName val="Año 2024"/>
      <sheetName val="Año 2025"/>
      <sheetName val="TODOS LOS AÑOS"/>
      <sheetName val="Tasas de Uso"/>
      <sheetName val="CASOS"/>
      <sheetName val="Gráfico Casos por Año GES"/>
      <sheetName val="Gráfico Casos por Año Calendari"/>
      <sheetName val="Gráficos Casos Acumulados"/>
      <sheetName val="Gráfico Tipo Atención"/>
      <sheetName val="GrafPorGrupdeDS"/>
      <sheetName val="PorGrpPrSal"/>
      <sheetName val="CasosSexo"/>
      <sheetName val="ProbSalModAmbFre"/>
      <sheetName val="A JUNIO DE CADA AÑO REV GRAFDS"/>
      <sheetName val="ProbSalModHosFre"/>
      <sheetName val="ProbSalModMixFre"/>
      <sheetName val="POBOB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ow r="5">
          <cell r="R5" t="str">
            <v>Fonasa</v>
          </cell>
        </row>
      </sheetData>
      <sheetData sheetId="32">
        <row r="43">
          <cell r="D43" t="str">
            <v>a Jun 2006</v>
          </cell>
        </row>
      </sheetData>
      <sheetData sheetId="33" refreshError="1"/>
      <sheetData sheetId="34" refreshError="1"/>
      <sheetData sheetId="35" refreshError="1"/>
      <sheetData sheetId="36" refreshError="1"/>
      <sheetData sheetId="37" refreshError="1"/>
      <sheetData sheetId="38" refreshError="1"/>
      <sheetData sheetId="39">
        <row r="9">
          <cell r="P9" t="str">
            <v>Fonasa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OBJ"/>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sheetName val="2021"/>
    </sheetNames>
    <sheetDataSet>
      <sheetData sheetId="0" refreshError="1"/>
      <sheetData sheetId="1" refreshError="1"/>
      <sheetData sheetId="2">
        <row r="2">
          <cell r="A2">
            <v>1</v>
          </cell>
          <cell r="B2">
            <v>14440105</v>
          </cell>
          <cell r="C2">
            <v>3507238</v>
          </cell>
        </row>
        <row r="3">
          <cell r="A3">
            <v>2</v>
          </cell>
          <cell r="B3">
            <v>2803528</v>
          </cell>
          <cell r="C3">
            <v>685884</v>
          </cell>
        </row>
        <row r="4">
          <cell r="A4">
            <v>3</v>
          </cell>
          <cell r="B4">
            <v>6220381</v>
          </cell>
          <cell r="C4">
            <v>1132211</v>
          </cell>
        </row>
        <row r="5">
          <cell r="A5">
            <v>4</v>
          </cell>
          <cell r="B5">
            <v>14440105</v>
          </cell>
          <cell r="C5">
            <v>3507238</v>
          </cell>
        </row>
        <row r="6">
          <cell r="A6">
            <v>5</v>
          </cell>
          <cell r="B6">
            <v>14440105</v>
          </cell>
          <cell r="C6">
            <v>3507238</v>
          </cell>
        </row>
        <row r="7">
          <cell r="A7">
            <v>6</v>
          </cell>
          <cell r="B7">
            <v>14440105</v>
          </cell>
          <cell r="C7">
            <v>3507238</v>
          </cell>
        </row>
        <row r="8">
          <cell r="A8">
            <v>7</v>
          </cell>
          <cell r="B8">
            <v>14440105</v>
          </cell>
          <cell r="C8">
            <v>3507238</v>
          </cell>
        </row>
        <row r="9">
          <cell r="A9">
            <v>8</v>
          </cell>
          <cell r="B9">
            <v>11636577</v>
          </cell>
          <cell r="C9">
            <v>2821354</v>
          </cell>
        </row>
        <row r="10">
          <cell r="A10">
            <v>9</v>
          </cell>
          <cell r="B10">
            <v>183274</v>
          </cell>
          <cell r="C10">
            <v>41307</v>
          </cell>
        </row>
        <row r="11">
          <cell r="A11">
            <v>10</v>
          </cell>
          <cell r="B11">
            <v>4706589</v>
          </cell>
          <cell r="C11">
            <v>1151996</v>
          </cell>
        </row>
        <row r="12">
          <cell r="A12">
            <v>11</v>
          </cell>
          <cell r="B12">
            <v>14440105</v>
          </cell>
          <cell r="C12">
            <v>3507238</v>
          </cell>
        </row>
        <row r="13">
          <cell r="A13">
            <v>12</v>
          </cell>
          <cell r="B13">
            <v>1793104</v>
          </cell>
          <cell r="C13">
            <v>423182</v>
          </cell>
        </row>
        <row r="14">
          <cell r="A14">
            <v>13</v>
          </cell>
          <cell r="B14">
            <v>183274</v>
          </cell>
          <cell r="C14">
            <v>41307</v>
          </cell>
        </row>
        <row r="15">
          <cell r="A15">
            <v>14</v>
          </cell>
          <cell r="B15">
            <v>2803528</v>
          </cell>
          <cell r="C15">
            <v>685884</v>
          </cell>
        </row>
        <row r="16">
          <cell r="A16">
            <v>15</v>
          </cell>
          <cell r="B16">
            <v>14440105</v>
          </cell>
          <cell r="C16">
            <v>3507238</v>
          </cell>
        </row>
        <row r="17">
          <cell r="A17">
            <v>16</v>
          </cell>
          <cell r="B17">
            <v>5416196</v>
          </cell>
          <cell r="C17">
            <v>1689143</v>
          </cell>
        </row>
        <row r="18">
          <cell r="A18">
            <v>17</v>
          </cell>
          <cell r="B18">
            <v>11636577</v>
          </cell>
          <cell r="C18">
            <v>2821354</v>
          </cell>
        </row>
        <row r="19">
          <cell r="A19">
            <v>18</v>
          </cell>
          <cell r="B19">
            <v>14440105</v>
          </cell>
          <cell r="C19">
            <v>3507238</v>
          </cell>
        </row>
        <row r="20">
          <cell r="A20">
            <v>19</v>
          </cell>
          <cell r="B20">
            <v>908682</v>
          </cell>
          <cell r="C20">
            <v>222806</v>
          </cell>
        </row>
        <row r="21">
          <cell r="A21">
            <v>20</v>
          </cell>
          <cell r="B21">
            <v>1793104</v>
          </cell>
          <cell r="C21">
            <v>423182</v>
          </cell>
        </row>
        <row r="22">
          <cell r="A22">
            <v>21</v>
          </cell>
          <cell r="B22">
            <v>2080487.3106221999</v>
          </cell>
          <cell r="C22">
            <v>2821354</v>
          </cell>
        </row>
        <row r="23">
          <cell r="A23">
            <v>22</v>
          </cell>
          <cell r="B23">
            <v>2803528</v>
          </cell>
          <cell r="C23">
            <v>685884</v>
          </cell>
        </row>
        <row r="24">
          <cell r="A24">
            <v>23</v>
          </cell>
          <cell r="B24">
            <v>209977</v>
          </cell>
          <cell r="C24">
            <v>47326</v>
          </cell>
        </row>
        <row r="25">
          <cell r="A25">
            <v>24</v>
          </cell>
          <cell r="B25">
            <v>183274</v>
          </cell>
          <cell r="C25">
            <v>41307</v>
          </cell>
        </row>
        <row r="26">
          <cell r="A26">
            <v>25</v>
          </cell>
          <cell r="B26">
            <v>11636577</v>
          </cell>
          <cell r="C26">
            <v>2821354</v>
          </cell>
        </row>
        <row r="27">
          <cell r="A27">
            <v>26</v>
          </cell>
          <cell r="B27">
            <v>2969593</v>
          </cell>
          <cell r="C27">
            <v>723192</v>
          </cell>
        </row>
        <row r="28">
          <cell r="A28">
            <v>27</v>
          </cell>
          <cell r="B28">
            <v>14440105</v>
          </cell>
          <cell r="C28">
            <v>3507238</v>
          </cell>
        </row>
        <row r="29">
          <cell r="A29">
            <v>28</v>
          </cell>
          <cell r="B29">
            <v>5416196</v>
          </cell>
          <cell r="C29">
            <v>1689143</v>
          </cell>
        </row>
        <row r="30">
          <cell r="A30">
            <v>29</v>
          </cell>
          <cell r="B30">
            <v>1793104</v>
          </cell>
          <cell r="C30">
            <v>423182</v>
          </cell>
        </row>
        <row r="31">
          <cell r="A31">
            <v>30</v>
          </cell>
          <cell r="B31">
            <v>1333959</v>
          </cell>
          <cell r="C31">
            <v>318661</v>
          </cell>
        </row>
        <row r="32">
          <cell r="A32">
            <v>31</v>
          </cell>
          <cell r="B32">
            <v>14440105</v>
          </cell>
          <cell r="C32">
            <v>3507238</v>
          </cell>
        </row>
        <row r="33">
          <cell r="A33">
            <v>32</v>
          </cell>
          <cell r="B33">
            <v>14440105</v>
          </cell>
          <cell r="C33">
            <v>3507238</v>
          </cell>
        </row>
        <row r="34">
          <cell r="A34">
            <v>33</v>
          </cell>
          <cell r="B34">
            <v>6769625</v>
          </cell>
          <cell r="C34">
            <v>2111143</v>
          </cell>
        </row>
        <row r="35">
          <cell r="A35">
            <v>34</v>
          </cell>
          <cell r="B35">
            <v>11636577</v>
          </cell>
          <cell r="C35">
            <v>2821354</v>
          </cell>
        </row>
        <row r="36">
          <cell r="A36">
            <v>35</v>
          </cell>
          <cell r="B36">
            <v>1793104</v>
          </cell>
          <cell r="C36">
            <v>423182</v>
          </cell>
        </row>
        <row r="37">
          <cell r="A37">
            <v>36</v>
          </cell>
          <cell r="B37">
            <v>1719265</v>
          </cell>
          <cell r="C37">
            <v>399637</v>
          </cell>
        </row>
        <row r="38">
          <cell r="A38">
            <v>37</v>
          </cell>
          <cell r="B38">
            <v>11636577</v>
          </cell>
          <cell r="C38">
            <v>2821354</v>
          </cell>
        </row>
        <row r="39">
          <cell r="A39">
            <v>38</v>
          </cell>
          <cell r="B39">
            <v>14440105</v>
          </cell>
          <cell r="C39">
            <v>3507238</v>
          </cell>
        </row>
        <row r="40">
          <cell r="A40">
            <v>39</v>
          </cell>
          <cell r="B40">
            <v>2803528</v>
          </cell>
          <cell r="C40">
            <v>685884</v>
          </cell>
        </row>
        <row r="41">
          <cell r="A41">
            <v>40</v>
          </cell>
          <cell r="B41">
            <v>183274</v>
          </cell>
          <cell r="C41">
            <v>41307</v>
          </cell>
        </row>
        <row r="42">
          <cell r="A42">
            <v>41</v>
          </cell>
          <cell r="B42">
            <v>3538976</v>
          </cell>
          <cell r="C42">
            <v>845536</v>
          </cell>
        </row>
        <row r="43">
          <cell r="A43">
            <v>42</v>
          </cell>
          <cell r="B43">
            <v>14440105</v>
          </cell>
          <cell r="C43">
            <v>3507238</v>
          </cell>
        </row>
        <row r="44">
          <cell r="A44">
            <v>43</v>
          </cell>
          <cell r="B44">
            <v>11636577</v>
          </cell>
          <cell r="C44">
            <v>2821354</v>
          </cell>
        </row>
        <row r="45">
          <cell r="A45">
            <v>44</v>
          </cell>
          <cell r="B45">
            <v>14440105</v>
          </cell>
          <cell r="C45">
            <v>3507238</v>
          </cell>
        </row>
        <row r="46">
          <cell r="A46">
            <v>45</v>
          </cell>
          <cell r="B46">
            <v>11636577</v>
          </cell>
          <cell r="C46">
            <v>2821354</v>
          </cell>
        </row>
        <row r="47">
          <cell r="A47">
            <v>46</v>
          </cell>
          <cell r="B47">
            <v>14440105</v>
          </cell>
          <cell r="C47">
            <v>3507238</v>
          </cell>
        </row>
        <row r="48">
          <cell r="A48">
            <v>47</v>
          </cell>
          <cell r="B48">
            <v>191142</v>
          </cell>
          <cell r="C48">
            <v>30090</v>
          </cell>
        </row>
        <row r="49">
          <cell r="A49">
            <v>48</v>
          </cell>
          <cell r="B49">
            <v>14440105</v>
          </cell>
          <cell r="C49">
            <v>3507238</v>
          </cell>
        </row>
        <row r="50">
          <cell r="A50">
            <v>49</v>
          </cell>
          <cell r="B50">
            <v>14440105</v>
          </cell>
          <cell r="C50">
            <v>3507238</v>
          </cell>
        </row>
        <row r="51">
          <cell r="A51">
            <v>50</v>
          </cell>
          <cell r="B51">
            <v>14440105</v>
          </cell>
          <cell r="C51">
            <v>3507238</v>
          </cell>
        </row>
        <row r="52">
          <cell r="A52">
            <v>51</v>
          </cell>
          <cell r="B52">
            <v>183274</v>
          </cell>
          <cell r="C52">
            <v>41307</v>
          </cell>
        </row>
        <row r="53">
          <cell r="A53">
            <v>52</v>
          </cell>
          <cell r="B53">
            <v>11636577</v>
          </cell>
          <cell r="C53">
            <v>2821354</v>
          </cell>
        </row>
        <row r="54">
          <cell r="A54">
            <v>53</v>
          </cell>
          <cell r="B54">
            <v>3729540</v>
          </cell>
          <cell r="C54">
            <v>912596</v>
          </cell>
        </row>
        <row r="55">
          <cell r="A55">
            <v>54</v>
          </cell>
          <cell r="B55">
            <v>183274</v>
          </cell>
          <cell r="C55">
            <v>41307</v>
          </cell>
        </row>
        <row r="56">
          <cell r="A56">
            <v>55</v>
          </cell>
          <cell r="B56">
            <v>14440105</v>
          </cell>
          <cell r="C56">
            <v>3507238</v>
          </cell>
        </row>
        <row r="57">
          <cell r="A57">
            <v>56</v>
          </cell>
          <cell r="B57">
            <v>1793104</v>
          </cell>
          <cell r="C57">
            <v>423182</v>
          </cell>
        </row>
        <row r="58">
          <cell r="A58">
            <v>57</v>
          </cell>
          <cell r="B58">
            <v>183274</v>
          </cell>
          <cell r="C58">
            <v>41307</v>
          </cell>
        </row>
        <row r="59">
          <cell r="A59">
            <v>58</v>
          </cell>
          <cell r="B59">
            <v>183274</v>
          </cell>
          <cell r="C59">
            <v>41307</v>
          </cell>
        </row>
        <row r="60">
          <cell r="A60">
            <v>59</v>
          </cell>
          <cell r="B60">
            <v>183274</v>
          </cell>
          <cell r="C60">
            <v>41307</v>
          </cell>
        </row>
        <row r="61">
          <cell r="A61">
            <v>60</v>
          </cell>
          <cell r="B61">
            <v>11636577</v>
          </cell>
          <cell r="C61">
            <v>2821354</v>
          </cell>
        </row>
        <row r="62">
          <cell r="A62">
            <v>61</v>
          </cell>
          <cell r="B62">
            <v>11636577</v>
          </cell>
          <cell r="C62">
            <v>2821354</v>
          </cell>
        </row>
        <row r="63">
          <cell r="A63">
            <v>62</v>
          </cell>
          <cell r="B63">
            <v>14440105</v>
          </cell>
          <cell r="C63">
            <v>3507238</v>
          </cell>
        </row>
        <row r="64">
          <cell r="A64">
            <v>63</v>
          </cell>
          <cell r="B64">
            <v>3171138</v>
          </cell>
          <cell r="C64">
            <v>768738</v>
          </cell>
        </row>
        <row r="65">
          <cell r="A65">
            <v>64</v>
          </cell>
          <cell r="B65">
            <v>11636577</v>
          </cell>
          <cell r="C65">
            <v>2821354</v>
          </cell>
        </row>
        <row r="66">
          <cell r="A66">
            <v>65</v>
          </cell>
          <cell r="B66">
            <v>183274</v>
          </cell>
          <cell r="C66">
            <v>41307</v>
          </cell>
        </row>
        <row r="67">
          <cell r="A67">
            <v>66</v>
          </cell>
          <cell r="B67">
            <v>3738928</v>
          </cell>
          <cell r="C67">
            <v>680566</v>
          </cell>
        </row>
        <row r="68">
          <cell r="A68">
            <v>67</v>
          </cell>
          <cell r="B68">
            <v>14440105</v>
          </cell>
          <cell r="C68">
            <v>3507238</v>
          </cell>
        </row>
        <row r="69">
          <cell r="A69">
            <v>68</v>
          </cell>
          <cell r="B69">
            <v>14440105</v>
          </cell>
          <cell r="C69">
            <v>3507238</v>
          </cell>
        </row>
        <row r="70">
          <cell r="A70">
            <v>69</v>
          </cell>
          <cell r="B70">
            <v>14440105</v>
          </cell>
          <cell r="C70">
            <v>3507238</v>
          </cell>
        </row>
        <row r="71">
          <cell r="A71">
            <v>70</v>
          </cell>
          <cell r="B71">
            <v>11636577</v>
          </cell>
          <cell r="C71">
            <v>2821354</v>
          </cell>
        </row>
        <row r="72">
          <cell r="A72">
            <v>71</v>
          </cell>
          <cell r="B72">
            <v>7670480</v>
          </cell>
          <cell r="C72">
            <v>1396095</v>
          </cell>
        </row>
        <row r="73">
          <cell r="A73">
            <v>72</v>
          </cell>
          <cell r="B73">
            <v>11636577</v>
          </cell>
          <cell r="C73">
            <v>2821354</v>
          </cell>
        </row>
        <row r="74">
          <cell r="A74">
            <v>73</v>
          </cell>
          <cell r="B74">
            <v>11636577</v>
          </cell>
          <cell r="C74">
            <v>2821354</v>
          </cell>
        </row>
        <row r="75">
          <cell r="A75">
            <v>74</v>
          </cell>
          <cell r="B75">
            <v>11636577</v>
          </cell>
          <cell r="C75">
            <v>2821354</v>
          </cell>
        </row>
        <row r="76">
          <cell r="A76">
            <v>75</v>
          </cell>
          <cell r="B76">
            <v>11636577</v>
          </cell>
          <cell r="C76">
            <v>2821354</v>
          </cell>
        </row>
        <row r="77">
          <cell r="A77">
            <v>76</v>
          </cell>
          <cell r="B77">
            <v>11636577</v>
          </cell>
          <cell r="C77">
            <v>2821354</v>
          </cell>
        </row>
        <row r="78">
          <cell r="A78">
            <v>77</v>
          </cell>
          <cell r="B78">
            <v>1333955</v>
          </cell>
          <cell r="C78">
            <v>318657</v>
          </cell>
        </row>
        <row r="79">
          <cell r="A79">
            <v>78</v>
          </cell>
          <cell r="B79">
            <v>14440105</v>
          </cell>
          <cell r="C79">
            <v>3507238</v>
          </cell>
        </row>
        <row r="80">
          <cell r="A80">
            <v>79</v>
          </cell>
          <cell r="B80">
            <v>11636577</v>
          </cell>
          <cell r="C80">
            <v>2821354</v>
          </cell>
        </row>
        <row r="81">
          <cell r="A81">
            <v>80</v>
          </cell>
          <cell r="B81">
            <v>14440105</v>
          </cell>
          <cell r="C81">
            <v>3507238</v>
          </cell>
        </row>
        <row r="82">
          <cell r="A82">
            <v>81</v>
          </cell>
          <cell r="B82">
            <v>11636577</v>
          </cell>
          <cell r="C82">
            <v>2821354</v>
          </cell>
        </row>
        <row r="83">
          <cell r="A83">
            <v>82</v>
          </cell>
          <cell r="B83">
            <v>11636577</v>
          </cell>
          <cell r="C83">
            <v>2821354</v>
          </cell>
        </row>
        <row r="84">
          <cell r="A84">
            <v>83</v>
          </cell>
          <cell r="B84">
            <v>11636577</v>
          </cell>
          <cell r="C84">
            <v>2821354</v>
          </cell>
        </row>
        <row r="85">
          <cell r="A85">
            <v>84</v>
          </cell>
          <cell r="B85">
            <v>11636577</v>
          </cell>
          <cell r="C85">
            <v>2821354</v>
          </cell>
        </row>
        <row r="86">
          <cell r="A86">
            <v>85</v>
          </cell>
          <cell r="B86">
            <v>8637342</v>
          </cell>
          <cell r="C86">
            <v>2087088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L60"/>
  <sheetViews>
    <sheetView showGridLines="0" tabSelected="1" showOutlineSymbols="0" zoomScaleNormal="100" workbookViewId="0"/>
  </sheetViews>
  <sheetFormatPr baseColWidth="10" defaultColWidth="11.42578125" defaultRowHeight="12.75" x14ac:dyDescent="0.2"/>
  <cols>
    <col min="1" max="1" width="6.5703125" style="357" customWidth="1"/>
    <col min="2" max="2" width="38.85546875" style="357" customWidth="1"/>
    <col min="3" max="3" width="50.7109375" style="357" customWidth="1"/>
    <col min="4" max="16384" width="11.42578125" style="357"/>
  </cols>
  <sheetData>
    <row r="1" spans="1:10" ht="11.25" customHeight="1" x14ac:dyDescent="0.2">
      <c r="A1" s="360"/>
      <c r="B1" s="361"/>
      <c r="E1" s="196"/>
      <c r="F1" s="196"/>
      <c r="G1" s="196"/>
    </row>
    <row r="2" spans="1:10" ht="11.25" customHeight="1" x14ac:dyDescent="0.2">
      <c r="B2" s="196"/>
      <c r="C2" s="196"/>
      <c r="D2" s="196"/>
      <c r="E2" s="196"/>
      <c r="F2" s="196"/>
      <c r="G2" s="196"/>
    </row>
    <row r="3" spans="1:10" ht="11.25" customHeight="1" x14ac:dyDescent="0.2">
      <c r="B3" s="196"/>
      <c r="C3" s="196"/>
      <c r="D3" s="196"/>
      <c r="E3" s="196"/>
      <c r="F3" s="196"/>
      <c r="G3" s="196"/>
    </row>
    <row r="4" spans="1:10" ht="27" customHeight="1" x14ac:dyDescent="0.2">
      <c r="B4" s="196"/>
      <c r="C4" s="416" t="s">
        <v>475</v>
      </c>
      <c r="D4" s="416"/>
      <c r="E4" s="416"/>
      <c r="F4" s="416"/>
      <c r="G4" s="416"/>
      <c r="H4" s="416"/>
    </row>
    <row r="5" spans="1:10" ht="15.75" customHeight="1" x14ac:dyDescent="0.2">
      <c r="B5" s="196"/>
      <c r="C5" s="416"/>
      <c r="D5" s="416"/>
      <c r="E5" s="416"/>
      <c r="F5" s="416"/>
      <c r="G5" s="416"/>
      <c r="H5" s="416"/>
    </row>
    <row r="6" spans="1:10" ht="28.5" customHeight="1" x14ac:dyDescent="0.2">
      <c r="B6" s="197"/>
      <c r="C6" s="417" t="s">
        <v>567</v>
      </c>
      <c r="D6" s="417"/>
      <c r="E6" s="417"/>
      <c r="F6" s="417"/>
      <c r="G6" s="417"/>
      <c r="H6" s="417"/>
    </row>
    <row r="7" spans="1:10" ht="19.5" customHeight="1" x14ac:dyDescent="0.2">
      <c r="B7" s="362"/>
    </row>
    <row r="8" spans="1:10" ht="11.25" customHeight="1" x14ac:dyDescent="0.2">
      <c r="B8" s="362"/>
      <c r="C8" s="363"/>
      <c r="D8" s="363"/>
      <c r="E8" s="363"/>
      <c r="F8" s="363"/>
      <c r="G8" s="363"/>
      <c r="H8" s="363"/>
    </row>
    <row r="9" spans="1:10" ht="18" customHeight="1" x14ac:dyDescent="0.2">
      <c r="B9" s="198" t="s">
        <v>385</v>
      </c>
    </row>
    <row r="10" spans="1:10" ht="11.25" customHeight="1" x14ac:dyDescent="0.2"/>
    <row r="11" spans="1:10" ht="19.5" customHeight="1" x14ac:dyDescent="0.2">
      <c r="B11" s="199" t="s">
        <v>476</v>
      </c>
    </row>
    <row r="12" spans="1:10" ht="19.5" customHeight="1" x14ac:dyDescent="0.2">
      <c r="B12" s="200" t="s">
        <v>477</v>
      </c>
    </row>
    <row r="13" spans="1:10" ht="19.5" customHeight="1" x14ac:dyDescent="0.2">
      <c r="B13" s="200" t="s">
        <v>478</v>
      </c>
    </row>
    <row r="14" spans="1:10" ht="19.5" customHeight="1" x14ac:dyDescent="0.2">
      <c r="A14" s="364"/>
      <c r="B14" s="200" t="s">
        <v>502</v>
      </c>
      <c r="C14" s="365"/>
      <c r="F14" s="365"/>
      <c r="G14" s="365"/>
      <c r="H14" s="365"/>
      <c r="I14" s="365"/>
      <c r="J14" s="365"/>
    </row>
    <row r="15" spans="1:10" ht="19.5" customHeight="1" x14ac:dyDescent="0.2">
      <c r="A15" s="364"/>
      <c r="B15" s="200" t="s">
        <v>503</v>
      </c>
      <c r="C15" s="365"/>
      <c r="F15" s="365"/>
      <c r="G15" s="365"/>
      <c r="H15" s="365"/>
      <c r="I15" s="365"/>
      <c r="J15" s="365"/>
    </row>
    <row r="16" spans="1:10" ht="11.25" customHeight="1" x14ac:dyDescent="0.2">
      <c r="A16" s="364"/>
      <c r="C16" s="365"/>
      <c r="F16" s="365"/>
      <c r="G16" s="365"/>
      <c r="H16" s="365"/>
      <c r="I16" s="365"/>
      <c r="J16" s="365"/>
    </row>
    <row r="17" spans="1:12" ht="11.25" customHeight="1" x14ac:dyDescent="0.2">
      <c r="A17" s="364"/>
      <c r="B17" s="200"/>
      <c r="C17" s="365"/>
      <c r="F17" s="365"/>
      <c r="G17" s="365"/>
      <c r="H17" s="365"/>
      <c r="I17" s="365"/>
      <c r="J17" s="365"/>
    </row>
    <row r="18" spans="1:12" ht="18" x14ac:dyDescent="0.2">
      <c r="A18" s="364"/>
      <c r="B18" s="198" t="s">
        <v>386</v>
      </c>
      <c r="C18" s="365"/>
      <c r="F18" s="365"/>
      <c r="G18" s="365"/>
      <c r="H18" s="365"/>
      <c r="I18" s="365"/>
      <c r="J18" s="365"/>
    </row>
    <row r="19" spans="1:12" x14ac:dyDescent="0.2">
      <c r="A19" s="364"/>
      <c r="B19" s="366"/>
      <c r="C19" s="365"/>
      <c r="D19" s="365"/>
      <c r="E19" s="365"/>
      <c r="F19" s="365"/>
      <c r="I19" s="365"/>
      <c r="J19" s="365"/>
      <c r="K19" s="367"/>
      <c r="L19" s="367"/>
    </row>
    <row r="20" spans="1:12" ht="20.25" customHeight="1" thickBot="1" x14ac:dyDescent="0.25">
      <c r="A20" s="364"/>
      <c r="B20" s="356" t="s">
        <v>398</v>
      </c>
      <c r="C20" s="418" t="s">
        <v>385</v>
      </c>
      <c r="D20" s="419"/>
      <c r="E20" s="419"/>
      <c r="F20" s="419"/>
      <c r="G20" s="356"/>
      <c r="H20" s="365"/>
      <c r="J20" s="365"/>
      <c r="K20" s="420"/>
      <c r="L20" s="420"/>
    </row>
    <row r="21" spans="1:12" ht="6.75" customHeight="1" thickTop="1" x14ac:dyDescent="0.2">
      <c r="A21" s="364"/>
      <c r="B21" s="205"/>
      <c r="C21" s="203"/>
      <c r="D21" s="202"/>
      <c r="E21" s="202"/>
      <c r="F21" s="202"/>
      <c r="G21" s="202"/>
      <c r="H21" s="365"/>
      <c r="J21" s="365"/>
      <c r="K21" s="367"/>
      <c r="L21" s="367"/>
    </row>
    <row r="22" spans="1:12" ht="15" customHeight="1" x14ac:dyDescent="0.2">
      <c r="A22" s="368"/>
      <c r="B22" s="410" t="s">
        <v>66</v>
      </c>
      <c r="C22" s="245" t="s">
        <v>395</v>
      </c>
      <c r="D22" s="369"/>
      <c r="E22" s="369"/>
      <c r="F22" s="369"/>
      <c r="G22" s="369"/>
      <c r="H22" s="365"/>
      <c r="J22" s="365"/>
    </row>
    <row r="23" spans="1:12" ht="15" customHeight="1" x14ac:dyDescent="0.2">
      <c r="A23" s="368"/>
      <c r="B23" s="410" t="s">
        <v>69</v>
      </c>
      <c r="C23" s="245" t="s">
        <v>395</v>
      </c>
      <c r="D23" s="2"/>
      <c r="E23" s="2"/>
      <c r="F23" s="2"/>
      <c r="G23" s="2"/>
      <c r="H23" s="2"/>
      <c r="J23" s="2"/>
    </row>
    <row r="24" spans="1:12" ht="15" customHeight="1" x14ac:dyDescent="0.2">
      <c r="A24" s="368"/>
      <c r="B24" s="410" t="s">
        <v>67</v>
      </c>
      <c r="C24" s="245" t="s">
        <v>395</v>
      </c>
      <c r="D24" s="2"/>
      <c r="E24" s="2"/>
      <c r="F24" s="2"/>
      <c r="G24" s="2"/>
      <c r="H24" s="2"/>
      <c r="J24" s="2"/>
    </row>
    <row r="25" spans="1:12" ht="15" customHeight="1" x14ac:dyDescent="0.2">
      <c r="A25" s="368"/>
      <c r="B25" s="410" t="s">
        <v>68</v>
      </c>
      <c r="C25" s="245" t="s">
        <v>395</v>
      </c>
      <c r="D25" s="2"/>
      <c r="E25" s="2"/>
      <c r="F25" s="2"/>
      <c r="G25" s="2"/>
      <c r="H25" s="2"/>
      <c r="J25" s="2"/>
    </row>
    <row r="26" spans="1:12" ht="15" customHeight="1" x14ac:dyDescent="0.2">
      <c r="A26" s="368"/>
      <c r="B26" s="410" t="s">
        <v>144</v>
      </c>
      <c r="C26" s="245" t="s">
        <v>491</v>
      </c>
      <c r="D26" s="369"/>
      <c r="E26" s="2"/>
      <c r="F26" s="2"/>
      <c r="G26" s="2"/>
      <c r="H26" s="2"/>
      <c r="J26" s="2"/>
    </row>
    <row r="27" spans="1:12" ht="15" customHeight="1" x14ac:dyDescent="0.2">
      <c r="A27" s="368"/>
      <c r="B27" s="410" t="s">
        <v>146</v>
      </c>
      <c r="C27" s="245" t="s">
        <v>491</v>
      </c>
      <c r="D27" s="2"/>
      <c r="E27" s="2"/>
      <c r="F27" s="2"/>
      <c r="G27" s="2"/>
      <c r="H27" s="2"/>
      <c r="J27" s="2"/>
    </row>
    <row r="28" spans="1:12" ht="15" customHeight="1" x14ac:dyDescent="0.2">
      <c r="A28" s="368"/>
      <c r="B28" s="410" t="s">
        <v>202</v>
      </c>
      <c r="C28" s="245" t="s">
        <v>491</v>
      </c>
      <c r="D28" s="2"/>
      <c r="E28" s="2"/>
      <c r="F28" s="2"/>
      <c r="G28" s="2"/>
      <c r="H28" s="2"/>
      <c r="J28" s="2"/>
    </row>
    <row r="29" spans="1:12" ht="15" customHeight="1" x14ac:dyDescent="0.2">
      <c r="A29" s="368"/>
      <c r="B29" s="410" t="s">
        <v>479</v>
      </c>
      <c r="C29" s="245" t="s">
        <v>491</v>
      </c>
      <c r="D29" s="2"/>
      <c r="E29" s="2"/>
      <c r="F29" s="2"/>
      <c r="G29" s="2"/>
      <c r="H29" s="2"/>
      <c r="J29" s="2"/>
    </row>
    <row r="30" spans="1:12" ht="15" customHeight="1" x14ac:dyDescent="0.2">
      <c r="A30" s="368"/>
      <c r="B30" s="410" t="s">
        <v>480</v>
      </c>
      <c r="C30" s="245" t="s">
        <v>491</v>
      </c>
      <c r="D30" s="2"/>
      <c r="E30" s="2"/>
      <c r="F30" s="2"/>
      <c r="G30" s="2"/>
      <c r="H30" s="2"/>
      <c r="J30" s="2"/>
    </row>
    <row r="31" spans="1:12" ht="15" customHeight="1" x14ac:dyDescent="0.2">
      <c r="A31" s="368"/>
      <c r="B31" s="410" t="s">
        <v>481</v>
      </c>
      <c r="C31" s="245" t="s">
        <v>491</v>
      </c>
      <c r="D31" s="2"/>
      <c r="E31" s="2"/>
      <c r="F31" s="2"/>
      <c r="G31" s="2"/>
      <c r="H31" s="2"/>
      <c r="J31" s="2"/>
    </row>
    <row r="32" spans="1:12" ht="15" customHeight="1" x14ac:dyDescent="0.2">
      <c r="A32" s="368"/>
      <c r="B32" s="410" t="s">
        <v>482</v>
      </c>
      <c r="C32" s="245" t="s">
        <v>491</v>
      </c>
      <c r="D32" s="2"/>
      <c r="E32" s="2"/>
      <c r="F32" s="2"/>
      <c r="G32" s="2"/>
      <c r="H32" s="2"/>
      <c r="J32" s="2"/>
    </row>
    <row r="33" spans="1:12" ht="15" customHeight="1" x14ac:dyDescent="0.2">
      <c r="A33" s="368"/>
      <c r="B33" s="410" t="s">
        <v>483</v>
      </c>
      <c r="C33" s="245" t="s">
        <v>491</v>
      </c>
      <c r="D33" s="2"/>
      <c r="E33" s="2"/>
      <c r="F33" s="2"/>
      <c r="G33" s="2"/>
      <c r="H33" s="2"/>
      <c r="J33" s="2"/>
    </row>
    <row r="34" spans="1:12" ht="15" customHeight="1" x14ac:dyDescent="0.2">
      <c r="A34" s="368"/>
      <c r="B34" s="410" t="s">
        <v>484</v>
      </c>
      <c r="C34" s="245" t="s">
        <v>491</v>
      </c>
      <c r="D34" s="2"/>
      <c r="E34" s="2"/>
      <c r="F34" s="2"/>
      <c r="G34" s="2"/>
      <c r="H34" s="2"/>
      <c r="J34" s="2"/>
    </row>
    <row r="35" spans="1:12" ht="15" customHeight="1" x14ac:dyDescent="0.2">
      <c r="A35" s="368"/>
      <c r="B35" s="410" t="s">
        <v>485</v>
      </c>
      <c r="C35" s="245" t="s">
        <v>491</v>
      </c>
      <c r="D35" s="2"/>
      <c r="E35" s="2"/>
      <c r="F35" s="2"/>
      <c r="G35" s="2"/>
      <c r="H35" s="2"/>
      <c r="J35" s="2"/>
    </row>
    <row r="36" spans="1:12" ht="15" customHeight="1" x14ac:dyDescent="0.2">
      <c r="A36" s="368"/>
      <c r="B36" s="410" t="s">
        <v>486</v>
      </c>
      <c r="C36" s="245" t="s">
        <v>491</v>
      </c>
      <c r="D36" s="2"/>
      <c r="E36" s="2"/>
      <c r="F36" s="2"/>
      <c r="G36" s="2"/>
      <c r="H36" s="2"/>
      <c r="J36" s="2"/>
    </row>
    <row r="37" spans="1:12" ht="15" customHeight="1" x14ac:dyDescent="0.2">
      <c r="A37" s="368"/>
      <c r="B37" s="410" t="s">
        <v>487</v>
      </c>
      <c r="C37" s="245" t="s">
        <v>491</v>
      </c>
      <c r="D37" s="2"/>
      <c r="E37" s="2"/>
      <c r="F37" s="2"/>
      <c r="G37" s="2"/>
      <c r="H37" s="2"/>
      <c r="J37" s="2"/>
    </row>
    <row r="38" spans="1:12" ht="15" customHeight="1" x14ac:dyDescent="0.2">
      <c r="A38" s="368"/>
      <c r="B38" s="410" t="s">
        <v>488</v>
      </c>
      <c r="C38" s="245" t="s">
        <v>491</v>
      </c>
      <c r="D38" s="2"/>
      <c r="E38" s="2"/>
      <c r="F38" s="2"/>
      <c r="G38" s="2"/>
      <c r="H38" s="2"/>
      <c r="J38" s="2"/>
    </row>
    <row r="39" spans="1:12" ht="15" customHeight="1" x14ac:dyDescent="0.2">
      <c r="A39" s="368"/>
      <c r="B39" s="410" t="s">
        <v>489</v>
      </c>
      <c r="C39" s="245" t="s">
        <v>491</v>
      </c>
      <c r="D39" s="2"/>
      <c r="E39" s="2"/>
      <c r="F39" s="2"/>
      <c r="G39" s="2"/>
      <c r="H39" s="2"/>
      <c r="J39" s="2"/>
    </row>
    <row r="40" spans="1:12" ht="15" customHeight="1" x14ac:dyDescent="0.2">
      <c r="A40" s="368"/>
      <c r="B40" s="410" t="s">
        <v>490</v>
      </c>
      <c r="C40" s="245" t="s">
        <v>491</v>
      </c>
      <c r="D40" s="2"/>
      <c r="E40" s="2"/>
      <c r="F40" s="2"/>
      <c r="G40" s="2"/>
      <c r="H40" s="2"/>
      <c r="J40" s="2"/>
    </row>
    <row r="41" spans="1:12" ht="15" customHeight="1" x14ac:dyDescent="0.2">
      <c r="A41" s="368"/>
      <c r="B41" s="410" t="s">
        <v>531</v>
      </c>
      <c r="C41" s="245" t="s">
        <v>491</v>
      </c>
      <c r="D41" s="2"/>
      <c r="E41" s="2"/>
      <c r="F41" s="2"/>
      <c r="G41" s="2"/>
      <c r="H41" s="2"/>
      <c r="J41" s="2"/>
    </row>
    <row r="42" spans="1:12" s="406" customFormat="1" ht="15" customHeight="1" x14ac:dyDescent="0.2">
      <c r="A42" s="404"/>
      <c r="B42" s="410" t="s">
        <v>540</v>
      </c>
      <c r="C42" s="245" t="s">
        <v>491</v>
      </c>
      <c r="D42" s="405"/>
      <c r="E42" s="405"/>
      <c r="F42" s="405"/>
      <c r="G42" s="405"/>
      <c r="H42" s="405"/>
      <c r="J42" s="405"/>
    </row>
    <row r="43" spans="1:12" s="406" customFormat="1" ht="15" customHeight="1" x14ac:dyDescent="0.2">
      <c r="A43" s="404"/>
      <c r="B43" s="410" t="s">
        <v>568</v>
      </c>
      <c r="C43" s="245" t="s">
        <v>491</v>
      </c>
      <c r="D43" s="405"/>
      <c r="E43" s="405"/>
      <c r="F43" s="405"/>
      <c r="G43" s="405"/>
      <c r="H43" s="405"/>
      <c r="J43" s="405"/>
    </row>
    <row r="44" spans="1:12" ht="15" customHeight="1" x14ac:dyDescent="0.2">
      <c r="A44" s="368"/>
      <c r="B44" s="410" t="s">
        <v>492</v>
      </c>
      <c r="C44" s="245" t="s">
        <v>396</v>
      </c>
      <c r="D44"/>
      <c r="E44"/>
      <c r="F44" s="248"/>
      <c r="G44" s="248"/>
      <c r="H44" s="248"/>
      <c r="J44" s="2"/>
    </row>
    <row r="45" spans="1:12" ht="15" customHeight="1" x14ac:dyDescent="0.2">
      <c r="A45" s="368"/>
      <c r="B45" s="410" t="s">
        <v>493</v>
      </c>
      <c r="C45" s="245" t="s">
        <v>500</v>
      </c>
      <c r="D45" s="246"/>
      <c r="E45" s="247"/>
      <c r="F45" s="248"/>
      <c r="G45" s="248"/>
      <c r="H45" s="248"/>
      <c r="J45" s="2"/>
      <c r="L45" s="369"/>
    </row>
    <row r="46" spans="1:12" ht="15" customHeight="1" x14ac:dyDescent="0.2">
      <c r="A46" s="364"/>
      <c r="B46" s="410" t="s">
        <v>504</v>
      </c>
      <c r="C46" s="245" t="s">
        <v>259</v>
      </c>
      <c r="D46" s="370"/>
      <c r="E46" s="248"/>
      <c r="F46" s="248"/>
      <c r="G46" s="248"/>
      <c r="H46" s="248"/>
    </row>
    <row r="47" spans="1:12" ht="15" customHeight="1" x14ac:dyDescent="0.2">
      <c r="A47" s="364"/>
      <c r="B47" s="410" t="s">
        <v>494</v>
      </c>
      <c r="C47" s="245" t="s">
        <v>260</v>
      </c>
      <c r="D47" s="371"/>
      <c r="E47" s="371"/>
      <c r="F47" s="371"/>
      <c r="G47" s="371"/>
      <c r="H47" s="371"/>
    </row>
    <row r="48" spans="1:12" ht="15" customHeight="1" x14ac:dyDescent="0.2">
      <c r="A48" s="372"/>
      <c r="B48" s="410" t="s">
        <v>495</v>
      </c>
      <c r="C48" s="245" t="s">
        <v>353</v>
      </c>
      <c r="D48" s="371"/>
      <c r="E48" s="371"/>
      <c r="F48" s="371"/>
      <c r="G48" s="371"/>
      <c r="H48" s="371"/>
    </row>
    <row r="49" spans="1:10" ht="15" customHeight="1" x14ac:dyDescent="0.2">
      <c r="A49" s="372"/>
      <c r="B49" s="410" t="s">
        <v>496</v>
      </c>
      <c r="C49" s="245" t="s">
        <v>354</v>
      </c>
      <c r="D49" s="371"/>
      <c r="E49" s="371"/>
      <c r="F49" s="371"/>
      <c r="G49" s="371"/>
      <c r="H49" s="371"/>
    </row>
    <row r="50" spans="1:10" ht="15" customHeight="1" x14ac:dyDescent="0.2">
      <c r="A50" s="364"/>
      <c r="B50" s="410" t="s">
        <v>497</v>
      </c>
      <c r="C50" s="245" t="s">
        <v>255</v>
      </c>
      <c r="D50" s="248"/>
      <c r="E50" s="248"/>
      <c r="F50" s="248"/>
      <c r="G50" s="248"/>
      <c r="H50" s="248"/>
    </row>
    <row r="51" spans="1:10" ht="15" customHeight="1" x14ac:dyDescent="0.2">
      <c r="A51" s="364"/>
      <c r="B51" s="410" t="s">
        <v>498</v>
      </c>
      <c r="C51" s="245" t="s">
        <v>256</v>
      </c>
      <c r="D51" s="248"/>
      <c r="E51" s="248"/>
      <c r="F51" s="248"/>
      <c r="G51" s="248"/>
      <c r="H51" s="248"/>
    </row>
    <row r="52" spans="1:10" ht="15" customHeight="1" x14ac:dyDescent="0.2">
      <c r="B52" s="410" t="s">
        <v>499</v>
      </c>
      <c r="C52" s="245" t="s">
        <v>257</v>
      </c>
      <c r="D52" s="248"/>
      <c r="E52" s="248"/>
      <c r="F52" s="248"/>
      <c r="G52" s="248"/>
      <c r="H52" s="248"/>
    </row>
    <row r="53" spans="1:10" x14ac:dyDescent="0.2">
      <c r="B53" s="410" t="s">
        <v>536</v>
      </c>
      <c r="C53" s="245" t="s">
        <v>583</v>
      </c>
      <c r="D53" s="372"/>
      <c r="E53" s="201"/>
      <c r="F53" s="2"/>
      <c r="G53" s="2"/>
      <c r="H53" s="2"/>
      <c r="I53" s="2"/>
      <c r="J53" s="2"/>
    </row>
    <row r="54" spans="1:10" x14ac:dyDescent="0.2">
      <c r="A54" s="372"/>
      <c r="B54" s="206"/>
      <c r="C54" s="2"/>
      <c r="D54" s="2"/>
      <c r="E54" s="2"/>
      <c r="F54" s="2"/>
      <c r="G54" s="2"/>
      <c r="H54" s="2"/>
      <c r="I54" s="2"/>
      <c r="J54" s="2"/>
    </row>
    <row r="55" spans="1:10" x14ac:dyDescent="0.2">
      <c r="A55" s="372"/>
      <c r="B55" s="365"/>
      <c r="C55" s="2"/>
      <c r="D55" s="2"/>
      <c r="E55" s="2"/>
      <c r="F55" s="2"/>
      <c r="G55" s="2"/>
      <c r="H55" s="2"/>
      <c r="I55" s="2"/>
      <c r="J55" s="2"/>
    </row>
    <row r="56" spans="1:10" x14ac:dyDescent="0.2">
      <c r="A56" s="364"/>
      <c r="B56" s="372"/>
      <c r="C56" s="2"/>
      <c r="D56" s="2"/>
      <c r="E56" s="2"/>
      <c r="F56" s="2"/>
      <c r="G56" s="2"/>
      <c r="H56" s="2"/>
      <c r="I56" s="2"/>
      <c r="J56" s="2"/>
    </row>
    <row r="57" spans="1:10" x14ac:dyDescent="0.2">
      <c r="A57" s="373"/>
      <c r="B57" s="374"/>
      <c r="C57" s="365"/>
      <c r="D57" s="420"/>
      <c r="E57" s="420"/>
      <c r="F57" s="365"/>
      <c r="G57" s="365"/>
      <c r="H57" s="365"/>
      <c r="I57" s="365"/>
      <c r="J57" s="365"/>
    </row>
    <row r="58" spans="1:10" x14ac:dyDescent="0.2">
      <c r="A58" s="373"/>
      <c r="C58" s="63"/>
      <c r="D58" s="207"/>
      <c r="E58" s="207"/>
      <c r="F58" s="63"/>
      <c r="G58" s="63"/>
      <c r="H58" s="63"/>
      <c r="I58" s="63"/>
      <c r="J58" s="63"/>
    </row>
    <row r="59" spans="1:10" x14ac:dyDescent="0.2">
      <c r="A59" s="373"/>
      <c r="C59" s="64"/>
      <c r="D59" s="64"/>
      <c r="E59" s="64"/>
      <c r="F59" s="64"/>
      <c r="G59" s="64"/>
      <c r="H59" s="64"/>
      <c r="I59" s="64"/>
      <c r="J59" s="64"/>
    </row>
    <row r="60" spans="1:10" x14ac:dyDescent="0.2">
      <c r="D60" s="373"/>
      <c r="E60" s="373"/>
      <c r="F60" s="373"/>
      <c r="G60" s="373"/>
      <c r="H60" s="373"/>
      <c r="I60" s="373"/>
    </row>
  </sheetData>
  <mergeCells count="5">
    <mergeCell ref="C4:H5"/>
    <mergeCell ref="C6:H6"/>
    <mergeCell ref="C20:F20"/>
    <mergeCell ref="K20:L20"/>
    <mergeCell ref="D57:E57"/>
  </mergeCells>
  <phoneticPr fontId="2" type="noConversion"/>
  <hyperlinks>
    <hyperlink ref="B22" location="'Año 2005'!A1" display="Año 2005" xr:uid="{00000000-0004-0000-0000-000000000000}"/>
    <hyperlink ref="B23" location="'Año 2006'!A1" display="Año 2006" xr:uid="{00000000-0004-0000-0000-000001000000}"/>
    <hyperlink ref="B24" location="'Año 2007'!A1" display="Año 2007" xr:uid="{00000000-0004-0000-0000-000002000000}"/>
    <hyperlink ref="B25" location="'Año 2008'!A1" display="Año 2008" xr:uid="{00000000-0004-0000-0000-000003000000}"/>
    <hyperlink ref="B26" location="'Año 2009'!A1" display="Año 2009" xr:uid="{00000000-0004-0000-0000-000004000000}"/>
    <hyperlink ref="B27" location="'Año 2010'!A1" display="Año 2010" xr:uid="{00000000-0004-0000-0000-000005000000}"/>
    <hyperlink ref="B28" location="'Año 2011'!A1" display="Año 2011" xr:uid="{00000000-0004-0000-0000-000006000000}"/>
    <hyperlink ref="B29" location="'Año 2012'!A1" display="Año 2012 (*)" xr:uid="{00000000-0004-0000-0000-000007000000}"/>
    <hyperlink ref="B30" location="'Año 2013'!A1" display="Año 2013 (*)" xr:uid="{00000000-0004-0000-0000-000008000000}"/>
    <hyperlink ref="B31" location="'Año 2014'!DATOSAÑO" display="Año 2014 (*)" xr:uid="{00000000-0004-0000-0000-000009000000}"/>
    <hyperlink ref="B32" location="'Año 2015'!DATOSAÑO" display="Año 2015 (*)" xr:uid="{00000000-0004-0000-0000-00000A000000}"/>
    <hyperlink ref="B33" location="'Año 2016'!DATOSAÑO" display="Año 2016 (*)" xr:uid="{00000000-0004-0000-0000-00000B000000}"/>
    <hyperlink ref="B34" location="'Año 2017'!DATOSAÑO" display="Año 2017 (*)" xr:uid="{00000000-0004-0000-0000-00000C000000}"/>
    <hyperlink ref="B35" location="'Año 2018'!DATOSAÑO" display="Año 2018 (*)" xr:uid="{00000000-0004-0000-0000-00000D000000}"/>
    <hyperlink ref="B36" location="'Año 2019'!DATOSAÑO" display="Año 2019 (*)" xr:uid="{00000000-0004-0000-0000-00000E000000}"/>
    <hyperlink ref="B37" location="'Año 2020'!DATOSAÑO" display="Año 2020 (*)" xr:uid="{00000000-0004-0000-0000-00000F000000}"/>
    <hyperlink ref="B38" location="'Año 2021'!A1" display="Año 2021 (*)" xr:uid="{00000000-0004-0000-0000-000010000000}"/>
    <hyperlink ref="B39" location="'Año 2022'!A1" display="Año 2022 (2)" xr:uid="{00000000-0004-0000-0000-000011000000}"/>
    <hyperlink ref="B40" location="'Año 2023'!A1" display="Año 2023 (2)" xr:uid="{00000000-0004-0000-0000-000012000000}"/>
    <hyperlink ref="B44" location="'TODOS LOS AÑOS'!A1" display="Todos los años" xr:uid="{00000000-0004-0000-0000-000013000000}"/>
    <hyperlink ref="B45" location="'Tasas de Uso'!A1" display="Tasas de Uso" xr:uid="{00000000-0004-0000-0000-000014000000}"/>
    <hyperlink ref="B46" location="'Gráfico Casos Año GES'!A1" display="Gráfico Casos Año GES" xr:uid="{00000000-0004-0000-0000-000015000000}"/>
    <hyperlink ref="B47" location="'Gráfico Casos Año Calendario'!A1" display="Gráfico Casos Año Calendario" xr:uid="{00000000-0004-0000-0000-000016000000}"/>
    <hyperlink ref="B48" location="'Gráfico por PS según DS'!A1" display="Gráfico por PS según DS" xr:uid="{00000000-0004-0000-0000-000017000000}"/>
    <hyperlink ref="B49" location="'Gráfico Tipo Atención'!A1" display="Gráfico Tipo Atención" xr:uid="{00000000-0004-0000-0000-000018000000}"/>
    <hyperlink ref="B50" location="'PS Modalidad Ambulatoria'!A1" display="PS Modalidad Ambulatoria" xr:uid="{00000000-0004-0000-0000-000019000000}"/>
    <hyperlink ref="B51" location="'PS Modalidad Hospitalaria'!A1" display="PS Modalidad Hospitalaria" xr:uid="{00000000-0004-0000-0000-00001A000000}"/>
    <hyperlink ref="B52" location="'PS Modalidad Mixta'!A1" display="PS Modalidad Mixta" xr:uid="{00000000-0004-0000-0000-00001B000000}"/>
    <hyperlink ref="B41" location="'Año 2024'!A1" display="Año 2024" xr:uid="{00000000-0004-0000-0000-00001C000000}"/>
    <hyperlink ref="B53" location="'Ficha Metadatos'!A1" display="Ficha Metadatos" xr:uid="{00000000-0004-0000-0000-00001D000000}"/>
    <hyperlink ref="B42" location="'Año 2025'!A1" display="Año 2025" xr:uid="{00000000-0004-0000-0000-00001E000000}"/>
    <hyperlink ref="B43" location="'Año 2026'!A1" display="Año 2026" xr:uid="{00000000-0004-0000-0000-00001F000000}"/>
  </hyperlinks>
  <pageMargins left="0.74803149606299213" right="0.74803149606299213" top="0.98425196850393704" bottom="0.98425196850393704" header="0" footer="0"/>
  <pageSetup scale="6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Q115"/>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1" width="12.140625" style="68" customWidth="1"/>
    <col min="12" max="13" width="10.140625" style="68" customWidth="1"/>
    <col min="14" max="16384" width="11.42578125" style="68"/>
  </cols>
  <sheetData>
    <row r="2" spans="1:17" ht="15" x14ac:dyDescent="0.2">
      <c r="A2" s="434" t="s">
        <v>406</v>
      </c>
      <c r="B2" s="434"/>
      <c r="C2" s="434"/>
      <c r="D2" s="434"/>
      <c r="E2" s="434"/>
      <c r="F2" s="434"/>
      <c r="G2" s="434"/>
      <c r="H2" s="434"/>
      <c r="I2" s="434"/>
      <c r="J2" s="434"/>
      <c r="K2" s="434"/>
      <c r="L2" s="434"/>
      <c r="M2" s="79"/>
    </row>
    <row r="3" spans="1:17" ht="15" x14ac:dyDescent="0.2">
      <c r="A3" s="270"/>
      <c r="B3" s="270"/>
      <c r="C3" s="270"/>
      <c r="D3" s="270"/>
      <c r="E3" s="270"/>
      <c r="F3" s="270"/>
      <c r="G3" s="270"/>
      <c r="H3" s="270"/>
      <c r="I3" s="79"/>
      <c r="J3" s="79"/>
      <c r="K3" s="79"/>
      <c r="L3" s="79"/>
      <c r="M3" s="79"/>
    </row>
    <row r="4" spans="1:17" ht="30" customHeight="1" x14ac:dyDescent="0.2">
      <c r="A4" s="435" t="s">
        <v>233</v>
      </c>
      <c r="B4" s="443" t="s">
        <v>0</v>
      </c>
      <c r="C4" s="446" t="s">
        <v>430</v>
      </c>
      <c r="D4" s="446"/>
      <c r="E4" s="446" t="s">
        <v>431</v>
      </c>
      <c r="F4" s="446"/>
      <c r="G4" s="446" t="s">
        <v>432</v>
      </c>
      <c r="H4" s="446"/>
      <c r="I4" s="446" t="s">
        <v>433</v>
      </c>
      <c r="J4" s="446"/>
      <c r="K4" s="441" t="s">
        <v>434</v>
      </c>
      <c r="L4" s="442"/>
      <c r="M4" s="80"/>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41000</v>
      </c>
      <c r="D6" s="255">
        <v>41000</v>
      </c>
      <c r="E6" s="254">
        <v>41091</v>
      </c>
      <c r="F6" s="255">
        <v>41091</v>
      </c>
      <c r="G6" s="254">
        <v>41181</v>
      </c>
      <c r="H6" s="255">
        <v>41182</v>
      </c>
      <c r="I6" s="254">
        <v>41272</v>
      </c>
      <c r="J6" s="255">
        <v>41274</v>
      </c>
      <c r="K6" s="448"/>
      <c r="L6" s="450"/>
      <c r="M6" s="81"/>
    </row>
    <row r="7" spans="1:17" x14ac:dyDescent="0.2">
      <c r="A7" s="256">
        <v>1</v>
      </c>
      <c r="B7" s="257" t="s">
        <v>1</v>
      </c>
      <c r="C7" s="258">
        <v>23741</v>
      </c>
      <c r="D7" s="259">
        <v>2187</v>
      </c>
      <c r="E7" s="258">
        <v>24654</v>
      </c>
      <c r="F7" s="259">
        <v>2245</v>
      </c>
      <c r="G7" s="258">
        <v>25300</v>
      </c>
      <c r="H7" s="259">
        <v>2315</v>
      </c>
      <c r="I7" s="258">
        <v>26405</v>
      </c>
      <c r="J7" s="259">
        <v>2389</v>
      </c>
      <c r="K7" s="258">
        <f>$I7-'[2]Año 2011'!$I7</f>
        <v>3552</v>
      </c>
      <c r="L7" s="260">
        <f>$J7-'[2]Año 2011'!$J7</f>
        <v>285</v>
      </c>
      <c r="M7" s="82"/>
      <c r="O7" s="20"/>
      <c r="P7" s="20"/>
    </row>
    <row r="8" spans="1:17" x14ac:dyDescent="0.2">
      <c r="A8" s="256">
        <v>2</v>
      </c>
      <c r="B8" s="257" t="s">
        <v>2</v>
      </c>
      <c r="C8" s="258">
        <v>49015</v>
      </c>
      <c r="D8" s="259">
        <v>2435</v>
      </c>
      <c r="E8" s="258">
        <v>50677</v>
      </c>
      <c r="F8" s="259">
        <v>2542</v>
      </c>
      <c r="G8" s="258">
        <v>51807</v>
      </c>
      <c r="H8" s="259">
        <v>2622</v>
      </c>
      <c r="I8" s="258">
        <v>53860</v>
      </c>
      <c r="J8" s="259">
        <v>2712</v>
      </c>
      <c r="K8" s="258">
        <f>$I8-'[2]Año 2011'!$I8</f>
        <v>6875</v>
      </c>
      <c r="L8" s="260">
        <f>$J8-'[2]Año 2011'!$J8</f>
        <v>404</v>
      </c>
      <c r="M8" s="82"/>
      <c r="O8" s="20"/>
      <c r="P8" s="20"/>
    </row>
    <row r="9" spans="1:17" x14ac:dyDescent="0.2">
      <c r="A9" s="256">
        <v>3</v>
      </c>
      <c r="B9" s="257" t="s">
        <v>3</v>
      </c>
      <c r="C9" s="258">
        <v>594309</v>
      </c>
      <c r="D9" s="259">
        <v>8779</v>
      </c>
      <c r="E9" s="258">
        <v>715727</v>
      </c>
      <c r="F9" s="259">
        <v>9170</v>
      </c>
      <c r="G9" s="258">
        <v>794614</v>
      </c>
      <c r="H9" s="259">
        <v>9448</v>
      </c>
      <c r="I9" s="258">
        <v>942097</v>
      </c>
      <c r="J9" s="259">
        <v>9740</v>
      </c>
      <c r="K9" s="258">
        <f>$I9-'[2]Año 2011'!$I9</f>
        <v>452386</v>
      </c>
      <c r="L9" s="260">
        <f>$J9-'[2]Año 2011'!$J9</f>
        <v>1349</v>
      </c>
      <c r="M9" s="82"/>
      <c r="O9" s="20"/>
      <c r="P9" s="20"/>
    </row>
    <row r="10" spans="1:17" x14ac:dyDescent="0.2">
      <c r="A10" s="256">
        <v>4</v>
      </c>
      <c r="B10" s="257" t="s">
        <v>4</v>
      </c>
      <c r="C10" s="258">
        <v>91377</v>
      </c>
      <c r="D10" s="259">
        <v>4909</v>
      </c>
      <c r="E10" s="258">
        <v>95476</v>
      </c>
      <c r="F10" s="259">
        <v>5139</v>
      </c>
      <c r="G10" s="258">
        <v>98296</v>
      </c>
      <c r="H10" s="259">
        <v>5353</v>
      </c>
      <c r="I10" s="258">
        <v>103262</v>
      </c>
      <c r="J10" s="259">
        <v>5591</v>
      </c>
      <c r="K10" s="258">
        <f>$I10-'[2]Año 2011'!$I10</f>
        <v>15989</v>
      </c>
      <c r="L10" s="260">
        <f>$J10-'[2]Año 2011'!$J10</f>
        <v>951</v>
      </c>
      <c r="M10" s="82"/>
    </row>
    <row r="11" spans="1:17" x14ac:dyDescent="0.2">
      <c r="A11" s="256">
        <v>5</v>
      </c>
      <c r="B11" s="257" t="s">
        <v>5</v>
      </c>
      <c r="C11" s="258">
        <v>481622</v>
      </c>
      <c r="D11" s="259">
        <v>6388</v>
      </c>
      <c r="E11" s="258">
        <v>510585</v>
      </c>
      <c r="F11" s="259">
        <v>6622</v>
      </c>
      <c r="G11" s="258">
        <v>527801</v>
      </c>
      <c r="H11" s="259">
        <v>6847</v>
      </c>
      <c r="I11" s="258">
        <v>559888</v>
      </c>
      <c r="J11" s="259">
        <v>7071</v>
      </c>
      <c r="K11" s="258">
        <f>$I11-'[2]Año 2011'!$I11</f>
        <v>104661</v>
      </c>
      <c r="L11" s="260">
        <f>$J11-'[2]Año 2011'!$J11</f>
        <v>967</v>
      </c>
      <c r="M11" s="82"/>
    </row>
    <row r="12" spans="1:17" x14ac:dyDescent="0.2">
      <c r="A12" s="256">
        <v>6</v>
      </c>
      <c r="B12" s="257" t="s">
        <v>6</v>
      </c>
      <c r="C12" s="258">
        <v>6893</v>
      </c>
      <c r="D12" s="259">
        <v>5304</v>
      </c>
      <c r="E12" s="258">
        <v>7110</v>
      </c>
      <c r="F12" s="259">
        <v>5387</v>
      </c>
      <c r="G12" s="258">
        <v>7285</v>
      </c>
      <c r="H12" s="259">
        <v>5477</v>
      </c>
      <c r="I12" s="258">
        <v>7573</v>
      </c>
      <c r="J12" s="259">
        <v>5558</v>
      </c>
      <c r="K12" s="258">
        <f>$I12-'[2]Año 2011'!$I12</f>
        <v>908</v>
      </c>
      <c r="L12" s="260">
        <f>$J12-'[2]Año 2011'!$J12</f>
        <v>377</v>
      </c>
      <c r="M12" s="82"/>
    </row>
    <row r="13" spans="1:17" x14ac:dyDescent="0.2">
      <c r="A13" s="256">
        <v>7</v>
      </c>
      <c r="B13" s="257" t="s">
        <v>7</v>
      </c>
      <c r="C13" s="258">
        <v>782064</v>
      </c>
      <c r="D13" s="259">
        <v>67716</v>
      </c>
      <c r="E13" s="258">
        <v>807228</v>
      </c>
      <c r="F13" s="259">
        <v>69620</v>
      </c>
      <c r="G13" s="258">
        <v>823820</v>
      </c>
      <c r="H13" s="259">
        <v>71514</v>
      </c>
      <c r="I13" s="258">
        <v>851284</v>
      </c>
      <c r="J13" s="259">
        <v>73405</v>
      </c>
      <c r="K13" s="258">
        <f>$I13-'[2]Año 2011'!$I13</f>
        <v>94997</v>
      </c>
      <c r="L13" s="260">
        <f>$J13-'[2]Año 2011'!$J13</f>
        <v>8037</v>
      </c>
      <c r="M13" s="82"/>
    </row>
    <row r="14" spans="1:17" x14ac:dyDescent="0.2">
      <c r="A14" s="256">
        <v>8</v>
      </c>
      <c r="B14" s="257" t="s">
        <v>8</v>
      </c>
      <c r="C14" s="258">
        <v>65422</v>
      </c>
      <c r="D14" s="259">
        <v>14688</v>
      </c>
      <c r="E14" s="258">
        <v>68194</v>
      </c>
      <c r="F14" s="259">
        <v>15273</v>
      </c>
      <c r="G14" s="258">
        <v>70149</v>
      </c>
      <c r="H14" s="259">
        <v>15800</v>
      </c>
      <c r="I14" s="258">
        <v>73936</v>
      </c>
      <c r="J14" s="259">
        <v>16389</v>
      </c>
      <c r="K14" s="258">
        <f>$I14-'[2]Año 2011'!$I14</f>
        <v>11210</v>
      </c>
      <c r="L14" s="260">
        <f>$J14-'[2]Año 2011'!$J14</f>
        <v>2273</v>
      </c>
      <c r="M14" s="82"/>
    </row>
    <row r="15" spans="1:17" x14ac:dyDescent="0.2">
      <c r="A15" s="256">
        <v>9</v>
      </c>
      <c r="B15" s="257" t="s">
        <v>9</v>
      </c>
      <c r="C15" s="258">
        <v>5360</v>
      </c>
      <c r="D15" s="259">
        <v>224</v>
      </c>
      <c r="E15" s="258">
        <v>5635</v>
      </c>
      <c r="F15" s="259">
        <v>230</v>
      </c>
      <c r="G15" s="258">
        <v>5809</v>
      </c>
      <c r="H15" s="259">
        <v>235</v>
      </c>
      <c r="I15" s="258">
        <v>6127</v>
      </c>
      <c r="J15" s="259">
        <v>242</v>
      </c>
      <c r="K15" s="258">
        <f>$I15-'[2]Año 2011'!$I15</f>
        <v>1018</v>
      </c>
      <c r="L15" s="260">
        <f>$J15-'[2]Año 2011'!$J15</f>
        <v>22</v>
      </c>
      <c r="M15" s="82"/>
    </row>
    <row r="16" spans="1:17" x14ac:dyDescent="0.2">
      <c r="A16" s="256">
        <v>10</v>
      </c>
      <c r="B16" s="257" t="s">
        <v>10</v>
      </c>
      <c r="C16" s="258">
        <v>4038</v>
      </c>
      <c r="D16" s="259">
        <v>1053</v>
      </c>
      <c r="E16" s="258">
        <v>4220</v>
      </c>
      <c r="F16" s="259">
        <v>1108</v>
      </c>
      <c r="G16" s="258">
        <v>4341</v>
      </c>
      <c r="H16" s="259">
        <v>1133</v>
      </c>
      <c r="I16" s="258">
        <v>4575</v>
      </c>
      <c r="J16" s="259">
        <v>1166</v>
      </c>
      <c r="K16" s="258">
        <f>$I16-'[2]Año 2011'!$I16</f>
        <v>670</v>
      </c>
      <c r="L16" s="260">
        <f>$J16-'[2]Año 2011'!$J16</f>
        <v>154</v>
      </c>
      <c r="M16" s="82"/>
    </row>
    <row r="17" spans="1:15" x14ac:dyDescent="0.2">
      <c r="A17" s="256">
        <v>11</v>
      </c>
      <c r="B17" s="257" t="s">
        <v>11</v>
      </c>
      <c r="C17" s="258">
        <v>357353</v>
      </c>
      <c r="D17" s="259">
        <v>12776</v>
      </c>
      <c r="E17" s="258">
        <v>373307</v>
      </c>
      <c r="F17" s="259">
        <v>13321</v>
      </c>
      <c r="G17" s="258">
        <v>384036</v>
      </c>
      <c r="H17" s="259">
        <v>13740</v>
      </c>
      <c r="I17" s="258">
        <v>403778</v>
      </c>
      <c r="J17" s="259">
        <v>14183</v>
      </c>
      <c r="K17" s="258">
        <f>$I17-'[2]Año 2011'!$I17</f>
        <v>63122</v>
      </c>
      <c r="L17" s="260">
        <f>$J17-'[2]Año 2011'!$J17</f>
        <v>1956</v>
      </c>
      <c r="M17" s="82"/>
    </row>
    <row r="18" spans="1:15" ht="15" x14ac:dyDescent="0.2">
      <c r="A18" s="256">
        <v>12</v>
      </c>
      <c r="B18" s="257" t="s">
        <v>12</v>
      </c>
      <c r="C18" s="258">
        <v>13933</v>
      </c>
      <c r="D18" s="259">
        <v>1063</v>
      </c>
      <c r="E18" s="258">
        <v>14576</v>
      </c>
      <c r="F18" s="259">
        <v>1105</v>
      </c>
      <c r="G18" s="258">
        <v>14986</v>
      </c>
      <c r="H18" s="259">
        <v>1142</v>
      </c>
      <c r="I18" s="258">
        <v>15783</v>
      </c>
      <c r="J18" s="259">
        <v>1187</v>
      </c>
      <c r="K18" s="258">
        <f>$I18-'[2]Año 2011'!$I18</f>
        <v>2421</v>
      </c>
      <c r="L18" s="260">
        <f>$J18-'[2]Año 2011'!$J18</f>
        <v>171</v>
      </c>
      <c r="M18" s="82"/>
      <c r="O18" s="238"/>
    </row>
    <row r="19" spans="1:15" x14ac:dyDescent="0.2">
      <c r="A19" s="256">
        <v>13</v>
      </c>
      <c r="B19" s="257" t="s">
        <v>13</v>
      </c>
      <c r="C19" s="258">
        <v>2530</v>
      </c>
      <c r="D19" s="259">
        <v>276</v>
      </c>
      <c r="E19" s="258">
        <v>2641</v>
      </c>
      <c r="F19" s="259">
        <v>282</v>
      </c>
      <c r="G19" s="258">
        <v>2716</v>
      </c>
      <c r="H19" s="259">
        <v>290</v>
      </c>
      <c r="I19" s="258">
        <v>2833</v>
      </c>
      <c r="J19" s="259">
        <v>297</v>
      </c>
      <c r="K19" s="258">
        <f>$I19-'[2]Año 2011'!$I19</f>
        <v>413</v>
      </c>
      <c r="L19" s="260">
        <f>$J19-'[2]Año 2011'!$J19</f>
        <v>35</v>
      </c>
      <c r="M19" s="82"/>
    </row>
    <row r="20" spans="1:15" x14ac:dyDescent="0.2">
      <c r="A20" s="256">
        <v>14</v>
      </c>
      <c r="B20" s="257" t="s">
        <v>14</v>
      </c>
      <c r="C20" s="258">
        <v>7449</v>
      </c>
      <c r="D20" s="259">
        <v>828</v>
      </c>
      <c r="E20" s="258">
        <v>7726</v>
      </c>
      <c r="F20" s="259">
        <v>845</v>
      </c>
      <c r="G20" s="258">
        <v>7906</v>
      </c>
      <c r="H20" s="259">
        <v>878</v>
      </c>
      <c r="I20" s="258">
        <v>8216</v>
      </c>
      <c r="J20" s="259">
        <v>899</v>
      </c>
      <c r="K20" s="258">
        <f>$I20-'[2]Año 2011'!$I20</f>
        <v>1070</v>
      </c>
      <c r="L20" s="260">
        <f>$J20-'[2]Año 2011'!$J20</f>
        <v>106</v>
      </c>
      <c r="M20" s="82"/>
    </row>
    <row r="21" spans="1:15" x14ac:dyDescent="0.2">
      <c r="A21" s="256">
        <v>15</v>
      </c>
      <c r="B21" s="257" t="s">
        <v>15</v>
      </c>
      <c r="C21" s="258">
        <v>18162</v>
      </c>
      <c r="D21" s="259">
        <v>1609</v>
      </c>
      <c r="E21" s="258">
        <v>18738</v>
      </c>
      <c r="F21" s="259">
        <v>1674</v>
      </c>
      <c r="G21" s="258">
        <v>19153</v>
      </c>
      <c r="H21" s="259">
        <v>1729</v>
      </c>
      <c r="I21" s="258">
        <v>19887</v>
      </c>
      <c r="J21" s="259">
        <v>1793</v>
      </c>
      <c r="K21" s="258">
        <f>$I21-'[2]Año 2011'!$I21</f>
        <v>2325</v>
      </c>
      <c r="L21" s="260">
        <f>$J21-'[2]Año 2011'!$J21</f>
        <v>244</v>
      </c>
      <c r="M21" s="82"/>
    </row>
    <row r="22" spans="1:15" x14ac:dyDescent="0.2">
      <c r="A22" s="256">
        <v>16</v>
      </c>
      <c r="B22" s="257" t="s">
        <v>16</v>
      </c>
      <c r="C22" s="258">
        <v>11599</v>
      </c>
      <c r="D22" s="259">
        <v>1782</v>
      </c>
      <c r="E22" s="258">
        <v>11990</v>
      </c>
      <c r="F22" s="259">
        <v>1847</v>
      </c>
      <c r="G22" s="258">
        <v>12230</v>
      </c>
      <c r="H22" s="259">
        <v>1908</v>
      </c>
      <c r="I22" s="258">
        <v>12670</v>
      </c>
      <c r="J22" s="259">
        <v>1961</v>
      </c>
      <c r="K22" s="258">
        <f>$I22-'[2]Año 2011'!$I22</f>
        <v>1434</v>
      </c>
      <c r="L22" s="260">
        <f>$J22-'[2]Año 2011'!$J22</f>
        <v>251</v>
      </c>
      <c r="M22" s="82"/>
    </row>
    <row r="23" spans="1:15" x14ac:dyDescent="0.2">
      <c r="A23" s="256">
        <v>17</v>
      </c>
      <c r="B23" s="257" t="s">
        <v>17</v>
      </c>
      <c r="C23" s="258">
        <v>10617</v>
      </c>
      <c r="D23" s="259">
        <v>1832</v>
      </c>
      <c r="E23" s="258">
        <v>11075</v>
      </c>
      <c r="F23" s="259">
        <v>1906</v>
      </c>
      <c r="G23" s="258">
        <v>11368</v>
      </c>
      <c r="H23" s="259">
        <v>1971</v>
      </c>
      <c r="I23" s="258">
        <v>11968</v>
      </c>
      <c r="J23" s="259">
        <v>2023</v>
      </c>
      <c r="K23" s="258">
        <f>$I23-'[2]Año 2011'!$I23</f>
        <v>1755</v>
      </c>
      <c r="L23" s="260">
        <f>$J23-'[2]Año 2011'!$J23</f>
        <v>272</v>
      </c>
      <c r="M23" s="82"/>
    </row>
    <row r="24" spans="1:15" s="69" customFormat="1" x14ac:dyDescent="0.2">
      <c r="A24" s="256">
        <v>18</v>
      </c>
      <c r="B24" s="257" t="s">
        <v>409</v>
      </c>
      <c r="C24" s="375" t="s">
        <v>56</v>
      </c>
      <c r="D24" s="259">
        <v>3758</v>
      </c>
      <c r="E24" s="375" t="s">
        <v>56</v>
      </c>
      <c r="F24" s="259">
        <v>3934</v>
      </c>
      <c r="G24" s="375" t="s">
        <v>56</v>
      </c>
      <c r="H24" s="259">
        <v>4085</v>
      </c>
      <c r="I24" s="375" t="s">
        <v>56</v>
      </c>
      <c r="J24" s="259">
        <v>4279</v>
      </c>
      <c r="K24" s="258">
        <v>3773</v>
      </c>
      <c r="L24" s="260">
        <f>$J24-'[2]Año 2011'!$J24</f>
        <v>720</v>
      </c>
      <c r="M24" s="84"/>
    </row>
    <row r="25" spans="1:15" x14ac:dyDescent="0.2">
      <c r="A25" s="256">
        <v>19</v>
      </c>
      <c r="B25" s="257" t="s">
        <v>19</v>
      </c>
      <c r="C25" s="258">
        <v>2192959</v>
      </c>
      <c r="D25" s="259">
        <v>70526</v>
      </c>
      <c r="E25" s="258">
        <v>2291708</v>
      </c>
      <c r="F25" s="259">
        <v>74439</v>
      </c>
      <c r="G25" s="258">
        <v>2369299</v>
      </c>
      <c r="H25" s="259">
        <v>77831</v>
      </c>
      <c r="I25" s="258">
        <v>2453570</v>
      </c>
      <c r="J25" s="259">
        <v>79454</v>
      </c>
      <c r="K25" s="258">
        <f>$I25-'[2]Año 2011'!$I25</f>
        <v>298260</v>
      </c>
      <c r="L25" s="260">
        <f>$J25-'[2]Año 2011'!$J25</f>
        <v>10043</v>
      </c>
      <c r="M25" s="82"/>
    </row>
    <row r="26" spans="1:15" x14ac:dyDescent="0.2">
      <c r="A26" s="256">
        <v>20</v>
      </c>
      <c r="B26" s="257" t="s">
        <v>20</v>
      </c>
      <c r="C26" s="258">
        <v>157649</v>
      </c>
      <c r="D26" s="259">
        <v>592</v>
      </c>
      <c r="E26" s="258">
        <v>164504</v>
      </c>
      <c r="F26" s="259">
        <v>625</v>
      </c>
      <c r="G26" s="258">
        <v>171420</v>
      </c>
      <c r="H26" s="259">
        <v>665</v>
      </c>
      <c r="I26" s="258">
        <v>178471</v>
      </c>
      <c r="J26" s="259">
        <v>691</v>
      </c>
      <c r="K26" s="258">
        <f>$I26-'[2]Año 2011'!$I26</f>
        <v>24561</v>
      </c>
      <c r="L26" s="260">
        <f>$J26-'[2]Año 2011'!$J26</f>
        <v>117</v>
      </c>
      <c r="M26" s="82"/>
    </row>
    <row r="27" spans="1:15" x14ac:dyDescent="0.2">
      <c r="A27" s="256">
        <v>21</v>
      </c>
      <c r="B27" s="257" t="s">
        <v>21</v>
      </c>
      <c r="C27" s="258">
        <v>2099674</v>
      </c>
      <c r="D27" s="259">
        <v>145977</v>
      </c>
      <c r="E27" s="258">
        <v>2144641</v>
      </c>
      <c r="F27" s="259">
        <v>150491</v>
      </c>
      <c r="G27" s="258">
        <v>2175921</v>
      </c>
      <c r="H27" s="259">
        <v>154608</v>
      </c>
      <c r="I27" s="258">
        <v>2225255</v>
      </c>
      <c r="J27" s="259">
        <v>158515</v>
      </c>
      <c r="K27" s="258">
        <f>$I27-'[2]Año 2011'!$I27</f>
        <v>164883</v>
      </c>
      <c r="L27" s="260">
        <f>$J27-'[2]Año 2011'!$J27</f>
        <v>16575</v>
      </c>
      <c r="M27" s="82"/>
    </row>
    <row r="28" spans="1:15" x14ac:dyDescent="0.2">
      <c r="A28" s="256">
        <v>22</v>
      </c>
      <c r="B28" s="257" t="s">
        <v>22</v>
      </c>
      <c r="C28" s="258">
        <v>5689</v>
      </c>
      <c r="D28" s="259">
        <v>1455</v>
      </c>
      <c r="E28" s="258">
        <v>5847</v>
      </c>
      <c r="F28" s="259">
        <v>1494</v>
      </c>
      <c r="G28" s="258">
        <v>5951</v>
      </c>
      <c r="H28" s="259">
        <v>1522</v>
      </c>
      <c r="I28" s="258">
        <v>6128</v>
      </c>
      <c r="J28" s="259">
        <v>1553</v>
      </c>
      <c r="K28" s="258">
        <f>$I28-'[2]Año 2011'!$I28</f>
        <v>588</v>
      </c>
      <c r="L28" s="260">
        <f>$J28-'[2]Año 2011'!$J28</f>
        <v>148</v>
      </c>
      <c r="M28" s="82"/>
    </row>
    <row r="29" spans="1:15" x14ac:dyDescent="0.2">
      <c r="A29" s="256">
        <v>23</v>
      </c>
      <c r="B29" s="257" t="s">
        <v>23</v>
      </c>
      <c r="C29" s="258">
        <v>551131</v>
      </c>
      <c r="D29" s="259">
        <v>79481</v>
      </c>
      <c r="E29" s="258">
        <v>583876</v>
      </c>
      <c r="F29" s="259">
        <v>82824</v>
      </c>
      <c r="G29" s="258">
        <v>601906</v>
      </c>
      <c r="H29" s="259">
        <v>85670</v>
      </c>
      <c r="I29" s="258">
        <v>633021</v>
      </c>
      <c r="J29" s="259">
        <v>88354</v>
      </c>
      <c r="K29" s="258">
        <f>$I29-'[2]Año 2011'!$I29</f>
        <v>104547</v>
      </c>
      <c r="L29" s="260">
        <f>$J29-'[2]Año 2011'!$J29</f>
        <v>12562</v>
      </c>
      <c r="M29" s="82"/>
    </row>
    <row r="30" spans="1:15" x14ac:dyDescent="0.2">
      <c r="A30" s="256">
        <v>24</v>
      </c>
      <c r="B30" s="257" t="s">
        <v>410</v>
      </c>
      <c r="C30" s="258">
        <v>140556</v>
      </c>
      <c r="D30" s="259">
        <v>3766</v>
      </c>
      <c r="E30" s="258">
        <v>145048</v>
      </c>
      <c r="F30" s="259">
        <v>3901</v>
      </c>
      <c r="G30" s="258">
        <v>147993</v>
      </c>
      <c r="H30" s="259">
        <v>4030</v>
      </c>
      <c r="I30" s="258">
        <v>153282</v>
      </c>
      <c r="J30" s="259">
        <v>4183</v>
      </c>
      <c r="K30" s="258">
        <f>$I30-'[2]Año 2011'!$I30</f>
        <v>17199</v>
      </c>
      <c r="L30" s="260">
        <f>$J30-'[2]Año 2011'!$J30</f>
        <v>593</v>
      </c>
      <c r="M30" s="83"/>
    </row>
    <row r="31" spans="1:15" x14ac:dyDescent="0.2">
      <c r="A31" s="256">
        <v>25</v>
      </c>
      <c r="B31" s="257" t="s">
        <v>25</v>
      </c>
      <c r="C31" s="258">
        <v>30016</v>
      </c>
      <c r="D31" s="259">
        <v>3444</v>
      </c>
      <c r="E31" s="258">
        <v>31351</v>
      </c>
      <c r="F31" s="259">
        <v>3589</v>
      </c>
      <c r="G31" s="258">
        <v>32273</v>
      </c>
      <c r="H31" s="259">
        <v>3698</v>
      </c>
      <c r="I31" s="258">
        <v>34048</v>
      </c>
      <c r="J31" s="259">
        <v>3816</v>
      </c>
      <c r="K31" s="258">
        <f>$I31-'[2]Año 2011'!$I31</f>
        <v>5407</v>
      </c>
      <c r="L31" s="260">
        <f>$J31-'[2]Año 2011'!$J31</f>
        <v>493</v>
      </c>
      <c r="M31" s="82"/>
    </row>
    <row r="32" spans="1:15" x14ac:dyDescent="0.2">
      <c r="A32" s="256">
        <v>26</v>
      </c>
      <c r="B32" s="257" t="s">
        <v>150</v>
      </c>
      <c r="C32" s="258">
        <v>112623</v>
      </c>
      <c r="D32" s="259">
        <v>8694</v>
      </c>
      <c r="E32" s="258">
        <v>118591</v>
      </c>
      <c r="F32" s="259">
        <v>9176</v>
      </c>
      <c r="G32" s="258">
        <v>122643</v>
      </c>
      <c r="H32" s="259">
        <v>9598</v>
      </c>
      <c r="I32" s="258">
        <v>129573</v>
      </c>
      <c r="J32" s="259">
        <v>9992</v>
      </c>
      <c r="K32" s="258">
        <f>$I32-'[2]Año 2011'!$I32</f>
        <v>22784</v>
      </c>
      <c r="L32" s="260">
        <f>$J32-'[2]Año 2011'!$J32</f>
        <v>1767</v>
      </c>
      <c r="M32" s="84"/>
    </row>
    <row r="33" spans="1:13" x14ac:dyDescent="0.2">
      <c r="A33" s="256">
        <v>27</v>
      </c>
      <c r="B33" s="257" t="s">
        <v>27</v>
      </c>
      <c r="C33" s="258">
        <v>77641</v>
      </c>
      <c r="D33" s="259">
        <v>842</v>
      </c>
      <c r="E33" s="258">
        <v>81542</v>
      </c>
      <c r="F33" s="259">
        <v>872</v>
      </c>
      <c r="G33" s="258">
        <v>84217</v>
      </c>
      <c r="H33" s="259">
        <v>904</v>
      </c>
      <c r="I33" s="258">
        <v>89057</v>
      </c>
      <c r="J33" s="259">
        <v>941</v>
      </c>
      <c r="K33" s="258">
        <f>$I33-'[2]Año 2011'!$I33</f>
        <v>15548</v>
      </c>
      <c r="L33" s="260">
        <f>$J33-'[2]Año 2011'!$J33</f>
        <v>141</v>
      </c>
      <c r="M33" s="82"/>
    </row>
    <row r="34" spans="1:13" x14ac:dyDescent="0.2">
      <c r="A34" s="256">
        <v>28</v>
      </c>
      <c r="B34" s="257" t="s">
        <v>28</v>
      </c>
      <c r="C34" s="258">
        <v>21821</v>
      </c>
      <c r="D34" s="259">
        <v>3321</v>
      </c>
      <c r="E34" s="258">
        <v>22816</v>
      </c>
      <c r="F34" s="259">
        <v>3430</v>
      </c>
      <c r="G34" s="258">
        <v>23521</v>
      </c>
      <c r="H34" s="259">
        <v>3508</v>
      </c>
      <c r="I34" s="258">
        <v>24752</v>
      </c>
      <c r="J34" s="259">
        <v>3624</v>
      </c>
      <c r="K34" s="258">
        <f>$I34-'[2]Año 2011'!$I34</f>
        <v>3928</v>
      </c>
      <c r="L34" s="260">
        <f>$J34-'[2]Año 2011'!$J34</f>
        <v>426</v>
      </c>
      <c r="M34" s="82"/>
    </row>
    <row r="35" spans="1:13" x14ac:dyDescent="0.2">
      <c r="A35" s="256">
        <v>29</v>
      </c>
      <c r="B35" s="257" t="s">
        <v>29</v>
      </c>
      <c r="C35" s="258">
        <v>718457</v>
      </c>
      <c r="D35" s="259">
        <v>6447</v>
      </c>
      <c r="E35" s="258">
        <v>757124</v>
      </c>
      <c r="F35" s="259">
        <v>6893</v>
      </c>
      <c r="G35" s="258">
        <v>782895</v>
      </c>
      <c r="H35" s="259">
        <v>7270</v>
      </c>
      <c r="I35" s="258">
        <v>830835</v>
      </c>
      <c r="J35" s="259">
        <v>7683</v>
      </c>
      <c r="K35" s="258">
        <f>$I35-'[2]Año 2011'!$I35</f>
        <v>149663</v>
      </c>
      <c r="L35" s="260">
        <f>$J35-'[2]Año 2011'!$J35</f>
        <v>1670</v>
      </c>
      <c r="M35" s="82"/>
    </row>
    <row r="36" spans="1:13" x14ac:dyDescent="0.2">
      <c r="A36" s="256">
        <v>30</v>
      </c>
      <c r="B36" s="257" t="s">
        <v>30</v>
      </c>
      <c r="C36" s="258">
        <v>54082</v>
      </c>
      <c r="D36" s="259">
        <v>2946</v>
      </c>
      <c r="E36" s="258">
        <v>56700</v>
      </c>
      <c r="F36" s="259">
        <v>3095</v>
      </c>
      <c r="G36" s="258">
        <v>58307</v>
      </c>
      <c r="H36" s="259">
        <v>3201</v>
      </c>
      <c r="I36" s="258">
        <v>61204</v>
      </c>
      <c r="J36" s="259">
        <v>3313</v>
      </c>
      <c r="K36" s="258">
        <f>$I36-'[2]Año 2011'!$I36</f>
        <v>9749</v>
      </c>
      <c r="L36" s="260">
        <f>$J36-'[2]Año 2011'!$J36</f>
        <v>508</v>
      </c>
      <c r="M36" s="82"/>
    </row>
    <row r="37" spans="1:13" x14ac:dyDescent="0.2">
      <c r="A37" s="256">
        <v>31</v>
      </c>
      <c r="B37" s="257" t="s">
        <v>31</v>
      </c>
      <c r="C37" s="258">
        <v>133321</v>
      </c>
      <c r="D37" s="259">
        <v>3084</v>
      </c>
      <c r="E37" s="258">
        <v>143445</v>
      </c>
      <c r="F37" s="259">
        <v>3196</v>
      </c>
      <c r="G37" s="258">
        <v>150661</v>
      </c>
      <c r="H37" s="259">
        <v>3300</v>
      </c>
      <c r="I37" s="258">
        <v>164875</v>
      </c>
      <c r="J37" s="259">
        <v>3417</v>
      </c>
      <c r="K37" s="258">
        <f>$I37-'[2]Año 2011'!$I37</f>
        <v>38929</v>
      </c>
      <c r="L37" s="260">
        <f>$J37-'[2]Año 2011'!$J37</f>
        <v>470</v>
      </c>
      <c r="M37" s="82"/>
    </row>
    <row r="38" spans="1:13" x14ac:dyDescent="0.2">
      <c r="A38" s="256">
        <v>32</v>
      </c>
      <c r="B38" s="257" t="s">
        <v>32</v>
      </c>
      <c r="C38" s="258">
        <v>11446</v>
      </c>
      <c r="D38" s="259">
        <v>1037</v>
      </c>
      <c r="E38" s="258">
        <v>12007</v>
      </c>
      <c r="F38" s="259">
        <v>1070</v>
      </c>
      <c r="G38" s="258">
        <v>12394</v>
      </c>
      <c r="H38" s="259">
        <v>1103</v>
      </c>
      <c r="I38" s="258">
        <v>13127</v>
      </c>
      <c r="J38" s="259">
        <v>1156</v>
      </c>
      <c r="K38" s="258">
        <f>$I38-'[2]Año 2011'!$I38</f>
        <v>2284</v>
      </c>
      <c r="L38" s="260">
        <f>$J38-'[2]Año 2011'!$J38</f>
        <v>172</v>
      </c>
      <c r="M38" s="82"/>
    </row>
    <row r="39" spans="1:13" x14ac:dyDescent="0.2">
      <c r="A39" s="256">
        <v>33</v>
      </c>
      <c r="B39" s="257" t="s">
        <v>33</v>
      </c>
      <c r="C39" s="258">
        <v>3042</v>
      </c>
      <c r="D39" s="259">
        <v>200</v>
      </c>
      <c r="E39" s="258">
        <v>3178</v>
      </c>
      <c r="F39" s="259">
        <v>210</v>
      </c>
      <c r="G39" s="258">
        <v>3256</v>
      </c>
      <c r="H39" s="259">
        <v>217</v>
      </c>
      <c r="I39" s="258">
        <v>3413</v>
      </c>
      <c r="J39" s="259">
        <v>229</v>
      </c>
      <c r="K39" s="258">
        <f>$I39-'[2]Año 2011'!$I39</f>
        <v>489</v>
      </c>
      <c r="L39" s="260">
        <f>$J39-'[2]Año 2011'!$J39</f>
        <v>40</v>
      </c>
      <c r="M39" s="82"/>
    </row>
    <row r="40" spans="1:13" x14ac:dyDescent="0.2">
      <c r="A40" s="256">
        <v>34</v>
      </c>
      <c r="B40" s="257" t="s">
        <v>34</v>
      </c>
      <c r="C40" s="258">
        <v>772007</v>
      </c>
      <c r="D40" s="259">
        <v>132673</v>
      </c>
      <c r="E40" s="258">
        <v>793742</v>
      </c>
      <c r="F40" s="259">
        <v>137964</v>
      </c>
      <c r="G40" s="258">
        <v>808188</v>
      </c>
      <c r="H40" s="259">
        <v>142438</v>
      </c>
      <c r="I40" s="258">
        <v>831739</v>
      </c>
      <c r="J40" s="259">
        <v>146942</v>
      </c>
      <c r="K40" s="258">
        <f>$I40-'[2]Año 2011'!$I40</f>
        <v>81590</v>
      </c>
      <c r="L40" s="260">
        <f>$J40-'[2]Año 2011'!$J40</f>
        <v>19088</v>
      </c>
      <c r="M40" s="82"/>
    </row>
    <row r="41" spans="1:13" ht="14.25" customHeight="1" x14ac:dyDescent="0.2">
      <c r="A41" s="256">
        <v>35</v>
      </c>
      <c r="B41" s="257" t="s">
        <v>35</v>
      </c>
      <c r="C41" s="258">
        <v>25318</v>
      </c>
      <c r="D41" s="259">
        <v>1679</v>
      </c>
      <c r="E41" s="258">
        <v>26736</v>
      </c>
      <c r="F41" s="259">
        <v>1761</v>
      </c>
      <c r="G41" s="258">
        <v>27606</v>
      </c>
      <c r="H41" s="259">
        <v>1838</v>
      </c>
      <c r="I41" s="258">
        <v>29125</v>
      </c>
      <c r="J41" s="259">
        <v>1918</v>
      </c>
      <c r="K41" s="258">
        <f>$I41-'[2]Año 2011'!$I41</f>
        <v>5030</v>
      </c>
      <c r="L41" s="260">
        <f>$J41-'[2]Año 2011'!$J41</f>
        <v>326</v>
      </c>
      <c r="M41" s="84"/>
    </row>
    <row r="42" spans="1:13" x14ac:dyDescent="0.2">
      <c r="A42" s="256">
        <v>36</v>
      </c>
      <c r="B42" s="257" t="s">
        <v>36</v>
      </c>
      <c r="C42" s="258">
        <v>253331</v>
      </c>
      <c r="D42" s="259">
        <v>853</v>
      </c>
      <c r="E42" s="258">
        <v>266086</v>
      </c>
      <c r="F42" s="259">
        <v>893</v>
      </c>
      <c r="G42" s="258">
        <v>274875</v>
      </c>
      <c r="H42" s="259">
        <v>939</v>
      </c>
      <c r="I42" s="258">
        <v>291420</v>
      </c>
      <c r="J42" s="259">
        <v>982</v>
      </c>
      <c r="K42" s="258">
        <f>$I42-'[2]Año 2011'!$I42</f>
        <v>51410</v>
      </c>
      <c r="L42" s="260">
        <f>$J42-'[2]Año 2011'!$J42</f>
        <v>179</v>
      </c>
      <c r="M42" s="82"/>
    </row>
    <row r="43" spans="1:13" ht="12.75" customHeight="1" x14ac:dyDescent="0.2">
      <c r="A43" s="256">
        <v>37</v>
      </c>
      <c r="B43" s="257" t="s">
        <v>37</v>
      </c>
      <c r="C43" s="258">
        <v>99797</v>
      </c>
      <c r="D43" s="259">
        <v>4398</v>
      </c>
      <c r="E43" s="258">
        <v>106884</v>
      </c>
      <c r="F43" s="259">
        <v>4622</v>
      </c>
      <c r="G43" s="258">
        <v>111300</v>
      </c>
      <c r="H43" s="259">
        <v>4804</v>
      </c>
      <c r="I43" s="258">
        <v>119186</v>
      </c>
      <c r="J43" s="259">
        <v>5005</v>
      </c>
      <c r="K43" s="258">
        <f>$I43-'[2]Año 2011'!$I43</f>
        <v>26070</v>
      </c>
      <c r="L43" s="260">
        <f>$J43-'[2]Año 2011'!$J43</f>
        <v>868</v>
      </c>
      <c r="M43" s="84"/>
    </row>
    <row r="44" spans="1:13" x14ac:dyDescent="0.2">
      <c r="A44" s="256">
        <v>38</v>
      </c>
      <c r="B44" s="257" t="s">
        <v>38</v>
      </c>
      <c r="C44" s="258">
        <v>143398</v>
      </c>
      <c r="D44" s="259">
        <v>4792</v>
      </c>
      <c r="E44" s="258">
        <v>147539</v>
      </c>
      <c r="F44" s="259">
        <v>5003</v>
      </c>
      <c r="G44" s="258">
        <v>150639</v>
      </c>
      <c r="H44" s="259">
        <v>5164</v>
      </c>
      <c r="I44" s="258">
        <v>155701</v>
      </c>
      <c r="J44" s="259">
        <v>5315</v>
      </c>
      <c r="K44" s="258">
        <f>$I44-'[2]Año 2011'!$I44</f>
        <v>15903</v>
      </c>
      <c r="L44" s="260">
        <f>$J44-'[2]Año 2011'!$J44</f>
        <v>701</v>
      </c>
      <c r="M44" s="84"/>
    </row>
    <row r="45" spans="1:13" x14ac:dyDescent="0.2">
      <c r="A45" s="256">
        <v>39</v>
      </c>
      <c r="B45" s="257" t="s">
        <v>39</v>
      </c>
      <c r="C45" s="258">
        <v>161401</v>
      </c>
      <c r="D45" s="259">
        <v>22457</v>
      </c>
      <c r="E45" s="258">
        <v>168761</v>
      </c>
      <c r="F45" s="259">
        <v>23735</v>
      </c>
      <c r="G45" s="258">
        <v>173725</v>
      </c>
      <c r="H45" s="259">
        <v>24576</v>
      </c>
      <c r="I45" s="258">
        <v>181261</v>
      </c>
      <c r="J45" s="259">
        <v>25425</v>
      </c>
      <c r="K45" s="258">
        <f>$I45-'[2]Año 2011'!$I45</f>
        <v>24724</v>
      </c>
      <c r="L45" s="260">
        <f>$J45-'[2]Año 2011'!$J45</f>
        <v>3766</v>
      </c>
      <c r="M45" s="82"/>
    </row>
    <row r="46" spans="1:13" x14ac:dyDescent="0.2">
      <c r="A46" s="256">
        <v>40</v>
      </c>
      <c r="B46" s="257" t="s">
        <v>40</v>
      </c>
      <c r="C46" s="258">
        <v>15260</v>
      </c>
      <c r="D46" s="259">
        <v>1518</v>
      </c>
      <c r="E46" s="258">
        <v>15960</v>
      </c>
      <c r="F46" s="259">
        <v>1628</v>
      </c>
      <c r="G46" s="258">
        <v>16444</v>
      </c>
      <c r="H46" s="259">
        <v>1694</v>
      </c>
      <c r="I46" s="258">
        <v>17180</v>
      </c>
      <c r="J46" s="259">
        <v>1757</v>
      </c>
      <c r="K46" s="258">
        <f>$I46-'[2]Año 2011'!$I46</f>
        <v>2578</v>
      </c>
      <c r="L46" s="260">
        <f>$J46-'[2]Año 2011'!$J46</f>
        <v>341</v>
      </c>
      <c r="M46" s="82"/>
    </row>
    <row r="47" spans="1:13" x14ac:dyDescent="0.2">
      <c r="A47" s="256">
        <v>41</v>
      </c>
      <c r="B47" s="257" t="s">
        <v>41</v>
      </c>
      <c r="C47" s="258">
        <v>244471</v>
      </c>
      <c r="D47" s="259">
        <v>7258</v>
      </c>
      <c r="E47" s="258">
        <v>260837</v>
      </c>
      <c r="F47" s="259">
        <v>7743</v>
      </c>
      <c r="G47" s="258">
        <v>270940</v>
      </c>
      <c r="H47" s="259">
        <v>8196</v>
      </c>
      <c r="I47" s="258">
        <v>289365</v>
      </c>
      <c r="J47" s="259">
        <v>8682</v>
      </c>
      <c r="K47" s="258">
        <f>$I47-'[2]Año 2011'!$I47</f>
        <v>62224</v>
      </c>
      <c r="L47" s="260">
        <f>$J47-'[2]Año 2011'!$J47</f>
        <v>1895</v>
      </c>
      <c r="M47" s="84"/>
    </row>
    <row r="48" spans="1:13" x14ac:dyDescent="0.2">
      <c r="A48" s="256">
        <v>42</v>
      </c>
      <c r="B48" s="257" t="s">
        <v>42</v>
      </c>
      <c r="C48" s="258">
        <v>3598</v>
      </c>
      <c r="D48" s="259">
        <v>428</v>
      </c>
      <c r="E48" s="258">
        <v>3783</v>
      </c>
      <c r="F48" s="259">
        <v>445</v>
      </c>
      <c r="G48" s="258">
        <v>3893</v>
      </c>
      <c r="H48" s="259">
        <v>461</v>
      </c>
      <c r="I48" s="258">
        <v>4138</v>
      </c>
      <c r="J48" s="259">
        <v>478</v>
      </c>
      <c r="K48" s="258">
        <f>$I48-'[2]Año 2011'!$I48</f>
        <v>730</v>
      </c>
      <c r="L48" s="260">
        <f>$J48-'[2]Año 2011'!$J48</f>
        <v>76</v>
      </c>
      <c r="M48" s="84"/>
    </row>
    <row r="49" spans="1:13" x14ac:dyDescent="0.2">
      <c r="A49" s="256">
        <v>43</v>
      </c>
      <c r="B49" s="257" t="s">
        <v>149</v>
      </c>
      <c r="C49" s="258">
        <v>5047</v>
      </c>
      <c r="D49" s="259">
        <v>829</v>
      </c>
      <c r="E49" s="258">
        <v>5342</v>
      </c>
      <c r="F49" s="259">
        <v>878</v>
      </c>
      <c r="G49" s="258">
        <v>5563</v>
      </c>
      <c r="H49" s="259">
        <v>919</v>
      </c>
      <c r="I49" s="258">
        <v>5966</v>
      </c>
      <c r="J49" s="259">
        <v>947</v>
      </c>
      <c r="K49" s="258">
        <f>$I49-'[2]Año 2011'!$I49</f>
        <v>1224</v>
      </c>
      <c r="L49" s="260">
        <f>$J49-'[2]Año 2011'!$J49</f>
        <v>167</v>
      </c>
      <c r="M49" s="84"/>
    </row>
    <row r="50" spans="1:13" x14ac:dyDescent="0.2">
      <c r="A50" s="256">
        <v>44</v>
      </c>
      <c r="B50" s="257" t="s">
        <v>152</v>
      </c>
      <c r="C50" s="258">
        <v>13467</v>
      </c>
      <c r="D50" s="259">
        <v>6316</v>
      </c>
      <c r="E50" s="258">
        <v>14211</v>
      </c>
      <c r="F50" s="259">
        <v>6699</v>
      </c>
      <c r="G50" s="258">
        <v>14698</v>
      </c>
      <c r="H50" s="259">
        <v>6996</v>
      </c>
      <c r="I50" s="258">
        <v>15639</v>
      </c>
      <c r="J50" s="259">
        <v>7264</v>
      </c>
      <c r="K50" s="258">
        <f>$I50-'[2]Año 2011'!$I50</f>
        <v>2818</v>
      </c>
      <c r="L50" s="260">
        <f>$J50-'[2]Año 2011'!$J50</f>
        <v>1335</v>
      </c>
      <c r="M50" s="82"/>
    </row>
    <row r="51" spans="1:13" x14ac:dyDescent="0.2">
      <c r="A51" s="256">
        <v>45</v>
      </c>
      <c r="B51" s="257" t="s">
        <v>43</v>
      </c>
      <c r="C51" s="258">
        <v>4276</v>
      </c>
      <c r="D51" s="259">
        <v>627</v>
      </c>
      <c r="E51" s="258">
        <v>4500</v>
      </c>
      <c r="F51" s="259">
        <v>649</v>
      </c>
      <c r="G51" s="258">
        <v>4667</v>
      </c>
      <c r="H51" s="259">
        <v>674</v>
      </c>
      <c r="I51" s="258">
        <v>4961</v>
      </c>
      <c r="J51" s="259">
        <v>710</v>
      </c>
      <c r="K51" s="258">
        <f>$I51-'[2]Año 2011'!$I51</f>
        <v>932</v>
      </c>
      <c r="L51" s="260">
        <f>$J51-'[2]Año 2011'!$J51</f>
        <v>118</v>
      </c>
      <c r="M51" s="82"/>
    </row>
    <row r="52" spans="1:13" x14ac:dyDescent="0.2">
      <c r="A52" s="256">
        <v>46</v>
      </c>
      <c r="B52" s="257" t="s">
        <v>44</v>
      </c>
      <c r="C52" s="258">
        <v>2265577</v>
      </c>
      <c r="D52" s="259">
        <v>50011</v>
      </c>
      <c r="E52" s="258">
        <v>2373032</v>
      </c>
      <c r="F52" s="259">
        <v>52017</v>
      </c>
      <c r="G52" s="258">
        <v>2441281</v>
      </c>
      <c r="H52" s="259">
        <v>53492</v>
      </c>
      <c r="I52" s="258">
        <v>2567440</v>
      </c>
      <c r="J52" s="259">
        <v>54855</v>
      </c>
      <c r="K52" s="258">
        <f>$I52-'[2]Año 2011'!$I52</f>
        <v>405761</v>
      </c>
      <c r="L52" s="260">
        <f>$J52-'[2]Año 2011'!$J52</f>
        <v>7009</v>
      </c>
      <c r="M52" s="82"/>
    </row>
    <row r="53" spans="1:13" x14ac:dyDescent="0.2">
      <c r="A53" s="256">
        <v>47</v>
      </c>
      <c r="B53" s="257" t="s">
        <v>45</v>
      </c>
      <c r="C53" s="258">
        <v>133067</v>
      </c>
      <c r="D53" s="259">
        <v>4174</v>
      </c>
      <c r="E53" s="258">
        <v>141403</v>
      </c>
      <c r="F53" s="259">
        <v>4453</v>
      </c>
      <c r="G53" s="258">
        <v>148426</v>
      </c>
      <c r="H53" s="259">
        <v>4754</v>
      </c>
      <c r="I53" s="258">
        <v>160464</v>
      </c>
      <c r="J53" s="259">
        <v>5007</v>
      </c>
      <c r="K53" s="258">
        <f>$I53-'[2]Año 2011'!$I53</f>
        <v>34996</v>
      </c>
      <c r="L53" s="260">
        <f>$J53-'[2]Año 2011'!$J53</f>
        <v>1186</v>
      </c>
      <c r="M53" s="82"/>
    </row>
    <row r="54" spans="1:13" x14ac:dyDescent="0.2">
      <c r="A54" s="256">
        <v>48</v>
      </c>
      <c r="B54" s="257" t="s">
        <v>46</v>
      </c>
      <c r="C54" s="258">
        <v>6992</v>
      </c>
      <c r="D54" s="259">
        <v>521</v>
      </c>
      <c r="E54" s="258">
        <v>7364</v>
      </c>
      <c r="F54" s="259">
        <v>545</v>
      </c>
      <c r="G54" s="258">
        <v>7609</v>
      </c>
      <c r="H54" s="259">
        <v>564</v>
      </c>
      <c r="I54" s="258">
        <v>8056</v>
      </c>
      <c r="J54" s="259">
        <v>579</v>
      </c>
      <c r="K54" s="258">
        <f>$I54-'[2]Año 2011'!$I54</f>
        <v>1470</v>
      </c>
      <c r="L54" s="260">
        <f>$J54-'[2]Año 2011'!$J54</f>
        <v>93</v>
      </c>
      <c r="M54" s="82"/>
    </row>
    <row r="55" spans="1:13" x14ac:dyDescent="0.2">
      <c r="A55" s="256">
        <v>49</v>
      </c>
      <c r="B55" s="257" t="s">
        <v>47</v>
      </c>
      <c r="C55" s="258">
        <v>52792</v>
      </c>
      <c r="D55" s="259">
        <v>878</v>
      </c>
      <c r="E55" s="258">
        <v>55653</v>
      </c>
      <c r="F55" s="259">
        <v>930</v>
      </c>
      <c r="G55" s="258">
        <v>57839</v>
      </c>
      <c r="H55" s="259">
        <v>971</v>
      </c>
      <c r="I55" s="258">
        <v>62083</v>
      </c>
      <c r="J55" s="259">
        <v>1023</v>
      </c>
      <c r="K55" s="258">
        <f>$I55-'[2]Año 2011'!$I55</f>
        <v>13164</v>
      </c>
      <c r="L55" s="260">
        <f>$J55-'[2]Año 2011'!$J55</f>
        <v>231</v>
      </c>
      <c r="M55" s="84"/>
    </row>
    <row r="56" spans="1:13" x14ac:dyDescent="0.2">
      <c r="A56" s="256">
        <v>50</v>
      </c>
      <c r="B56" s="257" t="s">
        <v>48</v>
      </c>
      <c r="C56" s="258">
        <v>82091</v>
      </c>
      <c r="D56" s="259">
        <v>396</v>
      </c>
      <c r="E56" s="258">
        <v>86776</v>
      </c>
      <c r="F56" s="259">
        <v>414</v>
      </c>
      <c r="G56" s="258">
        <v>89986</v>
      </c>
      <c r="H56" s="259">
        <v>434</v>
      </c>
      <c r="I56" s="258">
        <v>95717</v>
      </c>
      <c r="J56" s="259">
        <v>452</v>
      </c>
      <c r="K56" s="258">
        <f>$I56-'[2]Año 2011'!$I56</f>
        <v>18833</v>
      </c>
      <c r="L56" s="260">
        <f>$J56-'[2]Año 2011'!$J56</f>
        <v>91</v>
      </c>
      <c r="M56" s="82"/>
    </row>
    <row r="57" spans="1:13" x14ac:dyDescent="0.2">
      <c r="A57" s="256">
        <v>51</v>
      </c>
      <c r="B57" s="257" t="s">
        <v>151</v>
      </c>
      <c r="C57" s="258">
        <v>465</v>
      </c>
      <c r="D57" s="259">
        <v>77</v>
      </c>
      <c r="E57" s="258">
        <v>469</v>
      </c>
      <c r="F57" s="259">
        <v>78</v>
      </c>
      <c r="G57" s="258">
        <v>474</v>
      </c>
      <c r="H57" s="259">
        <v>80</v>
      </c>
      <c r="I57" s="258">
        <v>486</v>
      </c>
      <c r="J57" s="259">
        <v>82</v>
      </c>
      <c r="K57" s="258">
        <f>$I57-'[2]Año 2011'!$I57</f>
        <v>25</v>
      </c>
      <c r="L57" s="260">
        <f>$J57-'[2]Año 2011'!$J57</f>
        <v>6</v>
      </c>
      <c r="M57" s="82"/>
    </row>
    <row r="58" spans="1:13" x14ac:dyDescent="0.2">
      <c r="A58" s="256">
        <v>52</v>
      </c>
      <c r="B58" s="257" t="s">
        <v>49</v>
      </c>
      <c r="C58" s="258">
        <v>33537</v>
      </c>
      <c r="D58" s="259">
        <v>5677</v>
      </c>
      <c r="E58" s="258">
        <v>34688</v>
      </c>
      <c r="F58" s="259">
        <v>5887</v>
      </c>
      <c r="G58" s="258">
        <v>35382</v>
      </c>
      <c r="H58" s="259">
        <v>6096</v>
      </c>
      <c r="I58" s="258">
        <v>36715</v>
      </c>
      <c r="J58" s="259">
        <v>6330</v>
      </c>
      <c r="K58" s="258">
        <f>$I58-'[2]Año 2011'!$I58</f>
        <v>4333</v>
      </c>
      <c r="L58" s="260">
        <f>$J58-'[2]Año 2011'!$J58</f>
        <v>912</v>
      </c>
      <c r="M58" s="82"/>
    </row>
    <row r="59" spans="1:13" x14ac:dyDescent="0.2">
      <c r="A59" s="256">
        <v>53</v>
      </c>
      <c r="B59" s="257" t="s">
        <v>50</v>
      </c>
      <c r="C59" s="258">
        <v>9311</v>
      </c>
      <c r="D59" s="259">
        <v>499</v>
      </c>
      <c r="E59" s="258">
        <v>9961</v>
      </c>
      <c r="F59" s="259">
        <v>529</v>
      </c>
      <c r="G59" s="258">
        <v>10361</v>
      </c>
      <c r="H59" s="259">
        <v>545</v>
      </c>
      <c r="I59" s="258">
        <v>11046</v>
      </c>
      <c r="J59" s="259">
        <v>565</v>
      </c>
      <c r="K59" s="258">
        <f>$I59-'[2]Año 2011'!$I59</f>
        <v>2056</v>
      </c>
      <c r="L59" s="260">
        <f>$J59-'[2]Año 2011'!$J59</f>
        <v>77</v>
      </c>
      <c r="M59" s="84"/>
    </row>
    <row r="60" spans="1:13" x14ac:dyDescent="0.2">
      <c r="A60" s="256">
        <v>54</v>
      </c>
      <c r="B60" s="257" t="s">
        <v>51</v>
      </c>
      <c r="C60" s="258">
        <v>303906</v>
      </c>
      <c r="D60" s="259">
        <v>804</v>
      </c>
      <c r="E60" s="258">
        <v>319371</v>
      </c>
      <c r="F60" s="259">
        <v>849</v>
      </c>
      <c r="G60" s="258">
        <v>329770</v>
      </c>
      <c r="H60" s="259">
        <v>894</v>
      </c>
      <c r="I60" s="258">
        <v>348421</v>
      </c>
      <c r="J60" s="259">
        <v>931</v>
      </c>
      <c r="K60" s="258">
        <f>$I60-'[2]Año 2011'!$I60</f>
        <v>60792</v>
      </c>
      <c r="L60" s="260">
        <f>$J60-'[2]Año 2011'!$J60</f>
        <v>166</v>
      </c>
      <c r="M60" s="82"/>
    </row>
    <row r="61" spans="1:13" x14ac:dyDescent="0.2">
      <c r="A61" s="256">
        <v>55</v>
      </c>
      <c r="B61" s="257" t="s">
        <v>52</v>
      </c>
      <c r="C61" s="258">
        <v>3930</v>
      </c>
      <c r="D61" s="259">
        <v>234</v>
      </c>
      <c r="E61" s="258">
        <v>4159</v>
      </c>
      <c r="F61" s="259">
        <v>245</v>
      </c>
      <c r="G61" s="258">
        <v>4307</v>
      </c>
      <c r="H61" s="259">
        <v>258</v>
      </c>
      <c r="I61" s="258">
        <v>4593</v>
      </c>
      <c r="J61" s="259">
        <v>274</v>
      </c>
      <c r="K61" s="258">
        <f>$I61-'[2]Año 2011'!$I61</f>
        <v>850</v>
      </c>
      <c r="L61" s="260">
        <f>$J61-'[2]Año 2011'!$J61</f>
        <v>57</v>
      </c>
      <c r="M61" s="82"/>
    </row>
    <row r="62" spans="1:13" x14ac:dyDescent="0.2">
      <c r="A62" s="256">
        <v>56</v>
      </c>
      <c r="B62" s="257" t="s">
        <v>53</v>
      </c>
      <c r="C62" s="258">
        <v>107589</v>
      </c>
      <c r="D62" s="259">
        <v>6382</v>
      </c>
      <c r="E62" s="258">
        <v>112683</v>
      </c>
      <c r="F62" s="259">
        <v>6732</v>
      </c>
      <c r="G62" s="258">
        <v>116939</v>
      </c>
      <c r="H62" s="259">
        <v>7005</v>
      </c>
      <c r="I62" s="258">
        <v>127253</v>
      </c>
      <c r="J62" s="259">
        <v>7286</v>
      </c>
      <c r="K62" s="258">
        <f>$I62-'[2]Año 2011'!$I62</f>
        <v>24823</v>
      </c>
      <c r="L62" s="260">
        <f>$J62-'[2]Año 2011'!$J62</f>
        <v>1203</v>
      </c>
      <c r="M62" s="84"/>
    </row>
    <row r="63" spans="1:13" x14ac:dyDescent="0.2">
      <c r="A63" s="256">
        <v>57</v>
      </c>
      <c r="B63" s="257" t="s">
        <v>424</v>
      </c>
      <c r="C63" s="258">
        <v>3239</v>
      </c>
      <c r="D63" s="259">
        <v>822</v>
      </c>
      <c r="E63" s="258">
        <v>3727</v>
      </c>
      <c r="F63" s="259">
        <v>843</v>
      </c>
      <c r="G63" s="258">
        <v>4057</v>
      </c>
      <c r="H63" s="259">
        <v>857</v>
      </c>
      <c r="I63" s="258">
        <v>4659</v>
      </c>
      <c r="J63" s="259">
        <v>885</v>
      </c>
      <c r="K63" s="258">
        <f>$I63-'[2]Año 2011'!$I63</f>
        <v>1936</v>
      </c>
      <c r="L63" s="260">
        <f>$J63-'[2]Año 2011'!$J63</f>
        <v>91</v>
      </c>
      <c r="M63" s="84"/>
    </row>
    <row r="64" spans="1:13" x14ac:dyDescent="0.2">
      <c r="A64" s="256">
        <v>58</v>
      </c>
      <c r="B64" s="257" t="s">
        <v>541</v>
      </c>
      <c r="C64" s="258">
        <v>1117</v>
      </c>
      <c r="D64" s="259">
        <v>431</v>
      </c>
      <c r="E64" s="258">
        <v>1269</v>
      </c>
      <c r="F64" s="259">
        <v>454</v>
      </c>
      <c r="G64" s="258">
        <v>1391</v>
      </c>
      <c r="H64" s="259">
        <v>473</v>
      </c>
      <c r="I64" s="258">
        <v>1598</v>
      </c>
      <c r="J64" s="259">
        <v>493</v>
      </c>
      <c r="K64" s="258">
        <f>$I64-'[2]Año 2011'!$I64</f>
        <v>674</v>
      </c>
      <c r="L64" s="260">
        <f>$J64-'[2]Año 2011'!$J64</f>
        <v>97</v>
      </c>
      <c r="M64" s="84"/>
    </row>
    <row r="65" spans="1:13" x14ac:dyDescent="0.2">
      <c r="A65" s="256">
        <v>59</v>
      </c>
      <c r="B65" s="257" t="s">
        <v>542</v>
      </c>
      <c r="C65" s="258">
        <v>2914</v>
      </c>
      <c r="D65" s="259">
        <v>991</v>
      </c>
      <c r="E65" s="258">
        <v>3357</v>
      </c>
      <c r="F65" s="259">
        <v>1052</v>
      </c>
      <c r="G65" s="258">
        <v>3653</v>
      </c>
      <c r="H65" s="259">
        <v>1067</v>
      </c>
      <c r="I65" s="258">
        <v>4176</v>
      </c>
      <c r="J65" s="259">
        <v>1092</v>
      </c>
      <c r="K65" s="258">
        <f>$I65-'[2]Año 2011'!$I65</f>
        <v>1738</v>
      </c>
      <c r="L65" s="260">
        <f>$J65-'[2]Año 2011'!$J65</f>
        <v>180</v>
      </c>
      <c r="M65" s="84"/>
    </row>
    <row r="66" spans="1:13" x14ac:dyDescent="0.2">
      <c r="A66" s="256">
        <v>60</v>
      </c>
      <c r="B66" s="257" t="s">
        <v>543</v>
      </c>
      <c r="C66" s="258">
        <v>10392</v>
      </c>
      <c r="D66" s="259">
        <v>1311</v>
      </c>
      <c r="E66" s="258">
        <v>11723</v>
      </c>
      <c r="F66" s="259">
        <v>1456</v>
      </c>
      <c r="G66" s="258">
        <v>12907</v>
      </c>
      <c r="H66" s="259">
        <v>1534</v>
      </c>
      <c r="I66" s="258">
        <v>15634</v>
      </c>
      <c r="J66" s="259">
        <v>1616</v>
      </c>
      <c r="K66" s="258">
        <f>$I66-'[2]Año 2011'!$I66</f>
        <v>6424</v>
      </c>
      <c r="L66" s="260">
        <f>$J66-'[2]Año 2011'!$J66</f>
        <v>443</v>
      </c>
      <c r="M66" s="84"/>
    </row>
    <row r="67" spans="1:13" x14ac:dyDescent="0.2">
      <c r="A67" s="256">
        <v>61</v>
      </c>
      <c r="B67" s="257" t="s">
        <v>544</v>
      </c>
      <c r="C67" s="258">
        <v>43092</v>
      </c>
      <c r="D67" s="259">
        <v>8866</v>
      </c>
      <c r="E67" s="258">
        <v>49744</v>
      </c>
      <c r="F67" s="259">
        <v>9968</v>
      </c>
      <c r="G67" s="258">
        <v>55283</v>
      </c>
      <c r="H67" s="259">
        <v>10837</v>
      </c>
      <c r="I67" s="258">
        <v>69180</v>
      </c>
      <c r="J67" s="259">
        <v>11729</v>
      </c>
      <c r="K67" s="258">
        <f>$I67-'[2]Año 2011'!$I67</f>
        <v>31708</v>
      </c>
      <c r="L67" s="260">
        <f>$J67-'[2]Año 2011'!$J67</f>
        <v>3763</v>
      </c>
      <c r="M67" s="84"/>
    </row>
    <row r="68" spans="1:13" x14ac:dyDescent="0.2">
      <c r="A68" s="256">
        <v>62</v>
      </c>
      <c r="B68" s="257" t="s">
        <v>545</v>
      </c>
      <c r="C68" s="258">
        <v>6993</v>
      </c>
      <c r="D68" s="259">
        <v>1486</v>
      </c>
      <c r="E68" s="258">
        <v>7939</v>
      </c>
      <c r="F68" s="259">
        <v>1567</v>
      </c>
      <c r="G68" s="258">
        <v>8651</v>
      </c>
      <c r="H68" s="259">
        <v>1631</v>
      </c>
      <c r="I68" s="258">
        <v>10427</v>
      </c>
      <c r="J68" s="259">
        <v>1710</v>
      </c>
      <c r="K68" s="258">
        <f>$I68-'[2]Año 2011'!$I68</f>
        <v>4239</v>
      </c>
      <c r="L68" s="260">
        <f>$J68-'[2]Año 2011'!$J68</f>
        <v>321</v>
      </c>
      <c r="M68" s="84"/>
    </row>
    <row r="69" spans="1:13" x14ac:dyDescent="0.2">
      <c r="A69" s="256">
        <v>63</v>
      </c>
      <c r="B69" s="257" t="s">
        <v>546</v>
      </c>
      <c r="C69" s="258">
        <v>293</v>
      </c>
      <c r="D69" s="259">
        <v>174</v>
      </c>
      <c r="E69" s="258">
        <v>347</v>
      </c>
      <c r="F69" s="259">
        <v>192</v>
      </c>
      <c r="G69" s="258">
        <v>362</v>
      </c>
      <c r="H69" s="259">
        <v>205</v>
      </c>
      <c r="I69" s="258">
        <v>486</v>
      </c>
      <c r="J69" s="259">
        <v>220</v>
      </c>
      <c r="K69" s="258">
        <f>$I69-'[2]Año 2011'!$I69</f>
        <v>226</v>
      </c>
      <c r="L69" s="260">
        <f>$J69-'[2]Año 2011'!$J69</f>
        <v>65</v>
      </c>
      <c r="M69" s="84"/>
    </row>
    <row r="70" spans="1:13" x14ac:dyDescent="0.2">
      <c r="A70" s="256">
        <v>64</v>
      </c>
      <c r="B70" s="257" t="s">
        <v>547</v>
      </c>
      <c r="C70" s="258">
        <v>31790</v>
      </c>
      <c r="D70" s="259">
        <v>280</v>
      </c>
      <c r="E70" s="258">
        <v>38693</v>
      </c>
      <c r="F70" s="259">
        <v>310</v>
      </c>
      <c r="G70" s="258">
        <v>43796</v>
      </c>
      <c r="H70" s="259">
        <v>363</v>
      </c>
      <c r="I70" s="258">
        <v>53177</v>
      </c>
      <c r="J70" s="259">
        <v>425</v>
      </c>
      <c r="K70" s="258">
        <f>$I70-'[2]Año 2011'!$I70</f>
        <v>28856</v>
      </c>
      <c r="L70" s="260">
        <f>$J70-'[2]Año 2011'!$J70</f>
        <v>179</v>
      </c>
      <c r="M70" s="84"/>
    </row>
    <row r="71" spans="1:13" x14ac:dyDescent="0.2">
      <c r="A71" s="256">
        <v>65</v>
      </c>
      <c r="B71" s="257" t="s">
        <v>548</v>
      </c>
      <c r="C71" s="258">
        <v>126652</v>
      </c>
      <c r="D71" s="259">
        <v>793</v>
      </c>
      <c r="E71" s="258">
        <v>149659</v>
      </c>
      <c r="F71" s="259">
        <v>874</v>
      </c>
      <c r="G71" s="258">
        <v>166727</v>
      </c>
      <c r="H71" s="259">
        <v>979</v>
      </c>
      <c r="I71" s="258">
        <v>198108</v>
      </c>
      <c r="J71" s="259">
        <v>1086</v>
      </c>
      <c r="K71" s="258">
        <f>$I71-'[2]Año 2011'!$I71</f>
        <v>93699</v>
      </c>
      <c r="L71" s="260">
        <f>$J71-'[2]Año 2011'!$J71</f>
        <v>358</v>
      </c>
      <c r="M71" s="84"/>
    </row>
    <row r="72" spans="1:13" x14ac:dyDescent="0.2">
      <c r="A72" s="256">
        <v>66</v>
      </c>
      <c r="B72" s="257" t="s">
        <v>549</v>
      </c>
      <c r="C72" s="258">
        <v>237710</v>
      </c>
      <c r="D72" s="259">
        <v>10377</v>
      </c>
      <c r="E72" s="258">
        <v>274913</v>
      </c>
      <c r="F72" s="259">
        <v>12409</v>
      </c>
      <c r="G72" s="258">
        <v>298342</v>
      </c>
      <c r="H72" s="259">
        <v>14735</v>
      </c>
      <c r="I72" s="258">
        <v>342759</v>
      </c>
      <c r="J72" s="259">
        <v>17022</v>
      </c>
      <c r="K72" s="258">
        <f>$I72-'[2]Año 2011'!$I72</f>
        <v>141549</v>
      </c>
      <c r="L72" s="260">
        <f>$J72-'[2]Año 2011'!$J72</f>
        <v>8829</v>
      </c>
      <c r="M72" s="84"/>
    </row>
    <row r="73" spans="1:13" x14ac:dyDescent="0.2">
      <c r="A73" s="256">
        <v>67</v>
      </c>
      <c r="B73" s="257" t="s">
        <v>550</v>
      </c>
      <c r="C73" s="258">
        <v>566</v>
      </c>
      <c r="D73" s="259">
        <v>500</v>
      </c>
      <c r="E73" s="258">
        <v>615</v>
      </c>
      <c r="F73" s="259">
        <v>527</v>
      </c>
      <c r="G73" s="258">
        <v>641</v>
      </c>
      <c r="H73" s="259">
        <v>552</v>
      </c>
      <c r="I73" s="258">
        <v>700</v>
      </c>
      <c r="J73" s="259">
        <v>592</v>
      </c>
      <c r="K73" s="258">
        <f>$I73-'[2]Año 2011'!$I73</f>
        <v>180</v>
      </c>
      <c r="L73" s="260">
        <f>$J73-'[2]Año 2011'!$J73</f>
        <v>131</v>
      </c>
      <c r="M73" s="84"/>
    </row>
    <row r="74" spans="1:13" x14ac:dyDescent="0.2">
      <c r="A74" s="256">
        <v>68</v>
      </c>
      <c r="B74" s="257" t="s">
        <v>237</v>
      </c>
      <c r="C74" s="258">
        <v>569</v>
      </c>
      <c r="D74" s="259">
        <v>242</v>
      </c>
      <c r="E74" s="258">
        <v>648</v>
      </c>
      <c r="F74" s="259">
        <v>263</v>
      </c>
      <c r="G74" s="258">
        <v>708</v>
      </c>
      <c r="H74" s="259">
        <v>289</v>
      </c>
      <c r="I74" s="258">
        <v>853</v>
      </c>
      <c r="J74" s="259">
        <v>303</v>
      </c>
      <c r="K74" s="258">
        <f>$I74-'[2]Año 2011'!$I74</f>
        <v>368</v>
      </c>
      <c r="L74" s="260">
        <f>$J74-'[2]Año 2011'!$J74</f>
        <v>82</v>
      </c>
      <c r="M74" s="84"/>
    </row>
    <row r="75" spans="1:13" x14ac:dyDescent="0.2">
      <c r="A75" s="256">
        <v>69</v>
      </c>
      <c r="B75" s="257" t="s">
        <v>243</v>
      </c>
      <c r="C75" s="258">
        <v>931</v>
      </c>
      <c r="D75" s="259">
        <v>221</v>
      </c>
      <c r="E75" s="258">
        <v>1057</v>
      </c>
      <c r="F75" s="259">
        <v>243</v>
      </c>
      <c r="G75" s="258">
        <v>1135</v>
      </c>
      <c r="H75" s="259">
        <v>256</v>
      </c>
      <c r="I75" s="258">
        <v>1238</v>
      </c>
      <c r="J75" s="259">
        <v>271</v>
      </c>
      <c r="K75" s="258">
        <f>$I75-'[2]Año 2011'!$I75</f>
        <v>402</v>
      </c>
      <c r="L75" s="260">
        <f>$J75-'[2]Año 2011'!$J75</f>
        <v>62</v>
      </c>
      <c r="M75" s="84"/>
    </row>
    <row r="76" spans="1:13" x14ac:dyDescent="0.2">
      <c r="A76" s="256">
        <v>0</v>
      </c>
      <c r="B76" s="257" t="s">
        <v>145</v>
      </c>
      <c r="C76" s="258"/>
      <c r="D76" s="259"/>
      <c r="E76" s="258"/>
      <c r="F76" s="259">
        <v>12</v>
      </c>
      <c r="G76" s="258"/>
      <c r="H76" s="259"/>
      <c r="I76" s="258"/>
      <c r="J76" s="259"/>
      <c r="K76" s="258"/>
      <c r="L76" s="260"/>
      <c r="M76" s="84"/>
    </row>
    <row r="77" spans="1:13" x14ac:dyDescent="0.2">
      <c r="A77" s="261"/>
      <c r="B77" s="262" t="s">
        <v>60</v>
      </c>
      <c r="C77" s="263">
        <f>SUM(C7:C76)</f>
        <v>14042477</v>
      </c>
      <c r="D77" s="264">
        <f>SUM(D7:D76)</f>
        <v>749394</v>
      </c>
      <c r="E77" s="263">
        <f t="shared" ref="E77" si="0">+SUM(E7:E76)</f>
        <v>14795568</v>
      </c>
      <c r="F77" s="264">
        <v>782412</v>
      </c>
      <c r="G77" s="263">
        <v>15306839</v>
      </c>
      <c r="H77" s="264">
        <v>811182</v>
      </c>
      <c r="I77" s="263">
        <v>16175703</v>
      </c>
      <c r="J77" s="264">
        <v>838059</v>
      </c>
      <c r="K77" s="263">
        <v>2781733</v>
      </c>
      <c r="L77" s="265">
        <v>118791</v>
      </c>
      <c r="M77" s="85"/>
    </row>
    <row r="79" spans="1:13" x14ac:dyDescent="0.2">
      <c r="B79" s="66"/>
    </row>
    <row r="82" spans="1:13" ht="14.25" x14ac:dyDescent="0.2">
      <c r="A82" s="76"/>
      <c r="B82" s="76"/>
      <c r="C82" s="77"/>
      <c r="D82" s="78"/>
      <c r="E82" s="78"/>
      <c r="F82" s="78"/>
      <c r="G82" s="78"/>
      <c r="H82" s="78"/>
      <c r="I82" s="78"/>
      <c r="J82" s="78"/>
      <c r="K82" s="78"/>
      <c r="L82" s="78"/>
      <c r="M82" s="78"/>
    </row>
    <row r="83" spans="1:13" ht="14.25" x14ac:dyDescent="0.2">
      <c r="A83" s="76"/>
      <c r="B83" s="76"/>
      <c r="C83" s="77"/>
      <c r="D83" s="78"/>
      <c r="E83" s="78"/>
      <c r="F83" s="78"/>
      <c r="G83" s="78"/>
      <c r="H83" s="78"/>
      <c r="I83" s="78"/>
      <c r="J83" s="78"/>
      <c r="K83" s="78"/>
      <c r="L83" s="78"/>
      <c r="M83" s="78"/>
    </row>
    <row r="84" spans="1:13" ht="14.25" x14ac:dyDescent="0.2">
      <c r="A84" s="76"/>
      <c r="B84" s="76"/>
      <c r="C84" s="77"/>
      <c r="D84" s="78"/>
      <c r="E84" s="78"/>
      <c r="F84" s="78"/>
      <c r="G84" s="78"/>
      <c r="H84" s="78"/>
      <c r="I84" s="78"/>
      <c r="J84" s="78"/>
      <c r="K84" s="78"/>
      <c r="L84" s="78"/>
      <c r="M84" s="78"/>
    </row>
    <row r="85" spans="1:13" ht="14.25" x14ac:dyDescent="0.2">
      <c r="A85" s="76"/>
      <c r="B85" s="76"/>
      <c r="C85" s="77"/>
      <c r="D85" s="78"/>
      <c r="E85" s="78"/>
      <c r="F85" s="78"/>
      <c r="G85" s="78"/>
      <c r="H85" s="78"/>
      <c r="I85" s="78"/>
      <c r="J85" s="78"/>
      <c r="K85" s="78"/>
      <c r="L85" s="78"/>
      <c r="M85" s="78"/>
    </row>
    <row r="86" spans="1:13" ht="14.25" x14ac:dyDescent="0.2">
      <c r="A86" s="76"/>
      <c r="B86" s="76"/>
      <c r="C86" s="77"/>
      <c r="D86" s="78"/>
      <c r="E86" s="78"/>
      <c r="F86" s="78"/>
      <c r="G86" s="78"/>
      <c r="H86" s="78"/>
      <c r="I86" s="78"/>
      <c r="J86" s="78"/>
      <c r="K86" s="78"/>
      <c r="L86" s="78"/>
      <c r="M86" s="78"/>
    </row>
    <row r="87" spans="1:13" ht="14.25" x14ac:dyDescent="0.2">
      <c r="A87" s="76"/>
      <c r="B87" s="76"/>
      <c r="C87" s="77"/>
      <c r="D87" s="78"/>
      <c r="E87" s="78"/>
      <c r="F87" s="78"/>
      <c r="G87" s="78"/>
      <c r="H87" s="78"/>
      <c r="I87" s="78"/>
      <c r="J87" s="78"/>
      <c r="K87" s="78"/>
      <c r="L87" s="78"/>
      <c r="M87" s="78"/>
    </row>
    <row r="88" spans="1:13" ht="14.25" x14ac:dyDescent="0.2">
      <c r="A88" s="76"/>
      <c r="B88" s="76"/>
      <c r="C88" s="77"/>
      <c r="D88" s="78"/>
      <c r="E88" s="78"/>
      <c r="F88" s="78"/>
      <c r="G88" s="78"/>
      <c r="H88" s="78"/>
      <c r="I88" s="78"/>
      <c r="J88" s="78"/>
      <c r="K88" s="78"/>
      <c r="L88" s="78"/>
      <c r="M88" s="78"/>
    </row>
    <row r="89" spans="1:13" ht="14.25" x14ac:dyDescent="0.2">
      <c r="A89" s="76"/>
      <c r="B89" s="76"/>
      <c r="C89" s="77"/>
      <c r="D89" s="78"/>
      <c r="E89" s="78"/>
      <c r="F89" s="78"/>
      <c r="G89" s="78"/>
      <c r="H89" s="78"/>
      <c r="I89" s="78"/>
      <c r="J89" s="78"/>
      <c r="K89" s="78"/>
      <c r="L89" s="78"/>
      <c r="M89" s="78"/>
    </row>
    <row r="90" spans="1:13" ht="14.25" x14ac:dyDescent="0.2">
      <c r="A90" s="76"/>
      <c r="B90" s="76"/>
      <c r="C90" s="77"/>
      <c r="D90" s="78"/>
      <c r="E90" s="78"/>
      <c r="F90" s="78"/>
      <c r="G90" s="78"/>
      <c r="H90" s="78"/>
      <c r="I90" s="78"/>
      <c r="J90" s="78"/>
      <c r="K90" s="78"/>
      <c r="L90" s="78"/>
      <c r="M90" s="78"/>
    </row>
    <row r="91" spans="1:13" ht="14.25" x14ac:dyDescent="0.2">
      <c r="A91" s="76"/>
      <c r="B91" s="76"/>
      <c r="C91" s="77"/>
      <c r="D91" s="78"/>
      <c r="E91" s="78"/>
      <c r="F91" s="78"/>
      <c r="G91" s="78"/>
      <c r="H91" s="78"/>
      <c r="I91" s="78"/>
      <c r="J91" s="78"/>
      <c r="K91" s="78"/>
      <c r="L91" s="78"/>
      <c r="M91" s="78"/>
    </row>
    <row r="92" spans="1:13" ht="14.25" x14ac:dyDescent="0.2">
      <c r="A92" s="76"/>
      <c r="B92" s="76"/>
      <c r="C92" s="77"/>
      <c r="D92" s="78"/>
      <c r="E92" s="78"/>
      <c r="F92" s="78"/>
      <c r="G92" s="78"/>
      <c r="H92" s="78"/>
      <c r="I92" s="78"/>
      <c r="J92" s="78"/>
      <c r="K92" s="78"/>
      <c r="L92" s="78"/>
      <c r="M92" s="78"/>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x14ac:dyDescent="0.2">
      <c r="A113" s="65"/>
      <c r="B113" s="65"/>
      <c r="C113" s="65"/>
      <c r="D113" s="78"/>
      <c r="E113" s="78"/>
      <c r="F113" s="78"/>
      <c r="G113" s="78"/>
      <c r="H113" s="78"/>
      <c r="I113" s="78"/>
      <c r="J113" s="78"/>
      <c r="K113" s="78"/>
      <c r="L113" s="78"/>
      <c r="M113" s="78"/>
    </row>
    <row r="114" spans="1:13" x14ac:dyDescent="0.2">
      <c r="A114" s="65"/>
      <c r="B114" s="65"/>
      <c r="C114" s="65"/>
      <c r="D114" s="78"/>
      <c r="E114" s="78"/>
      <c r="F114" s="78"/>
      <c r="G114" s="78"/>
      <c r="H114" s="78"/>
      <c r="I114" s="78"/>
      <c r="J114" s="78"/>
      <c r="K114" s="78"/>
      <c r="L114" s="78"/>
      <c r="M114" s="78"/>
    </row>
    <row r="115" spans="1:13" x14ac:dyDescent="0.2">
      <c r="A115" s="65"/>
      <c r="B115" s="65"/>
      <c r="C115" s="65"/>
      <c r="D115" s="78"/>
      <c r="E115" s="78"/>
      <c r="F115" s="78"/>
      <c r="G115" s="78"/>
      <c r="H115" s="78"/>
      <c r="I115" s="78"/>
      <c r="J115" s="78"/>
      <c r="K115" s="78"/>
      <c r="L115" s="78"/>
      <c r="M115" s="78"/>
    </row>
  </sheetData>
  <mergeCells count="10">
    <mergeCell ref="A2:L2"/>
    <mergeCell ref="A4:A6"/>
    <mergeCell ref="B4:B6"/>
    <mergeCell ref="C4:D4"/>
    <mergeCell ref="E4:F4"/>
    <mergeCell ref="G4:H4"/>
    <mergeCell ref="I4:J4"/>
    <mergeCell ref="K4:L4"/>
    <mergeCell ref="K5:K6"/>
    <mergeCell ref="L5:L6"/>
  </mergeCells>
  <pageMargins left="0.74803149606299213" right="0.74803149606299213" top="0.98425196850393704" bottom="0.98425196850393704" header="0" footer="0"/>
  <pageSetup scale="34" orientation="portrait" r:id="rId1"/>
  <headerFooter alignWithMargins="0"/>
  <ignoredErrors>
    <ignoredError sqref="D77:E7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7">
    <pageSetUpPr fitToPage="1"/>
  </sheetPr>
  <dimension ref="A2:Q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1" width="11.28515625" style="68" bestFit="1" customWidth="1"/>
    <col min="12" max="13" width="10.140625" style="68" customWidth="1"/>
    <col min="14" max="16384" width="11.42578125" style="68"/>
  </cols>
  <sheetData>
    <row r="2" spans="1:17" ht="15" x14ac:dyDescent="0.2">
      <c r="A2" s="434" t="s">
        <v>406</v>
      </c>
      <c r="B2" s="434"/>
      <c r="C2" s="434"/>
      <c r="D2" s="434"/>
      <c r="E2" s="434"/>
      <c r="F2" s="434"/>
      <c r="G2" s="434"/>
      <c r="H2" s="434"/>
      <c r="I2" s="434"/>
      <c r="J2" s="434"/>
      <c r="K2" s="434"/>
      <c r="L2" s="434"/>
      <c r="M2" s="79"/>
    </row>
    <row r="3" spans="1:17" ht="15" x14ac:dyDescent="0.2">
      <c r="A3" s="270"/>
      <c r="B3" s="270"/>
      <c r="C3" s="270"/>
      <c r="D3" s="270"/>
      <c r="E3" s="270"/>
      <c r="F3" s="270"/>
      <c r="G3" s="270"/>
      <c r="H3" s="270"/>
      <c r="I3" s="79"/>
      <c r="J3" s="79"/>
      <c r="K3" s="79"/>
      <c r="L3" s="79"/>
      <c r="M3" s="79"/>
    </row>
    <row r="4" spans="1:17" ht="30" customHeight="1" x14ac:dyDescent="0.2">
      <c r="A4" s="435" t="s">
        <v>233</v>
      </c>
      <c r="B4" s="443" t="s">
        <v>0</v>
      </c>
      <c r="C4" s="446" t="s">
        <v>435</v>
      </c>
      <c r="D4" s="446"/>
      <c r="E4" s="446" t="s">
        <v>436</v>
      </c>
      <c r="F4" s="446"/>
      <c r="G4" s="446" t="s">
        <v>437</v>
      </c>
      <c r="H4" s="446"/>
      <c r="I4" s="446" t="s">
        <v>438</v>
      </c>
      <c r="J4" s="446"/>
      <c r="K4" s="441" t="s">
        <v>439</v>
      </c>
      <c r="L4" s="442"/>
      <c r="M4" s="80"/>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41364</v>
      </c>
      <c r="D6" s="255">
        <v>41363</v>
      </c>
      <c r="E6" s="254">
        <v>41455</v>
      </c>
      <c r="F6" s="255">
        <v>41455</v>
      </c>
      <c r="G6" s="254">
        <v>41546</v>
      </c>
      <c r="H6" s="255">
        <v>41547</v>
      </c>
      <c r="I6" s="254">
        <v>41637</v>
      </c>
      <c r="J6" s="255">
        <v>41639</v>
      </c>
      <c r="K6" s="448"/>
      <c r="L6" s="450"/>
      <c r="M6" s="81"/>
    </row>
    <row r="7" spans="1:17" x14ac:dyDescent="0.2">
      <c r="A7" s="256">
        <v>1</v>
      </c>
      <c r="B7" s="257" t="s">
        <v>1</v>
      </c>
      <c r="C7" s="258">
        <v>27243</v>
      </c>
      <c r="D7" s="259">
        <v>2450</v>
      </c>
      <c r="E7" s="258">
        <v>28076</v>
      </c>
      <c r="F7" s="259">
        <v>2500</v>
      </c>
      <c r="G7" s="258">
        <v>29199</v>
      </c>
      <c r="H7" s="259">
        <v>2567</v>
      </c>
      <c r="I7" s="258">
        <v>30286</v>
      </c>
      <c r="J7" s="259">
        <v>2648</v>
      </c>
      <c r="K7" s="258">
        <f>$I7-'[2]Año 2012'!$I7</f>
        <v>3881</v>
      </c>
      <c r="L7" s="260">
        <f>$J7-'[2]Año 2012'!$J7</f>
        <v>259</v>
      </c>
      <c r="M7" s="82"/>
      <c r="O7" s="20"/>
      <c r="P7" s="20"/>
    </row>
    <row r="8" spans="1:17" x14ac:dyDescent="0.2">
      <c r="A8" s="256">
        <v>2</v>
      </c>
      <c r="B8" s="257" t="s">
        <v>2</v>
      </c>
      <c r="C8" s="258">
        <v>55393</v>
      </c>
      <c r="D8" s="259">
        <v>2795</v>
      </c>
      <c r="E8" s="258">
        <v>57010</v>
      </c>
      <c r="F8" s="259">
        <v>2887</v>
      </c>
      <c r="G8" s="258">
        <v>58609</v>
      </c>
      <c r="H8" s="259">
        <v>2971</v>
      </c>
      <c r="I8" s="258">
        <v>60178</v>
      </c>
      <c r="J8" s="259">
        <v>3060</v>
      </c>
      <c r="K8" s="258">
        <f>$I8-'[2]Año 2012'!$I8</f>
        <v>6318</v>
      </c>
      <c r="L8" s="260">
        <f>$J8-'[2]Año 2012'!$J8</f>
        <v>348</v>
      </c>
      <c r="M8" s="82"/>
      <c r="O8" s="20"/>
      <c r="P8" s="20"/>
    </row>
    <row r="9" spans="1:17" x14ac:dyDescent="0.2">
      <c r="A9" s="256">
        <v>3</v>
      </c>
      <c r="B9" s="257" t="s">
        <v>3</v>
      </c>
      <c r="C9" s="258">
        <v>1067476</v>
      </c>
      <c r="D9" s="259">
        <v>10064</v>
      </c>
      <c r="E9" s="258">
        <v>1249778</v>
      </c>
      <c r="F9" s="259">
        <v>10450</v>
      </c>
      <c r="G9" s="258">
        <v>1409320</v>
      </c>
      <c r="H9" s="259">
        <v>10811</v>
      </c>
      <c r="I9" s="258">
        <v>1560277</v>
      </c>
      <c r="J9" s="259">
        <v>11153</v>
      </c>
      <c r="K9" s="258">
        <f>$I9-'[2]Año 2012'!$I9</f>
        <v>618180</v>
      </c>
      <c r="L9" s="260">
        <f>$J9-'[2]Año 2012'!$J9</f>
        <v>1413</v>
      </c>
      <c r="M9" s="82"/>
      <c r="O9" s="20"/>
      <c r="P9" s="20"/>
    </row>
    <row r="10" spans="1:17" x14ac:dyDescent="0.2">
      <c r="A10" s="256">
        <v>4</v>
      </c>
      <c r="B10" s="257" t="s">
        <v>4</v>
      </c>
      <c r="C10" s="258">
        <v>107480</v>
      </c>
      <c r="D10" s="259">
        <v>5835</v>
      </c>
      <c r="E10" s="258">
        <v>111634</v>
      </c>
      <c r="F10" s="259">
        <v>6097</v>
      </c>
      <c r="G10" s="258">
        <v>115402</v>
      </c>
      <c r="H10" s="259">
        <v>6355</v>
      </c>
      <c r="I10" s="258">
        <v>119556</v>
      </c>
      <c r="J10" s="259">
        <v>6621</v>
      </c>
      <c r="K10" s="258">
        <f>$I10-'[2]Año 2012'!$I10</f>
        <v>16294</v>
      </c>
      <c r="L10" s="260">
        <f>$J10-'[2]Año 2012'!$J10</f>
        <v>1030</v>
      </c>
      <c r="M10" s="82"/>
    </row>
    <row r="11" spans="1:17" x14ac:dyDescent="0.2">
      <c r="A11" s="256">
        <v>5</v>
      </c>
      <c r="B11" s="257" t="s">
        <v>5</v>
      </c>
      <c r="C11" s="258">
        <v>584622</v>
      </c>
      <c r="D11" s="259">
        <v>7320</v>
      </c>
      <c r="E11" s="258">
        <v>609875</v>
      </c>
      <c r="F11" s="259">
        <v>7594</v>
      </c>
      <c r="G11" s="258">
        <v>634089</v>
      </c>
      <c r="H11" s="259">
        <v>7854</v>
      </c>
      <c r="I11" s="258">
        <v>657427</v>
      </c>
      <c r="J11" s="259">
        <v>8145</v>
      </c>
      <c r="K11" s="258">
        <f>$I11-'[2]Año 2012'!$I11</f>
        <v>97539</v>
      </c>
      <c r="L11" s="260">
        <f>$J11-'[2]Año 2012'!$J11</f>
        <v>1074</v>
      </c>
      <c r="M11" s="82"/>
    </row>
    <row r="12" spans="1:17" x14ac:dyDescent="0.2">
      <c r="A12" s="256">
        <v>6</v>
      </c>
      <c r="B12" s="257" t="s">
        <v>6</v>
      </c>
      <c r="C12" s="258">
        <v>7818</v>
      </c>
      <c r="D12" s="259">
        <v>5638</v>
      </c>
      <c r="E12" s="258">
        <v>8087</v>
      </c>
      <c r="F12" s="259">
        <v>5731</v>
      </c>
      <c r="G12" s="258">
        <v>8308</v>
      </c>
      <c r="H12" s="259">
        <v>5826</v>
      </c>
      <c r="I12" s="258">
        <v>8478</v>
      </c>
      <c r="J12" s="259">
        <v>5913</v>
      </c>
      <c r="K12" s="258">
        <f>$I12-'[2]Año 2012'!$I12</f>
        <v>905</v>
      </c>
      <c r="L12" s="260">
        <f>$J12-'[2]Año 2012'!$J12</f>
        <v>355</v>
      </c>
      <c r="M12" s="82"/>
    </row>
    <row r="13" spans="1:17" x14ac:dyDescent="0.2">
      <c r="A13" s="256">
        <v>7</v>
      </c>
      <c r="B13" s="257" t="s">
        <v>7</v>
      </c>
      <c r="C13" s="258">
        <v>873820</v>
      </c>
      <c r="D13" s="259">
        <v>75176</v>
      </c>
      <c r="E13" s="258">
        <v>898749</v>
      </c>
      <c r="F13" s="259">
        <v>77276</v>
      </c>
      <c r="G13" s="258">
        <v>922782</v>
      </c>
      <c r="H13" s="259">
        <v>79825</v>
      </c>
      <c r="I13" s="258">
        <v>944739</v>
      </c>
      <c r="J13" s="259">
        <v>82081</v>
      </c>
      <c r="K13" s="258">
        <f>$I13-'[2]Año 2012'!$I13</f>
        <v>93455</v>
      </c>
      <c r="L13" s="260">
        <f>$J13-'[2]Año 2012'!$J13</f>
        <v>8676</v>
      </c>
      <c r="M13" s="82"/>
    </row>
    <row r="14" spans="1:17" x14ac:dyDescent="0.2">
      <c r="A14" s="256">
        <v>8</v>
      </c>
      <c r="B14" s="257" t="s">
        <v>8</v>
      </c>
      <c r="C14" s="258">
        <v>76764</v>
      </c>
      <c r="D14" s="259">
        <v>16917</v>
      </c>
      <c r="E14" s="258">
        <v>79918</v>
      </c>
      <c r="F14" s="259">
        <v>17519</v>
      </c>
      <c r="G14" s="258">
        <v>82922</v>
      </c>
      <c r="H14" s="259">
        <v>18115</v>
      </c>
      <c r="I14" s="258">
        <v>86043</v>
      </c>
      <c r="J14" s="259">
        <v>18759</v>
      </c>
      <c r="K14" s="258">
        <f>$I14-'[2]Año 2012'!$I14</f>
        <v>12107</v>
      </c>
      <c r="L14" s="260">
        <f>$J14-'[2]Año 2012'!$J14</f>
        <v>2370</v>
      </c>
      <c r="M14" s="82"/>
    </row>
    <row r="15" spans="1:17" x14ac:dyDescent="0.2">
      <c r="A15" s="256">
        <v>9</v>
      </c>
      <c r="B15" s="257" t="s">
        <v>9</v>
      </c>
      <c r="C15" s="258">
        <v>6365</v>
      </c>
      <c r="D15" s="259">
        <v>249</v>
      </c>
      <c r="E15" s="258">
        <v>6612</v>
      </c>
      <c r="F15" s="259">
        <v>255</v>
      </c>
      <c r="G15" s="258">
        <v>6782</v>
      </c>
      <c r="H15" s="259">
        <v>258</v>
      </c>
      <c r="I15" s="258">
        <v>7028</v>
      </c>
      <c r="J15" s="259">
        <v>262</v>
      </c>
      <c r="K15" s="258">
        <f>$I15-'[2]Año 2012'!$I15</f>
        <v>901</v>
      </c>
      <c r="L15" s="260">
        <f>$J15-'[2]Año 2012'!$J15</f>
        <v>20</v>
      </c>
      <c r="M15" s="82"/>
    </row>
    <row r="16" spans="1:17" x14ac:dyDescent="0.2">
      <c r="A16" s="256">
        <v>10</v>
      </c>
      <c r="B16" s="257" t="s">
        <v>10</v>
      </c>
      <c r="C16" s="258">
        <v>4684</v>
      </c>
      <c r="D16" s="259">
        <v>1202</v>
      </c>
      <c r="E16" s="258">
        <v>4913</v>
      </c>
      <c r="F16" s="259">
        <v>1228</v>
      </c>
      <c r="G16" s="258">
        <v>5047</v>
      </c>
      <c r="H16" s="259">
        <v>1247</v>
      </c>
      <c r="I16" s="258">
        <v>5222</v>
      </c>
      <c r="J16" s="259">
        <v>1295</v>
      </c>
      <c r="K16" s="258">
        <f>$I16-'[2]Año 2012'!$I16</f>
        <v>647</v>
      </c>
      <c r="L16" s="260">
        <f>$J16-'[2]Año 2012'!$J16</f>
        <v>129</v>
      </c>
      <c r="M16" s="82"/>
    </row>
    <row r="17" spans="1:15" x14ac:dyDescent="0.2">
      <c r="A17" s="256">
        <v>11</v>
      </c>
      <c r="B17" s="257" t="s">
        <v>11</v>
      </c>
      <c r="C17" s="258">
        <v>418935</v>
      </c>
      <c r="D17" s="259">
        <v>14644</v>
      </c>
      <c r="E17" s="258">
        <v>434837</v>
      </c>
      <c r="F17" s="259">
        <v>15160</v>
      </c>
      <c r="G17" s="258">
        <v>448348</v>
      </c>
      <c r="H17" s="259">
        <v>15649</v>
      </c>
      <c r="I17" s="258">
        <v>463295</v>
      </c>
      <c r="J17" s="259">
        <v>16188</v>
      </c>
      <c r="K17" s="258">
        <f>$I17-'[2]Año 2012'!$I17</f>
        <v>59517</v>
      </c>
      <c r="L17" s="260">
        <f>$J17-'[2]Año 2012'!$J17</f>
        <v>2005</v>
      </c>
      <c r="M17" s="82"/>
    </row>
    <row r="18" spans="1:15" ht="15" x14ac:dyDescent="0.2">
      <c r="A18" s="256">
        <v>12</v>
      </c>
      <c r="B18" s="257" t="s">
        <v>12</v>
      </c>
      <c r="C18" s="258">
        <v>16327</v>
      </c>
      <c r="D18" s="259">
        <v>1226</v>
      </c>
      <c r="E18" s="258">
        <v>17017</v>
      </c>
      <c r="F18" s="259">
        <v>1264</v>
      </c>
      <c r="G18" s="258">
        <v>17594</v>
      </c>
      <c r="H18" s="259">
        <v>1314</v>
      </c>
      <c r="I18" s="258">
        <v>18229</v>
      </c>
      <c r="J18" s="259">
        <v>1358</v>
      </c>
      <c r="K18" s="258">
        <f>$I18-'[2]Año 2012'!$I18</f>
        <v>2446</v>
      </c>
      <c r="L18" s="260">
        <f>$J18-'[2]Año 2012'!$J18</f>
        <v>171</v>
      </c>
      <c r="M18" s="82"/>
      <c r="O18" s="238"/>
    </row>
    <row r="19" spans="1:15" x14ac:dyDescent="0.2">
      <c r="A19" s="256">
        <v>13</v>
      </c>
      <c r="B19" s="257" t="s">
        <v>13</v>
      </c>
      <c r="C19" s="258">
        <v>2945</v>
      </c>
      <c r="D19" s="259">
        <v>307</v>
      </c>
      <c r="E19" s="258">
        <v>3058</v>
      </c>
      <c r="F19" s="259">
        <v>315</v>
      </c>
      <c r="G19" s="258">
        <v>3144</v>
      </c>
      <c r="H19" s="259">
        <v>331</v>
      </c>
      <c r="I19" s="258">
        <v>3226</v>
      </c>
      <c r="J19" s="259">
        <v>343</v>
      </c>
      <c r="K19" s="258">
        <f>$I19-'[2]Año 2012'!$I19</f>
        <v>393</v>
      </c>
      <c r="L19" s="260">
        <f>$J19-'[2]Año 2012'!$J19</f>
        <v>46</v>
      </c>
      <c r="M19" s="82"/>
    </row>
    <row r="20" spans="1:15" x14ac:dyDescent="0.2">
      <c r="A20" s="256">
        <v>14</v>
      </c>
      <c r="B20" s="257" t="s">
        <v>14</v>
      </c>
      <c r="C20" s="258">
        <v>8480</v>
      </c>
      <c r="D20" s="259">
        <v>927</v>
      </c>
      <c r="E20" s="258">
        <v>8754</v>
      </c>
      <c r="F20" s="259">
        <v>952</v>
      </c>
      <c r="G20" s="258">
        <v>8984</v>
      </c>
      <c r="H20" s="259">
        <v>979</v>
      </c>
      <c r="I20" s="258">
        <v>9231</v>
      </c>
      <c r="J20" s="259">
        <v>1015</v>
      </c>
      <c r="K20" s="258">
        <f>$I20-'[2]Año 2012'!$I20</f>
        <v>1015</v>
      </c>
      <c r="L20" s="260">
        <f>$J20-'[2]Año 2012'!$J20</f>
        <v>116</v>
      </c>
      <c r="M20" s="82"/>
    </row>
    <row r="21" spans="1:15" x14ac:dyDescent="0.2">
      <c r="A21" s="256">
        <v>15</v>
      </c>
      <c r="B21" s="257" t="s">
        <v>15</v>
      </c>
      <c r="C21" s="258">
        <v>20484</v>
      </c>
      <c r="D21" s="259">
        <v>1843</v>
      </c>
      <c r="E21" s="258">
        <v>21129</v>
      </c>
      <c r="F21" s="259">
        <v>1897</v>
      </c>
      <c r="G21" s="258">
        <v>21685</v>
      </c>
      <c r="H21" s="259">
        <v>1965</v>
      </c>
      <c r="I21" s="258">
        <v>22261</v>
      </c>
      <c r="J21" s="259">
        <v>2027</v>
      </c>
      <c r="K21" s="258">
        <f>$I21-'[2]Año 2012'!$I21</f>
        <v>2374</v>
      </c>
      <c r="L21" s="260">
        <f>$J21-'[2]Año 2012'!$J21</f>
        <v>234</v>
      </c>
      <c r="M21" s="82"/>
    </row>
    <row r="22" spans="1:15" x14ac:dyDescent="0.2">
      <c r="A22" s="256">
        <v>16</v>
      </c>
      <c r="B22" s="257" t="s">
        <v>16</v>
      </c>
      <c r="C22" s="258">
        <v>13010</v>
      </c>
      <c r="D22" s="259">
        <v>2019</v>
      </c>
      <c r="E22" s="258">
        <v>13337</v>
      </c>
      <c r="F22" s="259">
        <v>2098</v>
      </c>
      <c r="G22" s="258">
        <v>13603</v>
      </c>
      <c r="H22" s="259">
        <v>2150</v>
      </c>
      <c r="I22" s="258">
        <v>13926</v>
      </c>
      <c r="J22" s="259">
        <v>2202</v>
      </c>
      <c r="K22" s="258">
        <f>$I22-'[2]Año 2012'!$I22</f>
        <v>1256</v>
      </c>
      <c r="L22" s="260">
        <f>$J22-'[2]Año 2012'!$J22</f>
        <v>241</v>
      </c>
      <c r="M22" s="82"/>
    </row>
    <row r="23" spans="1:15" x14ac:dyDescent="0.2">
      <c r="A23" s="256">
        <v>17</v>
      </c>
      <c r="B23" s="257" t="s">
        <v>17</v>
      </c>
      <c r="C23" s="258">
        <v>12415</v>
      </c>
      <c r="D23" s="259">
        <v>2083</v>
      </c>
      <c r="E23" s="258">
        <v>12873</v>
      </c>
      <c r="F23" s="259">
        <v>2164</v>
      </c>
      <c r="G23" s="258">
        <v>13304</v>
      </c>
      <c r="H23" s="259">
        <v>2231</v>
      </c>
      <c r="I23" s="258">
        <v>13743</v>
      </c>
      <c r="J23" s="259">
        <v>2298</v>
      </c>
      <c r="K23" s="258">
        <f>$I23-'[2]Año 2012'!$I23</f>
        <v>1775</v>
      </c>
      <c r="L23" s="260">
        <f>$J23-'[2]Año 2012'!$J23</f>
        <v>275</v>
      </c>
      <c r="M23" s="82"/>
    </row>
    <row r="24" spans="1:15" s="69" customFormat="1" x14ac:dyDescent="0.2">
      <c r="A24" s="256">
        <v>18</v>
      </c>
      <c r="B24" s="257" t="s">
        <v>409</v>
      </c>
      <c r="C24" s="258" t="s">
        <v>56</v>
      </c>
      <c r="D24" s="259">
        <v>4469</v>
      </c>
      <c r="E24" s="258" t="s">
        <v>56</v>
      </c>
      <c r="F24" s="259">
        <v>4663</v>
      </c>
      <c r="G24" s="258" t="s">
        <v>56</v>
      </c>
      <c r="H24" s="259">
        <v>4924</v>
      </c>
      <c r="I24" s="258" t="s">
        <v>56</v>
      </c>
      <c r="J24" s="259">
        <v>5210</v>
      </c>
      <c r="K24" s="258">
        <v>19283</v>
      </c>
      <c r="L24" s="260">
        <f>$J24-'[2]Año 2012'!$J24</f>
        <v>931</v>
      </c>
      <c r="M24" s="84"/>
    </row>
    <row r="25" spans="1:15" x14ac:dyDescent="0.2">
      <c r="A25" s="256">
        <v>19</v>
      </c>
      <c r="B25" s="257" t="s">
        <v>19</v>
      </c>
      <c r="C25" s="258">
        <v>2487104</v>
      </c>
      <c r="D25" s="259">
        <v>80409</v>
      </c>
      <c r="E25" s="258">
        <v>2571332</v>
      </c>
      <c r="F25" s="259">
        <v>83502</v>
      </c>
      <c r="G25" s="258">
        <v>2674567</v>
      </c>
      <c r="H25" s="259">
        <v>87956</v>
      </c>
      <c r="I25" s="258">
        <v>2735859</v>
      </c>
      <c r="J25" s="259">
        <v>89911</v>
      </c>
      <c r="K25" s="258">
        <f>$I25-'[2]Año 2012'!$I25</f>
        <v>282289</v>
      </c>
      <c r="L25" s="260">
        <f>$J25-'[2]Año 2012'!$J25</f>
        <v>10457</v>
      </c>
      <c r="M25" s="82"/>
    </row>
    <row r="26" spans="1:15" x14ac:dyDescent="0.2">
      <c r="A26" s="256">
        <v>20</v>
      </c>
      <c r="B26" s="257" t="s">
        <v>20</v>
      </c>
      <c r="C26" s="258">
        <v>182220</v>
      </c>
      <c r="D26" s="259">
        <v>706</v>
      </c>
      <c r="E26" s="258">
        <v>187982</v>
      </c>
      <c r="F26" s="259">
        <v>730</v>
      </c>
      <c r="G26" s="258">
        <v>195720</v>
      </c>
      <c r="H26" s="259">
        <v>759</v>
      </c>
      <c r="I26" s="258">
        <v>200972</v>
      </c>
      <c r="J26" s="259">
        <v>778</v>
      </c>
      <c r="K26" s="258">
        <f>$I26-'[2]Año 2012'!$I26</f>
        <v>22501</v>
      </c>
      <c r="L26" s="260">
        <f>$J26-'[2]Año 2012'!$J26</f>
        <v>87</v>
      </c>
      <c r="M26" s="82"/>
    </row>
    <row r="27" spans="1:15" x14ac:dyDescent="0.2">
      <c r="A27" s="256">
        <v>21</v>
      </c>
      <c r="B27" s="257" t="s">
        <v>21</v>
      </c>
      <c r="C27" s="258">
        <v>2258824</v>
      </c>
      <c r="D27" s="259">
        <v>161865</v>
      </c>
      <c r="E27" s="258">
        <v>2302420</v>
      </c>
      <c r="F27" s="259">
        <v>166207</v>
      </c>
      <c r="G27" s="258">
        <v>2343904</v>
      </c>
      <c r="H27" s="259">
        <v>171860</v>
      </c>
      <c r="I27" s="258">
        <v>2377628</v>
      </c>
      <c r="J27" s="259">
        <v>176743</v>
      </c>
      <c r="K27" s="258">
        <f>$I27-'[2]Año 2012'!$I27</f>
        <v>152373</v>
      </c>
      <c r="L27" s="260">
        <f>$J27-'[2]Año 2012'!$J27</f>
        <v>18228</v>
      </c>
      <c r="M27" s="82"/>
    </row>
    <row r="28" spans="1:15" x14ac:dyDescent="0.2">
      <c r="A28" s="256">
        <v>22</v>
      </c>
      <c r="B28" s="257" t="s">
        <v>22</v>
      </c>
      <c r="C28" s="258">
        <v>6283</v>
      </c>
      <c r="D28" s="259">
        <v>1584</v>
      </c>
      <c r="E28" s="258">
        <v>6418</v>
      </c>
      <c r="F28" s="259">
        <v>1622</v>
      </c>
      <c r="G28" s="258">
        <v>6879</v>
      </c>
      <c r="H28" s="259">
        <v>1667</v>
      </c>
      <c r="I28" s="258">
        <v>7410</v>
      </c>
      <c r="J28" s="259">
        <v>1717</v>
      </c>
      <c r="K28" s="258">
        <f>$I28-'[2]Año 2012'!$I28</f>
        <v>1282</v>
      </c>
      <c r="L28" s="260">
        <f>$J28-'[2]Año 2012'!$J28</f>
        <v>164</v>
      </c>
      <c r="M28" s="82"/>
    </row>
    <row r="29" spans="1:15" x14ac:dyDescent="0.2">
      <c r="A29" s="256">
        <v>23</v>
      </c>
      <c r="B29" s="257" t="s">
        <v>23</v>
      </c>
      <c r="C29" s="258">
        <v>654520</v>
      </c>
      <c r="D29" s="259">
        <v>91629</v>
      </c>
      <c r="E29" s="258">
        <v>688116</v>
      </c>
      <c r="F29" s="259">
        <v>94947</v>
      </c>
      <c r="G29" s="258">
        <v>714529</v>
      </c>
      <c r="H29" s="259">
        <v>98110</v>
      </c>
      <c r="I29" s="258">
        <v>738955</v>
      </c>
      <c r="J29" s="259">
        <v>100880</v>
      </c>
      <c r="K29" s="258">
        <f>$I29-'[2]Año 2012'!$I29</f>
        <v>105934</v>
      </c>
      <c r="L29" s="260">
        <f>$J29-'[2]Año 2012'!$J29</f>
        <v>12526</v>
      </c>
      <c r="M29" s="82"/>
    </row>
    <row r="30" spans="1:15" x14ac:dyDescent="0.2">
      <c r="A30" s="256">
        <v>24</v>
      </c>
      <c r="B30" s="257" t="s">
        <v>410</v>
      </c>
      <c r="C30" s="258">
        <v>158010</v>
      </c>
      <c r="D30" s="259">
        <v>4326</v>
      </c>
      <c r="E30" s="258">
        <v>163042</v>
      </c>
      <c r="F30" s="259">
        <v>4468</v>
      </c>
      <c r="G30" s="258">
        <v>167515</v>
      </c>
      <c r="H30" s="259">
        <v>4618</v>
      </c>
      <c r="I30" s="258">
        <v>172001</v>
      </c>
      <c r="J30" s="259">
        <v>4772</v>
      </c>
      <c r="K30" s="258">
        <f>$I30-'[2]Año 2012'!$I30</f>
        <v>18719</v>
      </c>
      <c r="L30" s="260">
        <f>$J30-'[2]Año 2012'!$J30</f>
        <v>589</v>
      </c>
      <c r="M30" s="83"/>
    </row>
    <row r="31" spans="1:15" x14ac:dyDescent="0.2">
      <c r="A31" s="256">
        <v>25</v>
      </c>
      <c r="B31" s="257" t="s">
        <v>25</v>
      </c>
      <c r="C31" s="258">
        <v>35501</v>
      </c>
      <c r="D31" s="259">
        <v>3927</v>
      </c>
      <c r="E31" s="258">
        <v>36922</v>
      </c>
      <c r="F31" s="259">
        <v>4040</v>
      </c>
      <c r="G31" s="258">
        <v>38116</v>
      </c>
      <c r="H31" s="259">
        <v>4163</v>
      </c>
      <c r="I31" s="258">
        <v>39563</v>
      </c>
      <c r="J31" s="259">
        <v>4311</v>
      </c>
      <c r="K31" s="258">
        <f>$I31-'[2]Año 2012'!$I31</f>
        <v>5515</v>
      </c>
      <c r="L31" s="260">
        <f>$J31-'[2]Año 2012'!$J31</f>
        <v>495</v>
      </c>
      <c r="M31" s="82"/>
    </row>
    <row r="32" spans="1:15" x14ac:dyDescent="0.2">
      <c r="A32" s="256">
        <v>26</v>
      </c>
      <c r="B32" s="257" t="s">
        <v>150</v>
      </c>
      <c r="C32" s="258">
        <v>134912</v>
      </c>
      <c r="D32" s="259">
        <v>10347</v>
      </c>
      <c r="E32" s="258">
        <v>140594</v>
      </c>
      <c r="F32" s="259">
        <v>10767</v>
      </c>
      <c r="G32" s="258">
        <v>146044</v>
      </c>
      <c r="H32" s="259">
        <v>11256</v>
      </c>
      <c r="I32" s="258">
        <v>150932</v>
      </c>
      <c r="J32" s="259">
        <v>11695</v>
      </c>
      <c r="K32" s="258">
        <f>$I32-'[2]Año 2012'!$I32</f>
        <v>21359</v>
      </c>
      <c r="L32" s="260">
        <f>$J32-'[2]Año 2012'!$J32</f>
        <v>1703</v>
      </c>
      <c r="M32" s="84"/>
    </row>
    <row r="33" spans="1:13" x14ac:dyDescent="0.2">
      <c r="A33" s="256">
        <v>27</v>
      </c>
      <c r="B33" s="257" t="s">
        <v>27</v>
      </c>
      <c r="C33" s="258">
        <v>92517</v>
      </c>
      <c r="D33" s="259">
        <v>966</v>
      </c>
      <c r="E33" s="258">
        <v>96432</v>
      </c>
      <c r="F33" s="259">
        <v>995</v>
      </c>
      <c r="G33" s="258">
        <v>99793</v>
      </c>
      <c r="H33" s="259">
        <v>1022</v>
      </c>
      <c r="I33" s="258">
        <v>103093</v>
      </c>
      <c r="J33" s="259">
        <v>1050</v>
      </c>
      <c r="K33" s="258">
        <f>$I33-'[2]Año 2012'!$I33</f>
        <v>14036</v>
      </c>
      <c r="L33" s="260">
        <f>$J33-'[2]Año 2012'!$J33</f>
        <v>109</v>
      </c>
      <c r="M33" s="82"/>
    </row>
    <row r="34" spans="1:13" x14ac:dyDescent="0.2">
      <c r="A34" s="256">
        <v>28</v>
      </c>
      <c r="B34" s="257" t="s">
        <v>28</v>
      </c>
      <c r="C34" s="258">
        <v>25796</v>
      </c>
      <c r="D34" s="259">
        <v>3726</v>
      </c>
      <c r="E34" s="258">
        <v>26855</v>
      </c>
      <c r="F34" s="259">
        <v>3838</v>
      </c>
      <c r="G34" s="258">
        <v>27897</v>
      </c>
      <c r="H34" s="259">
        <v>3967</v>
      </c>
      <c r="I34" s="258">
        <v>28869</v>
      </c>
      <c r="J34" s="259">
        <v>4085</v>
      </c>
      <c r="K34" s="258">
        <f>$I34-'[2]Año 2012'!$I34</f>
        <v>4117</v>
      </c>
      <c r="L34" s="260">
        <f>$J34-'[2]Año 2012'!$J34</f>
        <v>461</v>
      </c>
      <c r="M34" s="82"/>
    </row>
    <row r="35" spans="1:13" x14ac:dyDescent="0.2">
      <c r="A35" s="256">
        <v>29</v>
      </c>
      <c r="B35" s="257" t="s">
        <v>29</v>
      </c>
      <c r="C35" s="258">
        <v>867746</v>
      </c>
      <c r="D35" s="259">
        <v>8093</v>
      </c>
      <c r="E35" s="258">
        <v>906652</v>
      </c>
      <c r="F35" s="259">
        <v>8555</v>
      </c>
      <c r="G35" s="258">
        <v>940922</v>
      </c>
      <c r="H35" s="259">
        <v>8962</v>
      </c>
      <c r="I35" s="258">
        <v>977428</v>
      </c>
      <c r="J35" s="259">
        <v>9500</v>
      </c>
      <c r="K35" s="258">
        <f>$I35-'[2]Año 2012'!$I35</f>
        <v>146593</v>
      </c>
      <c r="L35" s="260">
        <f>$J35-'[2]Año 2012'!$J35</f>
        <v>1817</v>
      </c>
      <c r="M35" s="82"/>
    </row>
    <row r="36" spans="1:13" x14ac:dyDescent="0.2">
      <c r="A36" s="256">
        <v>30</v>
      </c>
      <c r="B36" s="257" t="s">
        <v>30</v>
      </c>
      <c r="C36" s="258">
        <v>63589</v>
      </c>
      <c r="D36" s="259">
        <v>3413</v>
      </c>
      <c r="E36" s="258">
        <v>66001</v>
      </c>
      <c r="F36" s="259">
        <v>3528</v>
      </c>
      <c r="G36" s="258">
        <v>67982</v>
      </c>
      <c r="H36" s="259">
        <v>3639</v>
      </c>
      <c r="I36" s="258">
        <v>69965</v>
      </c>
      <c r="J36" s="259">
        <v>3770</v>
      </c>
      <c r="K36" s="258">
        <f>$I36-'[2]Año 2012'!$I36</f>
        <v>8761</v>
      </c>
      <c r="L36" s="260">
        <f>$J36-'[2]Año 2012'!$J36</f>
        <v>457</v>
      </c>
      <c r="M36" s="82"/>
    </row>
    <row r="37" spans="1:13" x14ac:dyDescent="0.2">
      <c r="A37" s="256">
        <v>31</v>
      </c>
      <c r="B37" s="257" t="s">
        <v>31</v>
      </c>
      <c r="C37" s="258">
        <v>171953</v>
      </c>
      <c r="D37" s="259">
        <v>3540</v>
      </c>
      <c r="E37" s="258">
        <v>179553</v>
      </c>
      <c r="F37" s="259">
        <v>3698</v>
      </c>
      <c r="G37" s="258">
        <v>187582</v>
      </c>
      <c r="H37" s="259">
        <v>3828</v>
      </c>
      <c r="I37" s="258">
        <v>196713</v>
      </c>
      <c r="J37" s="259">
        <v>3974</v>
      </c>
      <c r="K37" s="258">
        <f>$I37-'[2]Año 2012'!$I37</f>
        <v>31838</v>
      </c>
      <c r="L37" s="260">
        <f>$J37-'[2]Año 2012'!$J37</f>
        <v>557</v>
      </c>
      <c r="M37" s="82"/>
    </row>
    <row r="38" spans="1:13" x14ac:dyDescent="0.2">
      <c r="A38" s="256">
        <v>32</v>
      </c>
      <c r="B38" s="257" t="s">
        <v>32</v>
      </c>
      <c r="C38" s="258">
        <v>13732</v>
      </c>
      <c r="D38" s="259">
        <v>1200</v>
      </c>
      <c r="E38" s="258">
        <v>14333</v>
      </c>
      <c r="F38" s="259">
        <v>1248</v>
      </c>
      <c r="G38" s="258">
        <v>14841</v>
      </c>
      <c r="H38" s="259">
        <v>1295</v>
      </c>
      <c r="I38" s="258">
        <v>15359</v>
      </c>
      <c r="J38" s="259">
        <v>1337</v>
      </c>
      <c r="K38" s="258">
        <f>$I38-'[2]Año 2012'!$I38</f>
        <v>2232</v>
      </c>
      <c r="L38" s="260">
        <f>$J38-'[2]Año 2012'!$J38</f>
        <v>181</v>
      </c>
      <c r="M38" s="82"/>
    </row>
    <row r="39" spans="1:13" x14ac:dyDescent="0.2">
      <c r="A39" s="256">
        <v>33</v>
      </c>
      <c r="B39" s="257" t="s">
        <v>33</v>
      </c>
      <c r="C39" s="258">
        <v>3534</v>
      </c>
      <c r="D39" s="259">
        <v>232</v>
      </c>
      <c r="E39" s="258">
        <v>3674</v>
      </c>
      <c r="F39" s="259">
        <v>237</v>
      </c>
      <c r="G39" s="258">
        <v>3780</v>
      </c>
      <c r="H39" s="259">
        <v>247</v>
      </c>
      <c r="I39" s="258">
        <v>3949</v>
      </c>
      <c r="J39" s="259">
        <v>257</v>
      </c>
      <c r="K39" s="258">
        <f>$I39-'[2]Año 2012'!$I39</f>
        <v>536</v>
      </c>
      <c r="L39" s="260">
        <f>$J39-'[2]Año 2012'!$J39</f>
        <v>28</v>
      </c>
      <c r="M39" s="82"/>
    </row>
    <row r="40" spans="1:13" x14ac:dyDescent="0.2">
      <c r="A40" s="256">
        <v>34</v>
      </c>
      <c r="B40" s="257" t="s">
        <v>34</v>
      </c>
      <c r="C40" s="258">
        <v>850056</v>
      </c>
      <c r="D40" s="259">
        <v>150928</v>
      </c>
      <c r="E40" s="258">
        <v>869171</v>
      </c>
      <c r="F40" s="259">
        <v>155619</v>
      </c>
      <c r="G40" s="258">
        <v>886856</v>
      </c>
      <c r="H40" s="259">
        <v>160738</v>
      </c>
      <c r="I40" s="258">
        <v>902588</v>
      </c>
      <c r="J40" s="259">
        <v>165696</v>
      </c>
      <c r="K40" s="258">
        <f>$I40-'[2]Año 2012'!$I40</f>
        <v>70849</v>
      </c>
      <c r="L40" s="260">
        <f>$J40-'[2]Año 2012'!$J40</f>
        <v>18754</v>
      </c>
      <c r="M40" s="82"/>
    </row>
    <row r="41" spans="1:13" ht="14.25" customHeight="1" x14ac:dyDescent="0.2">
      <c r="A41" s="256">
        <v>35</v>
      </c>
      <c r="B41" s="257" t="s">
        <v>35</v>
      </c>
      <c r="C41" s="258">
        <v>30214</v>
      </c>
      <c r="D41" s="259">
        <v>1967</v>
      </c>
      <c r="E41" s="258">
        <v>31482</v>
      </c>
      <c r="F41" s="259">
        <v>2050</v>
      </c>
      <c r="G41" s="258">
        <v>33916</v>
      </c>
      <c r="H41" s="259">
        <v>2252</v>
      </c>
      <c r="I41" s="258">
        <v>37050</v>
      </c>
      <c r="J41" s="259">
        <v>2594</v>
      </c>
      <c r="K41" s="258">
        <f>$I41-'[2]Año 2012'!$I41</f>
        <v>7925</v>
      </c>
      <c r="L41" s="260">
        <f>$J41-'[2]Año 2012'!$J41</f>
        <v>676</v>
      </c>
      <c r="M41" s="84"/>
    </row>
    <row r="42" spans="1:13" x14ac:dyDescent="0.2">
      <c r="A42" s="256">
        <v>36</v>
      </c>
      <c r="B42" s="257" t="s">
        <v>36</v>
      </c>
      <c r="C42" s="258">
        <v>303928</v>
      </c>
      <c r="D42" s="259">
        <v>1024</v>
      </c>
      <c r="E42" s="258">
        <v>317281</v>
      </c>
      <c r="F42" s="259">
        <v>1086</v>
      </c>
      <c r="G42" s="258">
        <v>329811</v>
      </c>
      <c r="H42" s="259">
        <v>1134</v>
      </c>
      <c r="I42" s="258">
        <v>342219</v>
      </c>
      <c r="J42" s="259">
        <v>1198</v>
      </c>
      <c r="K42" s="258">
        <f>$I42-'[2]Año 2012'!$I42</f>
        <v>50799</v>
      </c>
      <c r="L42" s="260">
        <f>$J42-'[2]Año 2012'!$J42</f>
        <v>216</v>
      </c>
      <c r="M42" s="82"/>
    </row>
    <row r="43" spans="1:13" ht="12.75" customHeight="1" x14ac:dyDescent="0.2">
      <c r="A43" s="256">
        <v>37</v>
      </c>
      <c r="B43" s="257" t="s">
        <v>37</v>
      </c>
      <c r="C43" s="258">
        <v>125571</v>
      </c>
      <c r="D43" s="259">
        <v>5258</v>
      </c>
      <c r="E43" s="258">
        <v>131847</v>
      </c>
      <c r="F43" s="259">
        <v>5522</v>
      </c>
      <c r="G43" s="258">
        <v>138028</v>
      </c>
      <c r="H43" s="259">
        <v>5756</v>
      </c>
      <c r="I43" s="258">
        <v>144052</v>
      </c>
      <c r="J43" s="259">
        <v>6013</v>
      </c>
      <c r="K43" s="258">
        <f>$I43-'[2]Año 2012'!$I43</f>
        <v>24866</v>
      </c>
      <c r="L43" s="260">
        <f>$J43-'[2]Año 2012'!$J43</f>
        <v>1008</v>
      </c>
      <c r="M43" s="84"/>
    </row>
    <row r="44" spans="1:13" x14ac:dyDescent="0.2">
      <c r="A44" s="256">
        <v>38</v>
      </c>
      <c r="B44" s="257" t="s">
        <v>38</v>
      </c>
      <c r="C44" s="258">
        <v>158960</v>
      </c>
      <c r="D44" s="259">
        <v>5448</v>
      </c>
      <c r="E44" s="258">
        <v>162991</v>
      </c>
      <c r="F44" s="259">
        <v>5631</v>
      </c>
      <c r="G44" s="258">
        <v>167210</v>
      </c>
      <c r="H44" s="259">
        <v>5855</v>
      </c>
      <c r="I44" s="258">
        <v>170759</v>
      </c>
      <c r="J44" s="259">
        <v>6025</v>
      </c>
      <c r="K44" s="258">
        <f>$I44-'[2]Año 2012'!$I44</f>
        <v>15058</v>
      </c>
      <c r="L44" s="260">
        <f>$J44-'[2]Año 2012'!$J44</f>
        <v>710</v>
      </c>
      <c r="M44" s="84"/>
    </row>
    <row r="45" spans="1:13" x14ac:dyDescent="0.2">
      <c r="A45" s="256">
        <v>39</v>
      </c>
      <c r="B45" s="257" t="s">
        <v>39</v>
      </c>
      <c r="C45" s="258">
        <v>185388</v>
      </c>
      <c r="D45" s="259">
        <v>26102</v>
      </c>
      <c r="E45" s="258">
        <v>192091</v>
      </c>
      <c r="F45" s="259">
        <v>27389</v>
      </c>
      <c r="G45" s="258">
        <v>199289</v>
      </c>
      <c r="H45" s="259">
        <v>28606</v>
      </c>
      <c r="I45" s="258">
        <v>205376</v>
      </c>
      <c r="J45" s="259">
        <v>29716</v>
      </c>
      <c r="K45" s="258">
        <f>$I45-'[2]Año 2012'!$I45</f>
        <v>24115</v>
      </c>
      <c r="L45" s="260">
        <f>$J45-'[2]Año 2012'!$J45</f>
        <v>4291</v>
      </c>
      <c r="M45" s="82"/>
    </row>
    <row r="46" spans="1:13" x14ac:dyDescent="0.2">
      <c r="A46" s="256">
        <v>40</v>
      </c>
      <c r="B46" s="257" t="s">
        <v>40</v>
      </c>
      <c r="C46" s="258">
        <v>17867</v>
      </c>
      <c r="D46" s="259">
        <v>1817</v>
      </c>
      <c r="E46" s="258">
        <v>18517</v>
      </c>
      <c r="F46" s="259">
        <v>1898</v>
      </c>
      <c r="G46" s="258">
        <v>19147</v>
      </c>
      <c r="H46" s="259">
        <v>1973</v>
      </c>
      <c r="I46" s="258">
        <v>19795</v>
      </c>
      <c r="J46" s="259">
        <v>2055</v>
      </c>
      <c r="K46" s="258">
        <f>$I46-'[2]Año 2012'!$I46</f>
        <v>2615</v>
      </c>
      <c r="L46" s="260">
        <f>$J46-'[2]Año 2012'!$J46</f>
        <v>298</v>
      </c>
      <c r="M46" s="82"/>
    </row>
    <row r="47" spans="1:13" x14ac:dyDescent="0.2">
      <c r="A47" s="256">
        <v>41</v>
      </c>
      <c r="B47" s="257" t="s">
        <v>41</v>
      </c>
      <c r="C47" s="258">
        <v>304710</v>
      </c>
      <c r="D47" s="259">
        <v>9117</v>
      </c>
      <c r="E47" s="258">
        <v>320598</v>
      </c>
      <c r="F47" s="259">
        <v>9684</v>
      </c>
      <c r="G47" s="258">
        <v>335209</v>
      </c>
      <c r="H47" s="259">
        <v>10229</v>
      </c>
      <c r="I47" s="258">
        <v>350049</v>
      </c>
      <c r="J47" s="259">
        <v>10862</v>
      </c>
      <c r="K47" s="258">
        <f>$I47-'[2]Año 2012'!$I47</f>
        <v>60684</v>
      </c>
      <c r="L47" s="260">
        <f>$J47-'[2]Año 2012'!$J47</f>
        <v>2180</v>
      </c>
      <c r="M47" s="84"/>
    </row>
    <row r="48" spans="1:13" x14ac:dyDescent="0.2">
      <c r="A48" s="256">
        <v>42</v>
      </c>
      <c r="B48" s="257" t="s">
        <v>42</v>
      </c>
      <c r="C48" s="258">
        <v>4328</v>
      </c>
      <c r="D48" s="259">
        <v>500</v>
      </c>
      <c r="E48" s="258">
        <v>4517</v>
      </c>
      <c r="F48" s="259">
        <v>516</v>
      </c>
      <c r="G48" s="258">
        <v>4712</v>
      </c>
      <c r="H48" s="259">
        <v>536</v>
      </c>
      <c r="I48" s="258">
        <v>4882</v>
      </c>
      <c r="J48" s="259">
        <v>558</v>
      </c>
      <c r="K48" s="258">
        <f>$I48-'[2]Año 2012'!$I48</f>
        <v>744</v>
      </c>
      <c r="L48" s="260">
        <f>$J48-'[2]Año 2012'!$J48</f>
        <v>80</v>
      </c>
      <c r="M48" s="84"/>
    </row>
    <row r="49" spans="1:13" x14ac:dyDescent="0.2">
      <c r="A49" s="256">
        <v>43</v>
      </c>
      <c r="B49" s="257" t="s">
        <v>149</v>
      </c>
      <c r="C49" s="258">
        <v>6272</v>
      </c>
      <c r="D49" s="259">
        <v>989</v>
      </c>
      <c r="E49" s="258">
        <v>6590</v>
      </c>
      <c r="F49" s="259">
        <v>1050</v>
      </c>
      <c r="G49" s="258">
        <v>6909</v>
      </c>
      <c r="H49" s="259">
        <v>1098</v>
      </c>
      <c r="I49" s="258">
        <v>7319</v>
      </c>
      <c r="J49" s="259">
        <v>1172</v>
      </c>
      <c r="K49" s="258">
        <f>$I49-'[2]Año 2012'!$I49</f>
        <v>1353</v>
      </c>
      <c r="L49" s="260">
        <f>$J49-'[2]Año 2012'!$J49</f>
        <v>225</v>
      </c>
      <c r="M49" s="84"/>
    </row>
    <row r="50" spans="1:13" x14ac:dyDescent="0.2">
      <c r="A50" s="256">
        <v>44</v>
      </c>
      <c r="B50" s="257" t="s">
        <v>152</v>
      </c>
      <c r="C50" s="258">
        <v>16336</v>
      </c>
      <c r="D50" s="259">
        <v>7565</v>
      </c>
      <c r="E50" s="258">
        <v>17120</v>
      </c>
      <c r="F50" s="259">
        <v>7897</v>
      </c>
      <c r="G50" s="258">
        <v>17831</v>
      </c>
      <c r="H50" s="259">
        <v>8252</v>
      </c>
      <c r="I50" s="258">
        <v>18477</v>
      </c>
      <c r="J50" s="259">
        <v>8576</v>
      </c>
      <c r="K50" s="258">
        <f>$I50-'[2]Año 2012'!$I50</f>
        <v>2838</v>
      </c>
      <c r="L50" s="260">
        <f>$J50-'[2]Año 2012'!$J50</f>
        <v>1312</v>
      </c>
      <c r="M50" s="82"/>
    </row>
    <row r="51" spans="1:13" x14ac:dyDescent="0.2">
      <c r="A51" s="256">
        <v>45</v>
      </c>
      <c r="B51" s="257" t="s">
        <v>43</v>
      </c>
      <c r="C51" s="258">
        <v>5180</v>
      </c>
      <c r="D51" s="259">
        <v>734</v>
      </c>
      <c r="E51" s="258">
        <v>5417</v>
      </c>
      <c r="F51" s="259">
        <v>763</v>
      </c>
      <c r="G51" s="258">
        <v>5649</v>
      </c>
      <c r="H51" s="259">
        <v>794</v>
      </c>
      <c r="I51" s="258">
        <v>5866</v>
      </c>
      <c r="J51" s="259">
        <v>832</v>
      </c>
      <c r="K51" s="258">
        <f>$I51-'[2]Año 2012'!$I51</f>
        <v>905</v>
      </c>
      <c r="L51" s="260">
        <f>$J51-'[2]Año 2012'!$J51</f>
        <v>122</v>
      </c>
      <c r="M51" s="82"/>
    </row>
    <row r="52" spans="1:13" x14ac:dyDescent="0.2">
      <c r="A52" s="256">
        <v>46</v>
      </c>
      <c r="B52" s="257" t="s">
        <v>44</v>
      </c>
      <c r="C52" s="258">
        <v>2663443</v>
      </c>
      <c r="D52" s="259">
        <v>56068</v>
      </c>
      <c r="E52" s="258">
        <v>2763385</v>
      </c>
      <c r="F52" s="259">
        <v>57494</v>
      </c>
      <c r="G52" s="258">
        <v>2854851</v>
      </c>
      <c r="H52" s="259">
        <v>58881</v>
      </c>
      <c r="I52" s="258">
        <v>2938903</v>
      </c>
      <c r="J52" s="259">
        <v>60216</v>
      </c>
      <c r="K52" s="258">
        <f>$I52-'[2]Año 2012'!$I52</f>
        <v>371463</v>
      </c>
      <c r="L52" s="260">
        <f>$J52-'[2]Año 2012'!$J52</f>
        <v>5361</v>
      </c>
      <c r="M52" s="82"/>
    </row>
    <row r="53" spans="1:13" x14ac:dyDescent="0.2">
      <c r="A53" s="256">
        <v>47</v>
      </c>
      <c r="B53" s="257" t="s">
        <v>45</v>
      </c>
      <c r="C53" s="258">
        <v>167977</v>
      </c>
      <c r="D53" s="259">
        <v>5322</v>
      </c>
      <c r="E53" s="258">
        <v>178373</v>
      </c>
      <c r="F53" s="259">
        <v>5673</v>
      </c>
      <c r="G53" s="258">
        <v>187675</v>
      </c>
      <c r="H53" s="259">
        <v>6052</v>
      </c>
      <c r="I53" s="258">
        <v>197593</v>
      </c>
      <c r="J53" s="259">
        <v>6355</v>
      </c>
      <c r="K53" s="258">
        <f>$I53-'[2]Año 2012'!$I53</f>
        <v>37129</v>
      </c>
      <c r="L53" s="260">
        <f>$J53-'[2]Año 2012'!$J53</f>
        <v>1348</v>
      </c>
      <c r="M53" s="82"/>
    </row>
    <row r="54" spans="1:13" x14ac:dyDescent="0.2">
      <c r="A54" s="256">
        <v>48</v>
      </c>
      <c r="B54" s="257" t="s">
        <v>46</v>
      </c>
      <c r="C54" s="258">
        <v>8481</v>
      </c>
      <c r="D54" s="259">
        <v>593</v>
      </c>
      <c r="E54" s="258">
        <v>8897</v>
      </c>
      <c r="F54" s="259">
        <v>613</v>
      </c>
      <c r="G54" s="258">
        <v>9283</v>
      </c>
      <c r="H54" s="259">
        <v>642</v>
      </c>
      <c r="I54" s="258">
        <v>9675</v>
      </c>
      <c r="J54" s="259">
        <v>667</v>
      </c>
      <c r="K54" s="258">
        <f>$I54-'[2]Año 2012'!$I54</f>
        <v>1619</v>
      </c>
      <c r="L54" s="260">
        <f>$J54-'[2]Año 2012'!$J54</f>
        <v>88</v>
      </c>
      <c r="M54" s="82"/>
    </row>
    <row r="55" spans="1:13" x14ac:dyDescent="0.2">
      <c r="A55" s="256">
        <v>49</v>
      </c>
      <c r="B55" s="257" t="s">
        <v>47</v>
      </c>
      <c r="C55" s="258">
        <v>65837</v>
      </c>
      <c r="D55" s="259">
        <v>1072</v>
      </c>
      <c r="E55" s="258">
        <v>69355</v>
      </c>
      <c r="F55" s="259">
        <v>1129</v>
      </c>
      <c r="G55" s="258">
        <v>72604</v>
      </c>
      <c r="H55" s="259">
        <v>1169</v>
      </c>
      <c r="I55" s="258">
        <v>76887</v>
      </c>
      <c r="J55" s="259">
        <v>1227</v>
      </c>
      <c r="K55" s="258">
        <f>$I55-'[2]Año 2012'!$I55</f>
        <v>14804</v>
      </c>
      <c r="L55" s="260">
        <f>$J55-'[2]Año 2012'!$J55</f>
        <v>204</v>
      </c>
      <c r="M55" s="84"/>
    </row>
    <row r="56" spans="1:13" x14ac:dyDescent="0.2">
      <c r="A56" s="256">
        <v>50</v>
      </c>
      <c r="B56" s="257" t="s">
        <v>48</v>
      </c>
      <c r="C56" s="258">
        <v>100651</v>
      </c>
      <c r="D56" s="259">
        <v>463</v>
      </c>
      <c r="E56" s="258">
        <v>105632</v>
      </c>
      <c r="F56" s="259">
        <v>485</v>
      </c>
      <c r="G56" s="258">
        <v>109912</v>
      </c>
      <c r="H56" s="259">
        <v>511</v>
      </c>
      <c r="I56" s="258">
        <v>114537</v>
      </c>
      <c r="J56" s="259">
        <v>535</v>
      </c>
      <c r="K56" s="258">
        <f>$I56-'[2]Año 2012'!$I56</f>
        <v>18820</v>
      </c>
      <c r="L56" s="260">
        <f>$J56-'[2]Año 2012'!$J56</f>
        <v>83</v>
      </c>
      <c r="M56" s="82"/>
    </row>
    <row r="57" spans="1:13" x14ac:dyDescent="0.2">
      <c r="A57" s="256">
        <v>51</v>
      </c>
      <c r="B57" s="257" t="s">
        <v>151</v>
      </c>
      <c r="C57" s="258">
        <v>492</v>
      </c>
      <c r="D57" s="259">
        <v>83</v>
      </c>
      <c r="E57" s="258">
        <v>493</v>
      </c>
      <c r="F57" s="259">
        <v>86</v>
      </c>
      <c r="G57" s="258">
        <v>500</v>
      </c>
      <c r="H57" s="259">
        <v>86</v>
      </c>
      <c r="I57" s="258">
        <v>511</v>
      </c>
      <c r="J57" s="259">
        <v>90</v>
      </c>
      <c r="K57" s="258">
        <f>$I57-'[2]Año 2012'!$I57</f>
        <v>25</v>
      </c>
      <c r="L57" s="260">
        <f>$J57-'[2]Año 2012'!$J57</f>
        <v>8</v>
      </c>
      <c r="M57" s="82"/>
    </row>
    <row r="58" spans="1:13" x14ac:dyDescent="0.2">
      <c r="A58" s="256">
        <v>52</v>
      </c>
      <c r="B58" s="257" t="s">
        <v>49</v>
      </c>
      <c r="C58" s="258">
        <v>37806</v>
      </c>
      <c r="D58" s="259">
        <v>6516</v>
      </c>
      <c r="E58" s="258">
        <v>38777</v>
      </c>
      <c r="F58" s="259">
        <v>6731</v>
      </c>
      <c r="G58" s="258">
        <v>39786</v>
      </c>
      <c r="H58" s="259">
        <v>6988</v>
      </c>
      <c r="I58" s="258">
        <v>40857</v>
      </c>
      <c r="J58" s="259">
        <v>7282</v>
      </c>
      <c r="K58" s="258">
        <f>$I58-'[2]Año 2012'!$I58</f>
        <v>4142</v>
      </c>
      <c r="L58" s="260">
        <f>$J58-'[2]Año 2012'!$J58</f>
        <v>952</v>
      </c>
      <c r="M58" s="82"/>
    </row>
    <row r="59" spans="1:13" x14ac:dyDescent="0.2">
      <c r="A59" s="256">
        <v>53</v>
      </c>
      <c r="B59" s="257" t="s">
        <v>50</v>
      </c>
      <c r="C59" s="258">
        <v>11445</v>
      </c>
      <c r="D59" s="259">
        <v>580</v>
      </c>
      <c r="E59" s="258">
        <v>12133</v>
      </c>
      <c r="F59" s="259">
        <v>596</v>
      </c>
      <c r="G59" s="258">
        <v>12809</v>
      </c>
      <c r="H59" s="259">
        <v>627</v>
      </c>
      <c r="I59" s="258">
        <v>13413</v>
      </c>
      <c r="J59" s="259">
        <v>651</v>
      </c>
      <c r="K59" s="258">
        <f>$I59-'[2]Año 2012'!$I59</f>
        <v>2367</v>
      </c>
      <c r="L59" s="260">
        <f>$J59-'[2]Año 2012'!$J59</f>
        <v>86</v>
      </c>
      <c r="M59" s="84"/>
    </row>
    <row r="60" spans="1:13" x14ac:dyDescent="0.2">
      <c r="A60" s="256">
        <v>54</v>
      </c>
      <c r="B60" s="257" t="s">
        <v>51</v>
      </c>
      <c r="C60" s="258">
        <v>363055</v>
      </c>
      <c r="D60" s="259">
        <v>986</v>
      </c>
      <c r="E60" s="258">
        <v>378343</v>
      </c>
      <c r="F60" s="259">
        <v>1030</v>
      </c>
      <c r="G60" s="258">
        <v>392532</v>
      </c>
      <c r="H60" s="259">
        <v>1068</v>
      </c>
      <c r="I60" s="258">
        <v>406888</v>
      </c>
      <c r="J60" s="259">
        <v>1113</v>
      </c>
      <c r="K60" s="258">
        <f>$I60-'[2]Año 2012'!$I60</f>
        <v>58467</v>
      </c>
      <c r="L60" s="260">
        <f>$J60-'[2]Año 2012'!$J60</f>
        <v>182</v>
      </c>
      <c r="M60" s="82"/>
    </row>
    <row r="61" spans="1:13" x14ac:dyDescent="0.2">
      <c r="A61" s="256">
        <v>55</v>
      </c>
      <c r="B61" s="257" t="s">
        <v>52</v>
      </c>
      <c r="C61" s="258">
        <v>4782</v>
      </c>
      <c r="D61" s="259">
        <v>282</v>
      </c>
      <c r="E61" s="258">
        <v>4987</v>
      </c>
      <c r="F61" s="259">
        <v>294</v>
      </c>
      <c r="G61" s="258">
        <v>5240</v>
      </c>
      <c r="H61" s="259">
        <v>307</v>
      </c>
      <c r="I61" s="258">
        <v>5463</v>
      </c>
      <c r="J61" s="259">
        <v>323</v>
      </c>
      <c r="K61" s="258">
        <f>$I61-'[2]Año 2012'!$I61</f>
        <v>870</v>
      </c>
      <c r="L61" s="260">
        <f>$J61-'[2]Año 2012'!$J61</f>
        <v>49</v>
      </c>
      <c r="M61" s="82"/>
    </row>
    <row r="62" spans="1:13" x14ac:dyDescent="0.2">
      <c r="A62" s="256">
        <v>56</v>
      </c>
      <c r="B62" s="257" t="s">
        <v>53</v>
      </c>
      <c r="C62" s="258">
        <v>133473</v>
      </c>
      <c r="D62" s="259">
        <v>7584</v>
      </c>
      <c r="E62" s="258">
        <v>140045</v>
      </c>
      <c r="F62" s="259">
        <v>7935</v>
      </c>
      <c r="G62" s="258">
        <v>146180</v>
      </c>
      <c r="H62" s="259">
        <v>8286</v>
      </c>
      <c r="I62" s="258">
        <v>152636</v>
      </c>
      <c r="J62" s="259">
        <v>8612</v>
      </c>
      <c r="K62" s="258">
        <f>$I62-'[2]Año 2012'!$I62</f>
        <v>25383</v>
      </c>
      <c r="L62" s="260">
        <f>$J62-'[2]Año 2012'!$J62</f>
        <v>1326</v>
      </c>
      <c r="M62" s="84"/>
    </row>
    <row r="63" spans="1:13" x14ac:dyDescent="0.2">
      <c r="A63" s="256">
        <v>57</v>
      </c>
      <c r="B63" s="257" t="s">
        <v>424</v>
      </c>
      <c r="C63" s="258">
        <v>5145</v>
      </c>
      <c r="D63" s="259">
        <v>913</v>
      </c>
      <c r="E63" s="258">
        <v>5662</v>
      </c>
      <c r="F63" s="259">
        <v>924</v>
      </c>
      <c r="G63" s="258">
        <v>6137</v>
      </c>
      <c r="H63" s="259">
        <v>941</v>
      </c>
      <c r="I63" s="258">
        <v>6688</v>
      </c>
      <c r="J63" s="259">
        <v>965</v>
      </c>
      <c r="K63" s="258">
        <f>$I63-'[2]Año 2012'!$I63</f>
        <v>2029</v>
      </c>
      <c r="L63" s="260">
        <f>$J63-'[2]Año 2012'!$J63</f>
        <v>80</v>
      </c>
      <c r="M63" s="84"/>
    </row>
    <row r="64" spans="1:13" x14ac:dyDescent="0.2">
      <c r="A64" s="256">
        <v>58</v>
      </c>
      <c r="B64" s="257" t="s">
        <v>541</v>
      </c>
      <c r="C64" s="258">
        <v>1760</v>
      </c>
      <c r="D64" s="259">
        <v>510</v>
      </c>
      <c r="E64" s="258">
        <v>1937</v>
      </c>
      <c r="F64" s="259">
        <v>525</v>
      </c>
      <c r="G64" s="258">
        <v>2082</v>
      </c>
      <c r="H64" s="259">
        <v>550</v>
      </c>
      <c r="I64" s="258">
        <v>2238</v>
      </c>
      <c r="J64" s="259">
        <v>575</v>
      </c>
      <c r="K64" s="258">
        <f>$I64-'[2]Año 2012'!$I64</f>
        <v>640</v>
      </c>
      <c r="L64" s="260">
        <f>$J64-'[2]Año 2012'!$J64</f>
        <v>82</v>
      </c>
      <c r="M64" s="84"/>
    </row>
    <row r="65" spans="1:13" x14ac:dyDescent="0.2">
      <c r="A65" s="256">
        <v>59</v>
      </c>
      <c r="B65" s="257" t="s">
        <v>542</v>
      </c>
      <c r="C65" s="258">
        <v>4654</v>
      </c>
      <c r="D65" s="259">
        <v>1119</v>
      </c>
      <c r="E65" s="258">
        <v>5063</v>
      </c>
      <c r="F65" s="259">
        <v>1131</v>
      </c>
      <c r="G65" s="258">
        <v>5484</v>
      </c>
      <c r="H65" s="259">
        <v>1149</v>
      </c>
      <c r="I65" s="258">
        <v>5967</v>
      </c>
      <c r="J65" s="259">
        <v>1173</v>
      </c>
      <c r="K65" s="258">
        <f>$I65-'[2]Año 2012'!$I65</f>
        <v>1791</v>
      </c>
      <c r="L65" s="260">
        <f>$J65-'[2]Año 2012'!$J65</f>
        <v>81</v>
      </c>
      <c r="M65" s="84"/>
    </row>
    <row r="66" spans="1:13" x14ac:dyDescent="0.2">
      <c r="A66" s="256">
        <v>60</v>
      </c>
      <c r="B66" s="257" t="s">
        <v>543</v>
      </c>
      <c r="C66" s="258">
        <v>18340</v>
      </c>
      <c r="D66" s="259">
        <v>1696</v>
      </c>
      <c r="E66" s="258">
        <v>20115</v>
      </c>
      <c r="F66" s="259">
        <v>1806</v>
      </c>
      <c r="G66" s="258">
        <v>21706</v>
      </c>
      <c r="H66" s="259">
        <v>1976</v>
      </c>
      <c r="I66" s="258">
        <v>23352</v>
      </c>
      <c r="J66" s="259">
        <v>2172</v>
      </c>
      <c r="K66" s="258">
        <f>$I66-'[2]Año 2012'!$I66</f>
        <v>7718</v>
      </c>
      <c r="L66" s="260">
        <f>$J66-'[2]Año 2012'!$J66</f>
        <v>556</v>
      </c>
      <c r="M66" s="84"/>
    </row>
    <row r="67" spans="1:13" x14ac:dyDescent="0.2">
      <c r="A67" s="256">
        <v>61</v>
      </c>
      <c r="B67" s="257" t="s">
        <v>544</v>
      </c>
      <c r="C67" s="258">
        <v>79933</v>
      </c>
      <c r="D67" s="259">
        <v>12568</v>
      </c>
      <c r="E67" s="258">
        <v>87578</v>
      </c>
      <c r="F67" s="259">
        <v>13657</v>
      </c>
      <c r="G67" s="258">
        <v>94039</v>
      </c>
      <c r="H67" s="259">
        <v>14632</v>
      </c>
      <c r="I67" s="258">
        <v>99300</v>
      </c>
      <c r="J67" s="259">
        <v>15585</v>
      </c>
      <c r="K67" s="258">
        <f>$I67-'[2]Año 2012'!$I67</f>
        <v>30120</v>
      </c>
      <c r="L67" s="260">
        <f>$J67-'[2]Año 2012'!$J67</f>
        <v>3856</v>
      </c>
      <c r="M67" s="84"/>
    </row>
    <row r="68" spans="1:13" x14ac:dyDescent="0.2">
      <c r="A68" s="256">
        <v>62</v>
      </c>
      <c r="B68" s="257" t="s">
        <v>545</v>
      </c>
      <c r="C68" s="258">
        <v>12487</v>
      </c>
      <c r="D68" s="259">
        <v>1795</v>
      </c>
      <c r="E68" s="258">
        <v>13870</v>
      </c>
      <c r="F68" s="259">
        <v>1869</v>
      </c>
      <c r="G68" s="258">
        <v>14711</v>
      </c>
      <c r="H68" s="259">
        <v>1960</v>
      </c>
      <c r="I68" s="258">
        <v>15671</v>
      </c>
      <c r="J68" s="259">
        <v>2048</v>
      </c>
      <c r="K68" s="258">
        <f>$I68-'[2]Año 2012'!$I68</f>
        <v>5244</v>
      </c>
      <c r="L68" s="260">
        <f>$J68-'[2]Año 2012'!$J68</f>
        <v>338</v>
      </c>
      <c r="M68" s="84"/>
    </row>
    <row r="69" spans="1:13" x14ac:dyDescent="0.2">
      <c r="A69" s="256">
        <v>63</v>
      </c>
      <c r="B69" s="257" t="s">
        <v>546</v>
      </c>
      <c r="C69" s="258">
        <v>597</v>
      </c>
      <c r="D69" s="259">
        <v>232</v>
      </c>
      <c r="E69" s="258">
        <v>642</v>
      </c>
      <c r="F69" s="259">
        <v>249</v>
      </c>
      <c r="G69" s="258">
        <v>688</v>
      </c>
      <c r="H69" s="259">
        <v>259</v>
      </c>
      <c r="I69" s="258">
        <v>733</v>
      </c>
      <c r="J69" s="259">
        <v>268</v>
      </c>
      <c r="K69" s="258">
        <f>$I69-'[2]Año 2012'!$I69</f>
        <v>247</v>
      </c>
      <c r="L69" s="260">
        <f>$J69-'[2]Año 2012'!$J69</f>
        <v>48</v>
      </c>
      <c r="M69" s="84"/>
    </row>
    <row r="70" spans="1:13" x14ac:dyDescent="0.2">
      <c r="A70" s="256">
        <v>64</v>
      </c>
      <c r="B70" s="257" t="s">
        <v>547</v>
      </c>
      <c r="C70" s="258">
        <v>61342</v>
      </c>
      <c r="D70" s="259">
        <v>467</v>
      </c>
      <c r="E70" s="258">
        <v>71113</v>
      </c>
      <c r="F70" s="259">
        <v>530</v>
      </c>
      <c r="G70" s="258">
        <v>80559</v>
      </c>
      <c r="H70" s="259">
        <v>590</v>
      </c>
      <c r="I70" s="258">
        <v>89005</v>
      </c>
      <c r="J70" s="259">
        <v>623</v>
      </c>
      <c r="K70" s="258">
        <f>$I70-'[2]Año 2012'!$I70</f>
        <v>35828</v>
      </c>
      <c r="L70" s="260">
        <f>$J70-'[2]Año 2012'!$J70</f>
        <v>198</v>
      </c>
      <c r="M70" s="84"/>
    </row>
    <row r="71" spans="1:13" x14ac:dyDescent="0.2">
      <c r="A71" s="256">
        <v>65</v>
      </c>
      <c r="B71" s="257" t="s">
        <v>548</v>
      </c>
      <c r="C71" s="258">
        <v>220898</v>
      </c>
      <c r="D71" s="259">
        <v>1166</v>
      </c>
      <c r="E71" s="258">
        <v>246103</v>
      </c>
      <c r="F71" s="259">
        <v>1253</v>
      </c>
      <c r="G71" s="258">
        <v>270831</v>
      </c>
      <c r="H71" s="259">
        <v>1370</v>
      </c>
      <c r="I71" s="258">
        <v>294420</v>
      </c>
      <c r="J71" s="259">
        <v>1485</v>
      </c>
      <c r="K71" s="258">
        <f>$I71-'[2]Año 2012'!$I71</f>
        <v>96312</v>
      </c>
      <c r="L71" s="260">
        <f>$J71-'[2]Año 2012'!$J71</f>
        <v>399</v>
      </c>
      <c r="M71" s="84"/>
    </row>
    <row r="72" spans="1:13" x14ac:dyDescent="0.2">
      <c r="A72" s="256">
        <v>66</v>
      </c>
      <c r="B72" s="257" t="s">
        <v>549</v>
      </c>
      <c r="C72" s="258">
        <v>377165</v>
      </c>
      <c r="D72" s="259">
        <v>19006</v>
      </c>
      <c r="E72" s="258">
        <v>415890</v>
      </c>
      <c r="F72" s="259">
        <v>21489</v>
      </c>
      <c r="G72" s="258">
        <v>450165</v>
      </c>
      <c r="H72" s="259">
        <v>23782</v>
      </c>
      <c r="I72" s="258">
        <v>484934</v>
      </c>
      <c r="J72" s="259">
        <v>25969</v>
      </c>
      <c r="K72" s="258">
        <f>$I72-'[2]Año 2012'!$I72</f>
        <v>142175</v>
      </c>
      <c r="L72" s="260">
        <f>$J72-'[2]Año 2012'!$J72</f>
        <v>8947</v>
      </c>
      <c r="M72" s="84"/>
    </row>
    <row r="73" spans="1:13" x14ac:dyDescent="0.2">
      <c r="A73" s="256">
        <v>67</v>
      </c>
      <c r="B73" s="257" t="s">
        <v>550</v>
      </c>
      <c r="C73" s="258">
        <v>752</v>
      </c>
      <c r="D73" s="259">
        <v>624</v>
      </c>
      <c r="E73" s="258">
        <v>806</v>
      </c>
      <c r="F73" s="259">
        <v>654</v>
      </c>
      <c r="G73" s="258">
        <v>863</v>
      </c>
      <c r="H73" s="259">
        <v>695</v>
      </c>
      <c r="I73" s="258">
        <v>912</v>
      </c>
      <c r="J73" s="259">
        <v>735</v>
      </c>
      <c r="K73" s="258">
        <f>$I73-'[2]Año 2012'!$I73</f>
        <v>212</v>
      </c>
      <c r="L73" s="260">
        <f>$J73-'[2]Año 2012'!$J73</f>
        <v>143</v>
      </c>
      <c r="M73" s="84"/>
    </row>
    <row r="74" spans="1:13" x14ac:dyDescent="0.2">
      <c r="A74" s="256">
        <v>68</v>
      </c>
      <c r="B74" s="257" t="s">
        <v>237</v>
      </c>
      <c r="C74" s="258">
        <v>965</v>
      </c>
      <c r="D74" s="259">
        <v>327</v>
      </c>
      <c r="E74" s="258">
        <v>1077</v>
      </c>
      <c r="F74" s="259">
        <v>361</v>
      </c>
      <c r="G74" s="258">
        <v>1181</v>
      </c>
      <c r="H74" s="259">
        <v>385</v>
      </c>
      <c r="I74" s="258">
        <v>1288</v>
      </c>
      <c r="J74" s="259">
        <v>413</v>
      </c>
      <c r="K74" s="258">
        <f>$I74-'[2]Año 2012'!$I74</f>
        <v>435</v>
      </c>
      <c r="L74" s="260">
        <f>$J74-'[2]Año 2012'!$J74</f>
        <v>110</v>
      </c>
      <c r="M74" s="84"/>
    </row>
    <row r="75" spans="1:13" x14ac:dyDescent="0.2">
      <c r="A75" s="256">
        <v>69</v>
      </c>
      <c r="B75" s="257" t="s">
        <v>243</v>
      </c>
      <c r="C75" s="258">
        <v>1329</v>
      </c>
      <c r="D75" s="259">
        <v>287</v>
      </c>
      <c r="E75" s="258">
        <v>1423</v>
      </c>
      <c r="F75" s="259">
        <v>300</v>
      </c>
      <c r="G75" s="258">
        <v>1498</v>
      </c>
      <c r="H75" s="259">
        <v>314</v>
      </c>
      <c r="I75" s="258">
        <v>1571</v>
      </c>
      <c r="J75" s="259">
        <v>329</v>
      </c>
      <c r="K75" s="258">
        <f>$I75-'[2]Año 2012'!$I75</f>
        <v>333</v>
      </c>
      <c r="L75" s="260">
        <f>$J75-'[2]Año 2012'!$J75</f>
        <v>58</v>
      </c>
      <c r="M75" s="84"/>
    </row>
    <row r="76" spans="1:13" x14ac:dyDescent="0.2">
      <c r="A76" s="256">
        <v>70</v>
      </c>
      <c r="B76" s="257" t="s">
        <v>287</v>
      </c>
      <c r="C76" s="258"/>
      <c r="D76" s="259"/>
      <c r="E76" s="258"/>
      <c r="F76" s="259"/>
      <c r="G76" s="258">
        <v>1546</v>
      </c>
      <c r="H76" s="259">
        <v>152</v>
      </c>
      <c r="I76" s="258">
        <v>2688</v>
      </c>
      <c r="J76" s="259">
        <v>309</v>
      </c>
      <c r="K76" s="258">
        <f>$I76-0</f>
        <v>2688</v>
      </c>
      <c r="L76" s="260">
        <f>$J76-0</f>
        <v>309</v>
      </c>
      <c r="M76" s="84"/>
    </row>
    <row r="77" spans="1:13" x14ac:dyDescent="0.2">
      <c r="A77" s="256">
        <v>71</v>
      </c>
      <c r="B77" s="257" t="s">
        <v>288</v>
      </c>
      <c r="C77" s="258"/>
      <c r="D77" s="259"/>
      <c r="E77" s="258"/>
      <c r="F77" s="259"/>
      <c r="G77" s="258">
        <v>421</v>
      </c>
      <c r="H77" s="259">
        <v>47</v>
      </c>
      <c r="I77" s="258">
        <v>798</v>
      </c>
      <c r="J77" s="259">
        <v>81</v>
      </c>
      <c r="K77" s="258">
        <f t="shared" ref="K77:K86" si="0">$I77-0</f>
        <v>798</v>
      </c>
      <c r="L77" s="260">
        <f t="shared" ref="L77:L86" si="1">$J77-0</f>
        <v>81</v>
      </c>
      <c r="M77" s="84"/>
    </row>
    <row r="78" spans="1:13" x14ac:dyDescent="0.2">
      <c r="A78" s="256">
        <v>72</v>
      </c>
      <c r="B78" s="257" t="s">
        <v>289</v>
      </c>
      <c r="C78" s="258"/>
      <c r="D78" s="259"/>
      <c r="E78" s="258"/>
      <c r="F78" s="259"/>
      <c r="G78" s="258">
        <v>313</v>
      </c>
      <c r="H78" s="259">
        <v>74</v>
      </c>
      <c r="I78" s="258">
        <v>587</v>
      </c>
      <c r="J78" s="259">
        <v>147</v>
      </c>
      <c r="K78" s="258">
        <f t="shared" si="0"/>
        <v>587</v>
      </c>
      <c r="L78" s="260">
        <f t="shared" si="1"/>
        <v>147</v>
      </c>
      <c r="M78" s="84"/>
    </row>
    <row r="79" spans="1:13" x14ac:dyDescent="0.2">
      <c r="A79" s="256">
        <v>73</v>
      </c>
      <c r="B79" s="257" t="s">
        <v>290</v>
      </c>
      <c r="C79" s="258"/>
      <c r="D79" s="259"/>
      <c r="E79" s="258"/>
      <c r="F79" s="259"/>
      <c r="G79" s="258">
        <v>26</v>
      </c>
      <c r="H79" s="259">
        <v>6</v>
      </c>
      <c r="I79" s="258">
        <v>42</v>
      </c>
      <c r="J79" s="259">
        <v>7</v>
      </c>
      <c r="K79" s="258">
        <f t="shared" si="0"/>
        <v>42</v>
      </c>
      <c r="L79" s="260">
        <f t="shared" si="1"/>
        <v>7</v>
      </c>
      <c r="M79" s="84"/>
    </row>
    <row r="80" spans="1:13" x14ac:dyDescent="0.2">
      <c r="A80" s="256">
        <v>74</v>
      </c>
      <c r="B80" s="257" t="s">
        <v>291</v>
      </c>
      <c r="C80" s="258"/>
      <c r="D80" s="259"/>
      <c r="E80" s="258"/>
      <c r="F80" s="259"/>
      <c r="G80" s="258">
        <v>500</v>
      </c>
      <c r="H80" s="259">
        <v>34</v>
      </c>
      <c r="I80" s="258">
        <v>802</v>
      </c>
      <c r="J80" s="259">
        <v>65</v>
      </c>
      <c r="K80" s="258">
        <f t="shared" si="0"/>
        <v>802</v>
      </c>
      <c r="L80" s="260">
        <f t="shared" si="1"/>
        <v>65</v>
      </c>
      <c r="M80" s="84"/>
    </row>
    <row r="81" spans="1:13" x14ac:dyDescent="0.2">
      <c r="A81" s="256">
        <v>75</v>
      </c>
      <c r="B81" s="257" t="s">
        <v>292</v>
      </c>
      <c r="C81" s="258"/>
      <c r="D81" s="259"/>
      <c r="E81" s="258"/>
      <c r="F81" s="259"/>
      <c r="G81" s="258">
        <v>3778</v>
      </c>
      <c r="H81" s="259">
        <v>3331</v>
      </c>
      <c r="I81" s="258">
        <v>6526</v>
      </c>
      <c r="J81" s="259">
        <v>4377</v>
      </c>
      <c r="K81" s="258">
        <f t="shared" si="0"/>
        <v>6526</v>
      </c>
      <c r="L81" s="260">
        <f t="shared" si="1"/>
        <v>4377</v>
      </c>
      <c r="M81" s="84"/>
    </row>
    <row r="82" spans="1:13" x14ac:dyDescent="0.2">
      <c r="A82" s="256">
        <v>76</v>
      </c>
      <c r="B82" s="257" t="s">
        <v>293</v>
      </c>
      <c r="C82" s="258"/>
      <c r="D82" s="259"/>
      <c r="E82" s="258"/>
      <c r="F82" s="259"/>
      <c r="G82" s="258">
        <v>40750</v>
      </c>
      <c r="H82" s="259">
        <v>6960</v>
      </c>
      <c r="I82" s="258">
        <v>81276</v>
      </c>
      <c r="J82" s="259">
        <v>12642</v>
      </c>
      <c r="K82" s="258">
        <f t="shared" si="0"/>
        <v>81276</v>
      </c>
      <c r="L82" s="260">
        <f t="shared" si="1"/>
        <v>12642</v>
      </c>
      <c r="M82" s="84"/>
    </row>
    <row r="83" spans="1:13" x14ac:dyDescent="0.2">
      <c r="A83" s="256">
        <v>77</v>
      </c>
      <c r="B83" s="257" t="s">
        <v>294</v>
      </c>
      <c r="C83" s="258"/>
      <c r="D83" s="259"/>
      <c r="E83" s="258"/>
      <c r="F83" s="259"/>
      <c r="G83" s="258">
        <v>0</v>
      </c>
      <c r="H83" s="259">
        <v>4</v>
      </c>
      <c r="I83" s="258">
        <v>0</v>
      </c>
      <c r="J83" s="259">
        <v>8</v>
      </c>
      <c r="K83" s="258">
        <f t="shared" si="0"/>
        <v>0</v>
      </c>
      <c r="L83" s="260">
        <f t="shared" si="1"/>
        <v>8</v>
      </c>
      <c r="M83" s="84"/>
    </row>
    <row r="84" spans="1:13" x14ac:dyDescent="0.2">
      <c r="A84" s="256">
        <v>78</v>
      </c>
      <c r="B84" s="257" t="s">
        <v>295</v>
      </c>
      <c r="C84" s="258"/>
      <c r="D84" s="259"/>
      <c r="E84" s="258"/>
      <c r="F84" s="259"/>
      <c r="G84" s="258">
        <v>1955</v>
      </c>
      <c r="H84" s="259">
        <v>528</v>
      </c>
      <c r="I84" s="258">
        <v>3365</v>
      </c>
      <c r="J84" s="259">
        <v>795</v>
      </c>
      <c r="K84" s="258">
        <f t="shared" si="0"/>
        <v>3365</v>
      </c>
      <c r="L84" s="260">
        <f t="shared" si="1"/>
        <v>795</v>
      </c>
      <c r="M84" s="84"/>
    </row>
    <row r="85" spans="1:13" x14ac:dyDescent="0.2">
      <c r="A85" s="256">
        <v>79</v>
      </c>
      <c r="B85" s="257" t="s">
        <v>296</v>
      </c>
      <c r="C85" s="258"/>
      <c r="D85" s="259"/>
      <c r="E85" s="258"/>
      <c r="F85" s="259"/>
      <c r="G85" s="258">
        <v>509</v>
      </c>
      <c r="H85" s="259">
        <v>40</v>
      </c>
      <c r="I85" s="258">
        <v>1082</v>
      </c>
      <c r="J85" s="259">
        <v>61</v>
      </c>
      <c r="K85" s="258">
        <f t="shared" si="0"/>
        <v>1082</v>
      </c>
      <c r="L85" s="260">
        <f t="shared" si="1"/>
        <v>61</v>
      </c>
      <c r="M85" s="84"/>
    </row>
    <row r="86" spans="1:13" x14ac:dyDescent="0.2">
      <c r="A86" s="256">
        <v>80</v>
      </c>
      <c r="B86" s="257" t="s">
        <v>297</v>
      </c>
      <c r="C86" s="258"/>
      <c r="D86" s="259"/>
      <c r="E86" s="258"/>
      <c r="F86" s="259"/>
      <c r="G86" s="258">
        <v>1731</v>
      </c>
      <c r="H86" s="259">
        <v>619</v>
      </c>
      <c r="I86" s="258">
        <v>4241</v>
      </c>
      <c r="J86" s="259">
        <v>1346</v>
      </c>
      <c r="K86" s="258">
        <f t="shared" si="0"/>
        <v>4241</v>
      </c>
      <c r="L86" s="260">
        <f t="shared" si="1"/>
        <v>1346</v>
      </c>
      <c r="M86" s="84"/>
    </row>
    <row r="87" spans="1:13" x14ac:dyDescent="0.2">
      <c r="A87" s="256">
        <v>0</v>
      </c>
      <c r="B87" s="257" t="s">
        <v>145</v>
      </c>
      <c r="C87" s="258"/>
      <c r="D87" s="259"/>
      <c r="E87" s="258"/>
      <c r="F87" s="259"/>
      <c r="G87" s="258"/>
      <c r="H87" s="259"/>
      <c r="I87" s="258"/>
      <c r="J87" s="259"/>
      <c r="K87" s="258">
        <f>$G87-'[2]Año 2012'!$I81</f>
        <v>0</v>
      </c>
      <c r="L87" s="260">
        <f>$H87-'[2]Año 2012'!$J81</f>
        <v>0</v>
      </c>
      <c r="M87" s="84"/>
    </row>
    <row r="88" spans="1:13" x14ac:dyDescent="0.2">
      <c r="A88" s="278"/>
      <c r="B88" s="262" t="s">
        <v>60</v>
      </c>
      <c r="C88" s="263">
        <f>SUM(C7:C87)</f>
        <v>16812121</v>
      </c>
      <c r="D88" s="264">
        <f>SUM(D7:D87)</f>
        <v>862835</v>
      </c>
      <c r="E88" s="263">
        <f>SUM(E7:E87)</f>
        <v>17605304</v>
      </c>
      <c r="F88" s="264">
        <f>SUM(F7:F87)</f>
        <v>894351</v>
      </c>
      <c r="G88" s="263">
        <f t="shared" ref="G88:L88" si="2">SUM(G7:G87)</f>
        <v>18406605</v>
      </c>
      <c r="H88" s="264">
        <f t="shared" si="2"/>
        <v>940959</v>
      </c>
      <c r="I88" s="263">
        <f t="shared" si="2"/>
        <v>19135122</v>
      </c>
      <c r="J88" s="264">
        <f t="shared" si="2"/>
        <v>979904</v>
      </c>
      <c r="K88" s="263">
        <f t="shared" si="2"/>
        <v>2978702</v>
      </c>
      <c r="L88" s="265">
        <f t="shared" si="2"/>
        <v>141845</v>
      </c>
      <c r="M88" s="85"/>
    </row>
    <row r="90" spans="1:13" x14ac:dyDescent="0.2">
      <c r="B90" s="66"/>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ht="14.25" x14ac:dyDescent="0.2">
      <c r="A113" s="76"/>
      <c r="B113" s="76"/>
      <c r="C113" s="77"/>
      <c r="D113" s="78"/>
      <c r="E113" s="78"/>
      <c r="F113" s="78"/>
      <c r="G113" s="78"/>
      <c r="H113" s="78"/>
      <c r="I113" s="78"/>
      <c r="J113" s="78"/>
      <c r="K113" s="78"/>
      <c r="L113" s="78"/>
      <c r="M113" s="78"/>
    </row>
    <row r="114" spans="1:13" ht="14.25" x14ac:dyDescent="0.2">
      <c r="A114" s="76"/>
      <c r="B114" s="76"/>
      <c r="C114" s="77"/>
      <c r="D114" s="78"/>
      <c r="E114" s="78"/>
      <c r="F114" s="78"/>
      <c r="G114" s="78"/>
      <c r="H114" s="78"/>
      <c r="I114" s="78"/>
      <c r="J114" s="78"/>
      <c r="K114" s="78"/>
      <c r="L114" s="78"/>
      <c r="M114" s="78"/>
    </row>
    <row r="115" spans="1:13" ht="14.25" x14ac:dyDescent="0.2">
      <c r="A115" s="76"/>
      <c r="B115" s="76"/>
      <c r="C115" s="77"/>
      <c r="D115" s="78"/>
      <c r="E115" s="78"/>
      <c r="F115" s="78"/>
      <c r="G115" s="78"/>
      <c r="H115" s="78"/>
      <c r="I115" s="78"/>
      <c r="J115" s="78"/>
      <c r="K115" s="78"/>
      <c r="L115" s="78"/>
      <c r="M115" s="78"/>
    </row>
    <row r="116" spans="1:13" ht="14.25" x14ac:dyDescent="0.2">
      <c r="A116" s="76"/>
      <c r="B116" s="76"/>
      <c r="C116" s="77"/>
      <c r="D116" s="78"/>
      <c r="E116" s="78"/>
      <c r="F116" s="78"/>
      <c r="G116" s="78"/>
      <c r="H116" s="78"/>
      <c r="I116" s="78"/>
      <c r="J116" s="78"/>
      <c r="K116" s="78"/>
      <c r="L116" s="78"/>
      <c r="M116" s="78"/>
    </row>
    <row r="117" spans="1:13" ht="14.25" x14ac:dyDescent="0.2">
      <c r="A117" s="76"/>
      <c r="B117" s="76"/>
      <c r="C117" s="77"/>
      <c r="D117" s="78"/>
      <c r="E117" s="78"/>
      <c r="F117" s="78"/>
      <c r="G117" s="78"/>
      <c r="H117" s="78"/>
      <c r="I117" s="78"/>
      <c r="J117" s="78"/>
      <c r="K117" s="78"/>
      <c r="L117" s="78"/>
      <c r="M117" s="78"/>
    </row>
    <row r="118" spans="1:13" ht="14.25" x14ac:dyDescent="0.2">
      <c r="A118" s="76"/>
      <c r="B118" s="76"/>
      <c r="C118" s="77"/>
      <c r="D118" s="78"/>
      <c r="E118" s="78"/>
      <c r="F118" s="78"/>
      <c r="G118" s="78"/>
      <c r="H118" s="78"/>
      <c r="I118" s="78"/>
      <c r="J118" s="78"/>
      <c r="K118" s="78"/>
      <c r="L118" s="78"/>
      <c r="M118" s="78"/>
    </row>
    <row r="119" spans="1:13" ht="14.25" x14ac:dyDescent="0.2">
      <c r="A119" s="76"/>
      <c r="B119" s="76"/>
      <c r="C119" s="77"/>
      <c r="D119" s="78"/>
      <c r="E119" s="78"/>
      <c r="F119" s="78"/>
      <c r="G119" s="78"/>
      <c r="H119" s="78"/>
      <c r="I119" s="78"/>
      <c r="J119" s="78"/>
      <c r="K119" s="78"/>
      <c r="L119" s="78"/>
      <c r="M119" s="78"/>
    </row>
    <row r="120" spans="1:13" ht="14.25" x14ac:dyDescent="0.2">
      <c r="A120" s="76"/>
      <c r="B120" s="76"/>
      <c r="C120" s="77"/>
      <c r="D120" s="78"/>
      <c r="E120" s="78"/>
      <c r="F120" s="78"/>
      <c r="G120" s="78"/>
      <c r="H120" s="78"/>
      <c r="I120" s="78"/>
      <c r="J120" s="78"/>
      <c r="K120" s="78"/>
      <c r="L120" s="78"/>
      <c r="M120" s="78"/>
    </row>
    <row r="121" spans="1:13" ht="14.25" x14ac:dyDescent="0.2">
      <c r="A121" s="76"/>
      <c r="B121" s="76"/>
      <c r="C121" s="77"/>
      <c r="D121" s="78"/>
      <c r="E121" s="78"/>
      <c r="F121" s="78"/>
      <c r="G121" s="78"/>
      <c r="H121" s="78"/>
      <c r="I121" s="78"/>
      <c r="J121" s="78"/>
      <c r="K121" s="78"/>
      <c r="L121" s="78"/>
      <c r="M121" s="78"/>
    </row>
    <row r="122" spans="1:13" ht="14.25" x14ac:dyDescent="0.2">
      <c r="A122" s="76"/>
      <c r="B122" s="76"/>
      <c r="C122" s="77"/>
      <c r="D122" s="78"/>
      <c r="E122" s="78"/>
      <c r="F122" s="78"/>
      <c r="G122" s="78"/>
      <c r="H122" s="78"/>
      <c r="I122" s="78"/>
      <c r="J122" s="78"/>
      <c r="K122" s="78"/>
      <c r="L122" s="78"/>
      <c r="M122" s="78"/>
    </row>
    <row r="123" spans="1:13" ht="14.25" x14ac:dyDescent="0.2">
      <c r="A123" s="76"/>
      <c r="B123" s="76"/>
      <c r="C123" s="77"/>
      <c r="D123" s="78"/>
      <c r="E123" s="78"/>
      <c r="F123" s="78"/>
      <c r="G123" s="78"/>
      <c r="H123" s="78"/>
      <c r="I123" s="78"/>
      <c r="J123" s="78"/>
      <c r="K123" s="78"/>
      <c r="L123" s="78"/>
      <c r="M123" s="78"/>
    </row>
    <row r="124" spans="1:13" x14ac:dyDescent="0.2">
      <c r="A124" s="65"/>
      <c r="B124" s="65"/>
      <c r="C124" s="65"/>
      <c r="D124" s="78"/>
      <c r="E124" s="78"/>
      <c r="F124" s="78"/>
      <c r="G124" s="78"/>
      <c r="H124" s="78"/>
      <c r="I124" s="78"/>
      <c r="J124" s="78"/>
      <c r="K124" s="78"/>
      <c r="L124" s="78"/>
      <c r="M124" s="78"/>
    </row>
    <row r="125" spans="1:13" x14ac:dyDescent="0.2">
      <c r="A125" s="65"/>
      <c r="B125" s="65"/>
      <c r="C125" s="65"/>
      <c r="D125" s="78"/>
      <c r="E125" s="78"/>
      <c r="F125" s="78"/>
      <c r="G125" s="78"/>
      <c r="H125" s="78"/>
      <c r="I125" s="78"/>
      <c r="J125" s="78"/>
      <c r="K125" s="78"/>
      <c r="L125" s="78"/>
      <c r="M125" s="78"/>
    </row>
    <row r="126" spans="1:13" x14ac:dyDescent="0.2">
      <c r="A126" s="65"/>
      <c r="B126" s="65"/>
      <c r="C126" s="65"/>
      <c r="D126" s="78"/>
      <c r="E126" s="78"/>
      <c r="F126" s="78"/>
      <c r="G126" s="78"/>
      <c r="H126" s="78"/>
      <c r="I126" s="78"/>
      <c r="J126" s="78"/>
      <c r="K126" s="78"/>
      <c r="L126" s="78"/>
      <c r="M126" s="78"/>
    </row>
  </sheetData>
  <mergeCells count="10">
    <mergeCell ref="A2:L2"/>
    <mergeCell ref="A4:A6"/>
    <mergeCell ref="B4:B6"/>
    <mergeCell ref="C4:D4"/>
    <mergeCell ref="E4:F4"/>
    <mergeCell ref="G4:H4"/>
    <mergeCell ref="I4:J4"/>
    <mergeCell ref="K4:L4"/>
    <mergeCell ref="K5:K6"/>
    <mergeCell ref="L5:L6"/>
  </mergeCells>
  <pageMargins left="0.74803149606299213" right="0.74803149606299213" top="0.98425196850393704" bottom="0.98425196850393704" header="0" footer="0"/>
  <pageSetup scale="35" orientation="portrait" r:id="rId1"/>
  <headerFooter alignWithMargins="0"/>
  <ignoredErrors>
    <ignoredError sqref="D88:L88"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8">
    <pageSetUpPr fitToPage="1"/>
  </sheetPr>
  <dimension ref="A2:Q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42578125" style="68" customWidth="1"/>
    <col min="11" max="12" width="12.7109375" style="68" customWidth="1"/>
    <col min="13" max="13" width="10.140625" style="68" customWidth="1"/>
    <col min="14" max="16384" width="11.42578125" style="68"/>
  </cols>
  <sheetData>
    <row r="2" spans="1:17" ht="15" x14ac:dyDescent="0.2">
      <c r="A2" s="434" t="s">
        <v>406</v>
      </c>
      <c r="B2" s="434"/>
      <c r="C2" s="434"/>
      <c r="D2" s="434"/>
      <c r="E2" s="434"/>
      <c r="F2" s="434"/>
      <c r="G2" s="434"/>
      <c r="H2" s="434"/>
      <c r="I2" s="434"/>
      <c r="J2" s="434"/>
      <c r="K2" s="434"/>
      <c r="L2" s="434"/>
      <c r="M2" s="79"/>
    </row>
    <row r="3" spans="1:17" ht="15" x14ac:dyDescent="0.2">
      <c r="A3" s="270"/>
      <c r="B3" s="270"/>
      <c r="C3" s="270"/>
      <c r="D3" s="270"/>
      <c r="E3" s="270"/>
      <c r="F3" s="270"/>
      <c r="G3" s="270"/>
      <c r="H3" s="270"/>
      <c r="I3" s="79"/>
      <c r="J3" s="79"/>
      <c r="K3" s="79"/>
      <c r="L3" s="79"/>
      <c r="M3" s="79"/>
    </row>
    <row r="4" spans="1:17" ht="30" customHeight="1" x14ac:dyDescent="0.2">
      <c r="A4" s="435" t="s">
        <v>233</v>
      </c>
      <c r="B4" s="443" t="s">
        <v>0</v>
      </c>
      <c r="C4" s="446" t="s">
        <v>440</v>
      </c>
      <c r="D4" s="446"/>
      <c r="E4" s="446" t="s">
        <v>441</v>
      </c>
      <c r="F4" s="446"/>
      <c r="G4" s="446" t="s">
        <v>442</v>
      </c>
      <c r="H4" s="446"/>
      <c r="I4" s="446" t="s">
        <v>443</v>
      </c>
      <c r="J4" s="446"/>
      <c r="K4" s="441" t="s">
        <v>444</v>
      </c>
      <c r="L4" s="442"/>
      <c r="M4" s="80"/>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41728</v>
      </c>
      <c r="D6" s="255">
        <v>41729</v>
      </c>
      <c r="E6" s="254">
        <v>41820</v>
      </c>
      <c r="F6" s="255">
        <v>41820</v>
      </c>
      <c r="G6" s="254">
        <v>41912</v>
      </c>
      <c r="H6" s="255">
        <v>41912</v>
      </c>
      <c r="I6" s="254">
        <v>42004</v>
      </c>
      <c r="J6" s="255">
        <v>42004</v>
      </c>
      <c r="K6" s="448"/>
      <c r="L6" s="450"/>
      <c r="M6" s="81"/>
    </row>
    <row r="7" spans="1:17" x14ac:dyDescent="0.2">
      <c r="A7" s="256">
        <v>1</v>
      </c>
      <c r="B7" s="257" t="s">
        <v>1</v>
      </c>
      <c r="C7" s="258">
        <v>31247</v>
      </c>
      <c r="D7" s="259">
        <v>2727</v>
      </c>
      <c r="E7" s="258">
        <v>32300</v>
      </c>
      <c r="F7" s="259">
        <v>2817</v>
      </c>
      <c r="G7" s="258">
        <v>33381</v>
      </c>
      <c r="H7" s="259">
        <v>2953</v>
      </c>
      <c r="I7" s="258">
        <v>34399</v>
      </c>
      <c r="J7" s="259">
        <v>3027</v>
      </c>
      <c r="K7" s="258">
        <f>$I7-'[2]Año 2013'!$I7</f>
        <v>4113</v>
      </c>
      <c r="L7" s="260">
        <f>$J7-'[2]Año 2013'!$J7</f>
        <v>379</v>
      </c>
      <c r="M7" s="82"/>
      <c r="O7" s="20"/>
      <c r="P7" s="20"/>
    </row>
    <row r="8" spans="1:17" x14ac:dyDescent="0.2">
      <c r="A8" s="256">
        <v>2</v>
      </c>
      <c r="B8" s="257" t="s">
        <v>2</v>
      </c>
      <c r="C8" s="258">
        <v>61865</v>
      </c>
      <c r="D8" s="259">
        <v>3144</v>
      </c>
      <c r="E8" s="258">
        <v>63450</v>
      </c>
      <c r="F8" s="259">
        <v>3214</v>
      </c>
      <c r="G8" s="258">
        <v>65043</v>
      </c>
      <c r="H8" s="259">
        <v>3371</v>
      </c>
      <c r="I8" s="258">
        <v>66454</v>
      </c>
      <c r="J8" s="259">
        <v>3453</v>
      </c>
      <c r="K8" s="258">
        <f>$I8-'[2]Año 2013'!$I8</f>
        <v>6276</v>
      </c>
      <c r="L8" s="260">
        <f>$J8-'[2]Año 2013'!$J8</f>
        <v>393</v>
      </c>
      <c r="M8" s="82"/>
      <c r="O8" s="20"/>
      <c r="P8" s="20"/>
    </row>
    <row r="9" spans="1:17" x14ac:dyDescent="0.2">
      <c r="A9" s="256">
        <v>3</v>
      </c>
      <c r="B9" s="257" t="s">
        <v>3</v>
      </c>
      <c r="C9" s="258">
        <v>1709632</v>
      </c>
      <c r="D9" s="259">
        <v>11485</v>
      </c>
      <c r="E9" s="258">
        <v>1892485</v>
      </c>
      <c r="F9" s="259">
        <v>11886</v>
      </c>
      <c r="G9" s="258">
        <v>2056185</v>
      </c>
      <c r="H9" s="259">
        <v>12464</v>
      </c>
      <c r="I9" s="258">
        <v>2213943</v>
      </c>
      <c r="J9" s="259">
        <v>12851</v>
      </c>
      <c r="K9" s="258">
        <f>$I9-'[2]Año 2013'!$I9</f>
        <v>653666</v>
      </c>
      <c r="L9" s="260">
        <f>$J9-'[2]Año 2013'!$J9</f>
        <v>1698</v>
      </c>
      <c r="M9" s="82"/>
      <c r="O9" s="20"/>
      <c r="P9" s="20"/>
    </row>
    <row r="10" spans="1:17" x14ac:dyDescent="0.2">
      <c r="A10" s="256">
        <v>4</v>
      </c>
      <c r="B10" s="257" t="s">
        <v>4</v>
      </c>
      <c r="C10" s="258">
        <v>123801</v>
      </c>
      <c r="D10" s="259">
        <v>6866</v>
      </c>
      <c r="E10" s="258">
        <v>127875</v>
      </c>
      <c r="F10" s="259">
        <v>7008</v>
      </c>
      <c r="G10" s="258">
        <v>131859</v>
      </c>
      <c r="H10" s="259">
        <v>7444</v>
      </c>
      <c r="I10" s="258">
        <v>135987</v>
      </c>
      <c r="J10" s="259">
        <v>7741</v>
      </c>
      <c r="K10" s="258">
        <f>$I10-'[2]Año 2013'!$I10</f>
        <v>16431</v>
      </c>
      <c r="L10" s="260">
        <f>$J10-'[2]Año 2013'!$J10</f>
        <v>1120</v>
      </c>
      <c r="M10" s="82"/>
    </row>
    <row r="11" spans="1:17" x14ac:dyDescent="0.2">
      <c r="A11" s="256">
        <v>5</v>
      </c>
      <c r="B11" s="257" t="s">
        <v>5</v>
      </c>
      <c r="C11" s="258">
        <v>679403</v>
      </c>
      <c r="D11" s="259">
        <v>8407</v>
      </c>
      <c r="E11" s="258">
        <v>702980</v>
      </c>
      <c r="F11" s="259">
        <v>8565</v>
      </c>
      <c r="G11" s="258">
        <v>728842</v>
      </c>
      <c r="H11" s="259">
        <v>9109</v>
      </c>
      <c r="I11" s="258">
        <v>751291</v>
      </c>
      <c r="J11" s="259">
        <v>9397</v>
      </c>
      <c r="K11" s="258">
        <f>$I11-'[2]Año 2013'!$I11</f>
        <v>93864</v>
      </c>
      <c r="L11" s="260">
        <f>$J11-'[2]Año 2013'!$J11</f>
        <v>1252</v>
      </c>
      <c r="M11" s="82"/>
    </row>
    <row r="12" spans="1:17" x14ac:dyDescent="0.2">
      <c r="A12" s="256">
        <v>6</v>
      </c>
      <c r="B12" s="257" t="s">
        <v>6</v>
      </c>
      <c r="C12" s="258">
        <v>8695</v>
      </c>
      <c r="D12" s="259">
        <v>6019</v>
      </c>
      <c r="E12" s="258">
        <v>8909</v>
      </c>
      <c r="F12" s="259">
        <v>6125</v>
      </c>
      <c r="G12" s="258">
        <v>9134</v>
      </c>
      <c r="H12" s="259">
        <v>6264</v>
      </c>
      <c r="I12" s="258">
        <v>9337</v>
      </c>
      <c r="J12" s="259">
        <v>6332</v>
      </c>
      <c r="K12" s="258">
        <f>$I12-'[2]Año 2013'!$I12</f>
        <v>859</v>
      </c>
      <c r="L12" s="260">
        <f>$J12-'[2]Año 2013'!$J12</f>
        <v>419</v>
      </c>
      <c r="M12" s="82"/>
    </row>
    <row r="13" spans="1:17" x14ac:dyDescent="0.2">
      <c r="A13" s="256">
        <v>7</v>
      </c>
      <c r="B13" s="257" t="s">
        <v>7</v>
      </c>
      <c r="C13" s="258">
        <v>969846</v>
      </c>
      <c r="D13" s="259">
        <v>84217</v>
      </c>
      <c r="E13" s="258">
        <v>997617</v>
      </c>
      <c r="F13" s="259">
        <v>88418</v>
      </c>
      <c r="G13" s="258">
        <v>1024543</v>
      </c>
      <c r="H13" s="259">
        <v>92162</v>
      </c>
      <c r="I13" s="258">
        <v>1048908</v>
      </c>
      <c r="J13" s="259">
        <v>94330</v>
      </c>
      <c r="K13" s="258">
        <f>$I13-'[2]Año 2013'!$I13</f>
        <v>104169</v>
      </c>
      <c r="L13" s="260">
        <f>$J13-'[2]Año 2013'!$J13</f>
        <v>12249</v>
      </c>
      <c r="M13" s="82"/>
    </row>
    <row r="14" spans="1:17" x14ac:dyDescent="0.2">
      <c r="A14" s="256">
        <v>8</v>
      </c>
      <c r="B14" s="257" t="s">
        <v>8</v>
      </c>
      <c r="C14" s="258">
        <v>88723</v>
      </c>
      <c r="D14" s="259">
        <v>19325</v>
      </c>
      <c r="E14" s="258">
        <v>91496</v>
      </c>
      <c r="F14" s="259">
        <v>19846</v>
      </c>
      <c r="G14" s="258">
        <v>94339</v>
      </c>
      <c r="H14" s="259">
        <v>21002</v>
      </c>
      <c r="I14" s="258">
        <v>97449</v>
      </c>
      <c r="J14" s="259">
        <v>21675</v>
      </c>
      <c r="K14" s="258">
        <f>$I14-'[2]Año 2013'!$I14</f>
        <v>11406</v>
      </c>
      <c r="L14" s="260">
        <f>$J14-'[2]Año 2013'!$J14</f>
        <v>2916</v>
      </c>
      <c r="M14" s="82"/>
    </row>
    <row r="15" spans="1:17" x14ac:dyDescent="0.2">
      <c r="A15" s="256">
        <v>9</v>
      </c>
      <c r="B15" s="257" t="s">
        <v>9</v>
      </c>
      <c r="C15" s="258">
        <v>7265</v>
      </c>
      <c r="D15" s="259">
        <v>269</v>
      </c>
      <c r="E15" s="258">
        <v>7465</v>
      </c>
      <c r="F15" s="259">
        <v>276</v>
      </c>
      <c r="G15" s="258">
        <v>7683</v>
      </c>
      <c r="H15" s="259">
        <v>291</v>
      </c>
      <c r="I15" s="258">
        <v>7839</v>
      </c>
      <c r="J15" s="259">
        <v>300</v>
      </c>
      <c r="K15" s="258">
        <f>$I15-'[2]Año 2013'!$I15</f>
        <v>811</v>
      </c>
      <c r="L15" s="260">
        <f>$J15-'[2]Año 2013'!$J15</f>
        <v>38</v>
      </c>
      <c r="M15" s="82"/>
    </row>
    <row r="16" spans="1:17" x14ac:dyDescent="0.2">
      <c r="A16" s="256">
        <v>10</v>
      </c>
      <c r="B16" s="257" t="s">
        <v>10</v>
      </c>
      <c r="C16" s="258">
        <v>5354</v>
      </c>
      <c r="D16" s="259">
        <v>1338</v>
      </c>
      <c r="E16" s="258">
        <v>5532</v>
      </c>
      <c r="F16" s="259">
        <v>1361</v>
      </c>
      <c r="G16" s="258">
        <v>5686</v>
      </c>
      <c r="H16" s="259">
        <v>1416</v>
      </c>
      <c r="I16" s="258">
        <v>5849</v>
      </c>
      <c r="J16" s="259">
        <v>1445</v>
      </c>
      <c r="K16" s="258">
        <f>$I16-'[2]Año 2013'!$I16</f>
        <v>627</v>
      </c>
      <c r="L16" s="260">
        <f>$J16-'[2]Año 2013'!$J16</f>
        <v>150</v>
      </c>
      <c r="M16" s="82"/>
    </row>
    <row r="17" spans="1:15" x14ac:dyDescent="0.2">
      <c r="A17" s="256">
        <v>11</v>
      </c>
      <c r="B17" s="257" t="s">
        <v>11</v>
      </c>
      <c r="C17" s="258">
        <v>477731</v>
      </c>
      <c r="D17" s="259">
        <v>16704</v>
      </c>
      <c r="E17" s="258">
        <v>492036</v>
      </c>
      <c r="F17" s="259">
        <v>16992</v>
      </c>
      <c r="G17" s="258">
        <v>506266</v>
      </c>
      <c r="H17" s="259">
        <v>17907</v>
      </c>
      <c r="I17" s="258">
        <v>521720</v>
      </c>
      <c r="J17" s="259">
        <v>18428</v>
      </c>
      <c r="K17" s="258">
        <f>$I17-'[2]Año 2013'!$I17</f>
        <v>58425</v>
      </c>
      <c r="L17" s="260">
        <f>$J17-'[2]Año 2013'!$J17</f>
        <v>2240</v>
      </c>
      <c r="M17" s="82"/>
    </row>
    <row r="18" spans="1:15" ht="15" x14ac:dyDescent="0.2">
      <c r="A18" s="256">
        <v>12</v>
      </c>
      <c r="B18" s="257" t="s">
        <v>12</v>
      </c>
      <c r="C18" s="258">
        <v>18863</v>
      </c>
      <c r="D18" s="259">
        <v>1399</v>
      </c>
      <c r="E18" s="258">
        <v>19556</v>
      </c>
      <c r="F18" s="259">
        <v>1415</v>
      </c>
      <c r="G18" s="258">
        <v>20226</v>
      </c>
      <c r="H18" s="259">
        <v>1503</v>
      </c>
      <c r="I18" s="258">
        <v>20891</v>
      </c>
      <c r="J18" s="259">
        <v>1544</v>
      </c>
      <c r="K18" s="258">
        <f>$I18-'[2]Año 2013'!$I18</f>
        <v>2662</v>
      </c>
      <c r="L18" s="260">
        <f>$J18-'[2]Año 2013'!$J18</f>
        <v>186</v>
      </c>
      <c r="M18" s="82"/>
      <c r="O18" s="238"/>
    </row>
    <row r="19" spans="1:15" x14ac:dyDescent="0.2">
      <c r="A19" s="256">
        <v>13</v>
      </c>
      <c r="B19" s="257" t="s">
        <v>13</v>
      </c>
      <c r="C19" s="258">
        <v>3341</v>
      </c>
      <c r="D19" s="259">
        <v>351</v>
      </c>
      <c r="E19" s="258">
        <v>3463</v>
      </c>
      <c r="F19" s="259">
        <v>367</v>
      </c>
      <c r="G19" s="258">
        <v>3541</v>
      </c>
      <c r="H19" s="259">
        <v>391</v>
      </c>
      <c r="I19" s="258">
        <v>3631</v>
      </c>
      <c r="J19" s="259">
        <v>414</v>
      </c>
      <c r="K19" s="258">
        <f>$I19-'[2]Año 2013'!$I19</f>
        <v>405</v>
      </c>
      <c r="L19" s="260">
        <f>$J19-'[2]Año 2013'!$J19</f>
        <v>71</v>
      </c>
      <c r="M19" s="82"/>
    </row>
    <row r="20" spans="1:15" x14ac:dyDescent="0.2">
      <c r="A20" s="256">
        <v>14</v>
      </c>
      <c r="B20" s="257" t="s">
        <v>14</v>
      </c>
      <c r="C20" s="258">
        <v>9482</v>
      </c>
      <c r="D20" s="259">
        <v>1041</v>
      </c>
      <c r="E20" s="258">
        <v>9759</v>
      </c>
      <c r="F20" s="259">
        <v>1068</v>
      </c>
      <c r="G20" s="258">
        <v>10020</v>
      </c>
      <c r="H20" s="259">
        <v>1117</v>
      </c>
      <c r="I20" s="258">
        <v>10281</v>
      </c>
      <c r="J20" s="259">
        <v>1157</v>
      </c>
      <c r="K20" s="258">
        <f>$I20-'[2]Año 2013'!$I20</f>
        <v>1050</v>
      </c>
      <c r="L20" s="260">
        <f>$J20-'[2]Año 2013'!$J20</f>
        <v>142</v>
      </c>
      <c r="M20" s="82"/>
    </row>
    <row r="21" spans="1:15" x14ac:dyDescent="0.2">
      <c r="A21" s="256">
        <v>15</v>
      </c>
      <c r="B21" s="257" t="s">
        <v>15</v>
      </c>
      <c r="C21" s="258">
        <v>22852</v>
      </c>
      <c r="D21" s="259">
        <v>2076</v>
      </c>
      <c r="E21" s="258">
        <v>23443</v>
      </c>
      <c r="F21" s="259">
        <v>2128</v>
      </c>
      <c r="G21" s="258">
        <v>24033</v>
      </c>
      <c r="H21" s="259">
        <v>2253</v>
      </c>
      <c r="I21" s="258">
        <v>24582</v>
      </c>
      <c r="J21" s="259">
        <v>2330</v>
      </c>
      <c r="K21" s="258">
        <f>$I21-'[2]Año 2013'!$I21</f>
        <v>2321</v>
      </c>
      <c r="L21" s="260">
        <f>$J21-'[2]Año 2013'!$J21</f>
        <v>303</v>
      </c>
      <c r="M21" s="82"/>
    </row>
    <row r="22" spans="1:15" x14ac:dyDescent="0.2">
      <c r="A22" s="256">
        <v>16</v>
      </c>
      <c r="B22" s="257" t="s">
        <v>16</v>
      </c>
      <c r="C22" s="258">
        <v>14222</v>
      </c>
      <c r="D22" s="259">
        <v>2277</v>
      </c>
      <c r="E22" s="258">
        <v>14581</v>
      </c>
      <c r="F22" s="259">
        <v>2331</v>
      </c>
      <c r="G22" s="258">
        <v>14906</v>
      </c>
      <c r="H22" s="259">
        <v>2439</v>
      </c>
      <c r="I22" s="258">
        <v>15237</v>
      </c>
      <c r="J22" s="259">
        <v>2510</v>
      </c>
      <c r="K22" s="258">
        <f>$I22-'[2]Año 2013'!$I22</f>
        <v>1311</v>
      </c>
      <c r="L22" s="260">
        <f>$J22-'[2]Año 2013'!$J22</f>
        <v>308</v>
      </c>
      <c r="M22" s="82"/>
    </row>
    <row r="23" spans="1:15" x14ac:dyDescent="0.2">
      <c r="A23" s="256">
        <v>17</v>
      </c>
      <c r="B23" s="257" t="s">
        <v>17</v>
      </c>
      <c r="C23" s="258">
        <v>14217</v>
      </c>
      <c r="D23" s="259">
        <v>2383</v>
      </c>
      <c r="E23" s="258">
        <v>14728</v>
      </c>
      <c r="F23" s="259">
        <v>2478</v>
      </c>
      <c r="G23" s="258">
        <v>15215</v>
      </c>
      <c r="H23" s="259">
        <v>2625</v>
      </c>
      <c r="I23" s="258">
        <v>15709</v>
      </c>
      <c r="J23" s="259">
        <v>2715</v>
      </c>
      <c r="K23" s="258">
        <f>$I23-'[2]Año 2013'!$I23</f>
        <v>1966</v>
      </c>
      <c r="L23" s="260">
        <f>$J23-'[2]Año 2013'!$J23</f>
        <v>417</v>
      </c>
      <c r="M23" s="82"/>
    </row>
    <row r="24" spans="1:15" s="69" customFormat="1" x14ac:dyDescent="0.2">
      <c r="A24" s="256">
        <v>18</v>
      </c>
      <c r="B24" s="257" t="s">
        <v>409</v>
      </c>
      <c r="C24" s="258">
        <v>32294</v>
      </c>
      <c r="D24" s="259">
        <v>5468</v>
      </c>
      <c r="E24" s="258">
        <v>45258</v>
      </c>
      <c r="F24" s="259">
        <v>5751</v>
      </c>
      <c r="G24" s="258">
        <v>58261</v>
      </c>
      <c r="H24" s="259">
        <v>6160</v>
      </c>
      <c r="I24" s="258">
        <v>68940</v>
      </c>
      <c r="J24" s="259">
        <v>6407</v>
      </c>
      <c r="K24" s="258">
        <v>48146</v>
      </c>
      <c r="L24" s="260">
        <f>$J24-'[2]Año 2013'!$J24</f>
        <v>1197</v>
      </c>
      <c r="M24" s="84"/>
    </row>
    <row r="25" spans="1:15" x14ac:dyDescent="0.2">
      <c r="A25" s="256">
        <v>19</v>
      </c>
      <c r="B25" s="257" t="s">
        <v>19</v>
      </c>
      <c r="C25" s="258">
        <v>2767253</v>
      </c>
      <c r="D25" s="259">
        <v>90990</v>
      </c>
      <c r="E25" s="258">
        <v>2842797</v>
      </c>
      <c r="F25" s="259">
        <v>92700</v>
      </c>
      <c r="G25" s="258">
        <v>2940162</v>
      </c>
      <c r="H25" s="259">
        <v>98250</v>
      </c>
      <c r="I25" s="258">
        <v>2994320</v>
      </c>
      <c r="J25" s="259">
        <v>100200</v>
      </c>
      <c r="K25" s="258">
        <f>$I25-'[2]Año 2013'!$I25</f>
        <v>258461</v>
      </c>
      <c r="L25" s="260">
        <f>$J25-'[2]Año 2013'!$J25</f>
        <v>10289</v>
      </c>
      <c r="M25" s="82"/>
    </row>
    <row r="26" spans="1:15" x14ac:dyDescent="0.2">
      <c r="A26" s="256">
        <v>20</v>
      </c>
      <c r="B26" s="257" t="s">
        <v>20</v>
      </c>
      <c r="C26" s="258">
        <v>204553</v>
      </c>
      <c r="D26" s="259">
        <v>791</v>
      </c>
      <c r="E26" s="258">
        <v>210867</v>
      </c>
      <c r="F26" s="259">
        <v>814</v>
      </c>
      <c r="G26" s="258">
        <v>221061</v>
      </c>
      <c r="H26" s="259">
        <v>849</v>
      </c>
      <c r="I26" s="258">
        <v>226524</v>
      </c>
      <c r="J26" s="259">
        <v>866</v>
      </c>
      <c r="K26" s="258">
        <f>$I26-'[2]Año 2013'!$I26</f>
        <v>25552</v>
      </c>
      <c r="L26" s="260">
        <f>$J26-'[2]Año 2013'!$J26</f>
        <v>88</v>
      </c>
      <c r="M26" s="82"/>
    </row>
    <row r="27" spans="1:15" x14ac:dyDescent="0.2">
      <c r="A27" s="256">
        <v>21</v>
      </c>
      <c r="B27" s="257" t="s">
        <v>21</v>
      </c>
      <c r="C27" s="258">
        <v>2411521</v>
      </c>
      <c r="D27" s="259">
        <v>180292</v>
      </c>
      <c r="E27" s="258">
        <v>2453117</v>
      </c>
      <c r="F27" s="259">
        <v>187365</v>
      </c>
      <c r="G27" s="258">
        <v>2495515</v>
      </c>
      <c r="H27" s="259">
        <v>194706</v>
      </c>
      <c r="I27" s="258">
        <v>2530682</v>
      </c>
      <c r="J27" s="259">
        <v>198684</v>
      </c>
      <c r="K27" s="258">
        <f>$I27-'[2]Año 2013'!$I27</f>
        <v>153054</v>
      </c>
      <c r="L27" s="260">
        <f>$J27-'[2]Año 2013'!$J27</f>
        <v>21941</v>
      </c>
      <c r="M27" s="82"/>
    </row>
    <row r="28" spans="1:15" x14ac:dyDescent="0.2">
      <c r="A28" s="256">
        <v>22</v>
      </c>
      <c r="B28" s="257" t="s">
        <v>22</v>
      </c>
      <c r="C28" s="258">
        <v>7970</v>
      </c>
      <c r="D28" s="259">
        <v>1759</v>
      </c>
      <c r="E28" s="258">
        <v>8571</v>
      </c>
      <c r="F28" s="259">
        <v>1831</v>
      </c>
      <c r="G28" s="258">
        <v>9191</v>
      </c>
      <c r="H28" s="259">
        <v>1902</v>
      </c>
      <c r="I28" s="258">
        <v>9682</v>
      </c>
      <c r="J28" s="259">
        <v>1958</v>
      </c>
      <c r="K28" s="258">
        <f>$I28-'[2]Año 2013'!$I28</f>
        <v>2272</v>
      </c>
      <c r="L28" s="260">
        <f>$J28-'[2]Año 2013'!$J28</f>
        <v>241</v>
      </c>
      <c r="M28" s="82"/>
    </row>
    <row r="29" spans="1:15" x14ac:dyDescent="0.2">
      <c r="A29" s="256">
        <v>23</v>
      </c>
      <c r="B29" s="257" t="s">
        <v>23</v>
      </c>
      <c r="C29" s="258">
        <v>763171</v>
      </c>
      <c r="D29" s="259">
        <v>104219</v>
      </c>
      <c r="E29" s="258">
        <v>797921</v>
      </c>
      <c r="F29" s="259">
        <v>107524</v>
      </c>
      <c r="G29" s="258">
        <v>826178</v>
      </c>
      <c r="H29" s="259">
        <v>113911</v>
      </c>
      <c r="I29" s="258">
        <v>851858</v>
      </c>
      <c r="J29" s="259">
        <v>117319</v>
      </c>
      <c r="K29" s="258">
        <f>$I29-'[2]Año 2013'!$I29</f>
        <v>112903</v>
      </c>
      <c r="L29" s="260">
        <f>$J29-'[2]Año 2013'!$J29</f>
        <v>16439</v>
      </c>
      <c r="M29" s="82"/>
    </row>
    <row r="30" spans="1:15" x14ac:dyDescent="0.2">
      <c r="A30" s="256">
        <v>24</v>
      </c>
      <c r="B30" s="257" t="s">
        <v>410</v>
      </c>
      <c r="C30" s="258">
        <v>177048</v>
      </c>
      <c r="D30" s="259">
        <v>4926</v>
      </c>
      <c r="E30" s="258">
        <v>181375</v>
      </c>
      <c r="F30" s="259">
        <v>4965</v>
      </c>
      <c r="G30" s="258">
        <v>185084</v>
      </c>
      <c r="H30" s="259">
        <v>5275</v>
      </c>
      <c r="I30" s="258">
        <v>188875</v>
      </c>
      <c r="J30" s="259">
        <v>5425</v>
      </c>
      <c r="K30" s="258">
        <f>$I30-'[2]Año 2013'!$I30</f>
        <v>16874</v>
      </c>
      <c r="L30" s="260">
        <f>$J30-'[2]Año 2013'!$J30</f>
        <v>653</v>
      </c>
      <c r="M30" s="83"/>
    </row>
    <row r="31" spans="1:15" x14ac:dyDescent="0.2">
      <c r="A31" s="256">
        <v>25</v>
      </c>
      <c r="B31" s="257" t="s">
        <v>25</v>
      </c>
      <c r="C31" s="258">
        <v>41018</v>
      </c>
      <c r="D31" s="259">
        <v>4448</v>
      </c>
      <c r="E31" s="258">
        <v>42497</v>
      </c>
      <c r="F31" s="259">
        <v>4566</v>
      </c>
      <c r="G31" s="258">
        <v>43908</v>
      </c>
      <c r="H31" s="259">
        <v>4786</v>
      </c>
      <c r="I31" s="258">
        <v>45368</v>
      </c>
      <c r="J31" s="259">
        <v>4937</v>
      </c>
      <c r="K31" s="258">
        <f>$I31-'[2]Año 2013'!$I31</f>
        <v>5805</v>
      </c>
      <c r="L31" s="260">
        <f>$J31-'[2]Año 2013'!$J31</f>
        <v>626</v>
      </c>
      <c r="M31" s="82"/>
    </row>
    <row r="32" spans="1:15" x14ac:dyDescent="0.2">
      <c r="A32" s="256">
        <v>26</v>
      </c>
      <c r="B32" s="257" t="s">
        <v>150</v>
      </c>
      <c r="C32" s="258">
        <v>156035</v>
      </c>
      <c r="D32" s="259">
        <v>12070</v>
      </c>
      <c r="E32" s="258">
        <v>161841</v>
      </c>
      <c r="F32" s="259">
        <v>12436</v>
      </c>
      <c r="G32" s="258">
        <v>167506</v>
      </c>
      <c r="H32" s="259">
        <v>13183</v>
      </c>
      <c r="I32" s="258">
        <v>172666</v>
      </c>
      <c r="J32" s="259">
        <v>13682</v>
      </c>
      <c r="K32" s="258">
        <f>$I32-'[2]Año 2013'!$I32</f>
        <v>21734</v>
      </c>
      <c r="L32" s="260">
        <f>$J32-'[2]Año 2013'!$J32</f>
        <v>1987</v>
      </c>
      <c r="M32" s="84"/>
    </row>
    <row r="33" spans="1:13" x14ac:dyDescent="0.2">
      <c r="A33" s="256">
        <v>27</v>
      </c>
      <c r="B33" s="257" t="s">
        <v>27</v>
      </c>
      <c r="C33" s="258">
        <v>106434</v>
      </c>
      <c r="D33" s="259">
        <v>1081</v>
      </c>
      <c r="E33" s="258">
        <v>109670</v>
      </c>
      <c r="F33" s="259">
        <v>1110</v>
      </c>
      <c r="G33" s="258">
        <v>112954</v>
      </c>
      <c r="H33" s="259">
        <v>1163</v>
      </c>
      <c r="I33" s="258">
        <v>116171</v>
      </c>
      <c r="J33" s="259">
        <v>1184</v>
      </c>
      <c r="K33" s="258">
        <f>$I33-'[2]Año 2013'!$I33</f>
        <v>13078</v>
      </c>
      <c r="L33" s="260">
        <f>$J33-'[2]Año 2013'!$J33</f>
        <v>134</v>
      </c>
      <c r="M33" s="82"/>
    </row>
    <row r="34" spans="1:13" x14ac:dyDescent="0.2">
      <c r="A34" s="256">
        <v>28</v>
      </c>
      <c r="B34" s="257" t="s">
        <v>28</v>
      </c>
      <c r="C34" s="258">
        <v>29751</v>
      </c>
      <c r="D34" s="259">
        <v>4178</v>
      </c>
      <c r="E34" s="258">
        <v>30765</v>
      </c>
      <c r="F34" s="259">
        <v>4297</v>
      </c>
      <c r="G34" s="258">
        <v>31696</v>
      </c>
      <c r="H34" s="259">
        <v>4513</v>
      </c>
      <c r="I34" s="258">
        <v>32605</v>
      </c>
      <c r="J34" s="259">
        <v>4609</v>
      </c>
      <c r="K34" s="258">
        <f>$I34-'[2]Año 2013'!$I34</f>
        <v>3736</v>
      </c>
      <c r="L34" s="260">
        <f>$J34-'[2]Año 2013'!$J34</f>
        <v>524</v>
      </c>
      <c r="M34" s="82"/>
    </row>
    <row r="35" spans="1:13" x14ac:dyDescent="0.2">
      <c r="A35" s="256">
        <v>29</v>
      </c>
      <c r="B35" s="257" t="s">
        <v>29</v>
      </c>
      <c r="C35" s="258">
        <v>1015580</v>
      </c>
      <c r="D35" s="259">
        <v>10018</v>
      </c>
      <c r="E35" s="258">
        <v>1055433</v>
      </c>
      <c r="F35" s="259">
        <v>10609</v>
      </c>
      <c r="G35" s="258">
        <v>1093106</v>
      </c>
      <c r="H35" s="259">
        <v>11492</v>
      </c>
      <c r="I35" s="258">
        <v>1134121</v>
      </c>
      <c r="J35" s="259">
        <v>12163</v>
      </c>
      <c r="K35" s="258">
        <f>$I35-'[2]Año 2013'!$I35</f>
        <v>156693</v>
      </c>
      <c r="L35" s="260">
        <f>$J35-'[2]Año 2013'!$J35</f>
        <v>2663</v>
      </c>
      <c r="M35" s="82"/>
    </row>
    <row r="36" spans="1:13" x14ac:dyDescent="0.2">
      <c r="A36" s="256">
        <v>30</v>
      </c>
      <c r="B36" s="257" t="s">
        <v>30</v>
      </c>
      <c r="C36" s="258">
        <v>72172</v>
      </c>
      <c r="D36" s="259">
        <v>3867</v>
      </c>
      <c r="E36" s="258">
        <v>74382</v>
      </c>
      <c r="F36" s="259">
        <v>3971</v>
      </c>
      <c r="G36" s="258">
        <v>76388</v>
      </c>
      <c r="H36" s="259">
        <v>4183</v>
      </c>
      <c r="I36" s="258">
        <v>78446</v>
      </c>
      <c r="J36" s="259">
        <v>4293</v>
      </c>
      <c r="K36" s="258">
        <f>$I36-'[2]Año 2013'!$I36</f>
        <v>8481</v>
      </c>
      <c r="L36" s="260">
        <f>$J36-'[2]Año 2013'!$J36</f>
        <v>523</v>
      </c>
      <c r="M36" s="82"/>
    </row>
    <row r="37" spans="1:13" x14ac:dyDescent="0.2">
      <c r="A37" s="256">
        <v>31</v>
      </c>
      <c r="B37" s="257" t="s">
        <v>31</v>
      </c>
      <c r="C37" s="258">
        <v>204977</v>
      </c>
      <c r="D37" s="259">
        <v>4112</v>
      </c>
      <c r="E37" s="258">
        <v>214530</v>
      </c>
      <c r="F37" s="259">
        <v>4230</v>
      </c>
      <c r="G37" s="258">
        <v>222743</v>
      </c>
      <c r="H37" s="259">
        <v>4446</v>
      </c>
      <c r="I37" s="258">
        <v>230236</v>
      </c>
      <c r="J37" s="259">
        <v>4582</v>
      </c>
      <c r="K37" s="258">
        <f>$I37-'[2]Año 2013'!$I37</f>
        <v>33523</v>
      </c>
      <c r="L37" s="260">
        <f>$J37-'[2]Año 2013'!$J37</f>
        <v>608</v>
      </c>
      <c r="M37" s="82"/>
    </row>
    <row r="38" spans="1:13" x14ac:dyDescent="0.2">
      <c r="A38" s="256">
        <v>32</v>
      </c>
      <c r="B38" s="257" t="s">
        <v>32</v>
      </c>
      <c r="C38" s="258">
        <v>15984</v>
      </c>
      <c r="D38" s="259">
        <v>1375</v>
      </c>
      <c r="E38" s="258">
        <v>16534</v>
      </c>
      <c r="F38" s="259">
        <v>1401</v>
      </c>
      <c r="G38" s="258">
        <v>17049</v>
      </c>
      <c r="H38" s="259">
        <v>1470</v>
      </c>
      <c r="I38" s="258">
        <v>17586</v>
      </c>
      <c r="J38" s="259">
        <v>1528</v>
      </c>
      <c r="K38" s="258">
        <f>$I38-'[2]Año 2013'!$I38</f>
        <v>2227</v>
      </c>
      <c r="L38" s="260">
        <f>$J38-'[2]Año 2013'!$J38</f>
        <v>191</v>
      </c>
      <c r="M38" s="82"/>
    </row>
    <row r="39" spans="1:13" x14ac:dyDescent="0.2">
      <c r="A39" s="256">
        <v>33</v>
      </c>
      <c r="B39" s="257" t="s">
        <v>33</v>
      </c>
      <c r="C39" s="258">
        <v>4076</v>
      </c>
      <c r="D39" s="259">
        <v>263</v>
      </c>
      <c r="E39" s="258">
        <v>4236</v>
      </c>
      <c r="F39" s="259">
        <v>278</v>
      </c>
      <c r="G39" s="258">
        <v>4370</v>
      </c>
      <c r="H39" s="259">
        <v>295</v>
      </c>
      <c r="I39" s="258">
        <v>4507</v>
      </c>
      <c r="J39" s="259">
        <v>303</v>
      </c>
      <c r="K39" s="258">
        <f>$I39-'[2]Año 2013'!$I39</f>
        <v>558</v>
      </c>
      <c r="L39" s="260">
        <f>$J39-'[2]Año 2013'!$J39</f>
        <v>46</v>
      </c>
      <c r="M39" s="82"/>
    </row>
    <row r="40" spans="1:13" x14ac:dyDescent="0.2">
      <c r="A40" s="256">
        <v>34</v>
      </c>
      <c r="B40" s="257" t="s">
        <v>34</v>
      </c>
      <c r="C40" s="258">
        <v>919388</v>
      </c>
      <c r="D40" s="259">
        <v>169675</v>
      </c>
      <c r="E40" s="258">
        <v>936747</v>
      </c>
      <c r="F40" s="259">
        <v>176086</v>
      </c>
      <c r="G40" s="258">
        <v>952754</v>
      </c>
      <c r="H40" s="259">
        <v>184713</v>
      </c>
      <c r="I40" s="258">
        <v>967068</v>
      </c>
      <c r="J40" s="259">
        <v>189536</v>
      </c>
      <c r="K40" s="258">
        <f>$I40-'[2]Año 2013'!$I40</f>
        <v>64480</v>
      </c>
      <c r="L40" s="260">
        <f>$J40-'[2]Año 2013'!$J40</f>
        <v>23840</v>
      </c>
      <c r="M40" s="82"/>
    </row>
    <row r="41" spans="1:13" ht="14.25" customHeight="1" x14ac:dyDescent="0.2">
      <c r="A41" s="256">
        <v>35</v>
      </c>
      <c r="B41" s="257" t="s">
        <v>35</v>
      </c>
      <c r="C41" s="258">
        <v>39677</v>
      </c>
      <c r="D41" s="259">
        <v>2912</v>
      </c>
      <c r="E41" s="258">
        <v>42458</v>
      </c>
      <c r="F41" s="259">
        <v>3300</v>
      </c>
      <c r="G41" s="258">
        <v>45221</v>
      </c>
      <c r="H41" s="259">
        <v>3896</v>
      </c>
      <c r="I41" s="258">
        <v>48169</v>
      </c>
      <c r="J41" s="259">
        <v>4333</v>
      </c>
      <c r="K41" s="258">
        <f>$I41-'[2]Año 2013'!$I41</f>
        <v>11119</v>
      </c>
      <c r="L41" s="260">
        <f>$J41-'[2]Año 2013'!$J41</f>
        <v>1739</v>
      </c>
      <c r="M41" s="84"/>
    </row>
    <row r="42" spans="1:13" x14ac:dyDescent="0.2">
      <c r="A42" s="256">
        <v>36</v>
      </c>
      <c r="B42" s="257" t="s">
        <v>36</v>
      </c>
      <c r="C42" s="258">
        <v>355321</v>
      </c>
      <c r="D42" s="259">
        <v>1241</v>
      </c>
      <c r="E42" s="258">
        <v>368647</v>
      </c>
      <c r="F42" s="259">
        <v>1279</v>
      </c>
      <c r="G42" s="258">
        <v>381354</v>
      </c>
      <c r="H42" s="259">
        <v>1382</v>
      </c>
      <c r="I42" s="258">
        <v>394482</v>
      </c>
      <c r="J42" s="259">
        <v>1444</v>
      </c>
      <c r="K42" s="258">
        <f>$I42-'[2]Año 2013'!$I42</f>
        <v>52263</v>
      </c>
      <c r="L42" s="260">
        <f>$J42-'[2]Año 2013'!$J42</f>
        <v>246</v>
      </c>
      <c r="M42" s="82"/>
    </row>
    <row r="43" spans="1:13" ht="12.75" customHeight="1" x14ac:dyDescent="0.2">
      <c r="A43" s="256">
        <v>37</v>
      </c>
      <c r="B43" s="257" t="s">
        <v>37</v>
      </c>
      <c r="C43" s="258">
        <v>150112</v>
      </c>
      <c r="D43" s="259">
        <v>6232</v>
      </c>
      <c r="E43" s="258">
        <v>156778</v>
      </c>
      <c r="F43" s="259">
        <v>6346</v>
      </c>
      <c r="G43" s="258">
        <v>164145</v>
      </c>
      <c r="H43" s="259">
        <v>6843</v>
      </c>
      <c r="I43" s="258">
        <v>170514</v>
      </c>
      <c r="J43" s="259">
        <v>7082</v>
      </c>
      <c r="K43" s="258">
        <f>$I43-'[2]Año 2013'!$I43</f>
        <v>26462</v>
      </c>
      <c r="L43" s="260">
        <f>$J43-'[2]Año 2013'!$J43</f>
        <v>1069</v>
      </c>
      <c r="M43" s="84"/>
    </row>
    <row r="44" spans="1:13" s="69" customFormat="1" x14ac:dyDescent="0.2">
      <c r="A44" s="256">
        <v>38</v>
      </c>
      <c r="B44" s="257" t="s">
        <v>38</v>
      </c>
      <c r="C44" s="258">
        <v>174100</v>
      </c>
      <c r="D44" s="259">
        <v>6185</v>
      </c>
      <c r="E44" s="258">
        <v>178102</v>
      </c>
      <c r="F44" s="259">
        <v>6405</v>
      </c>
      <c r="G44" s="258">
        <v>182278</v>
      </c>
      <c r="H44" s="259">
        <v>6785</v>
      </c>
      <c r="I44" s="258">
        <v>186049</v>
      </c>
      <c r="J44" s="259">
        <v>6982</v>
      </c>
      <c r="K44" s="258">
        <f>$I44-'[2]Año 2013'!$I44</f>
        <v>15290</v>
      </c>
      <c r="L44" s="260">
        <f>$J44-'[2]Año 2013'!$J44</f>
        <v>957</v>
      </c>
      <c r="M44" s="84"/>
    </row>
    <row r="45" spans="1:13" x14ac:dyDescent="0.2">
      <c r="A45" s="256">
        <v>39</v>
      </c>
      <c r="B45" s="257" t="s">
        <v>39</v>
      </c>
      <c r="C45" s="258">
        <v>209770</v>
      </c>
      <c r="D45" s="259">
        <v>30496</v>
      </c>
      <c r="E45" s="258">
        <v>216673</v>
      </c>
      <c r="F45" s="259">
        <v>32215</v>
      </c>
      <c r="G45" s="258">
        <v>223979</v>
      </c>
      <c r="H45" s="259">
        <v>34481</v>
      </c>
      <c r="I45" s="258">
        <v>230331</v>
      </c>
      <c r="J45" s="259">
        <v>36311</v>
      </c>
      <c r="K45" s="258">
        <f>$I45-'[2]Año 2013'!$I45</f>
        <v>24955</v>
      </c>
      <c r="L45" s="260">
        <f>$J45-'[2]Año 2013'!$J45</f>
        <v>6595</v>
      </c>
      <c r="M45" s="82"/>
    </row>
    <row r="46" spans="1:13" x14ac:dyDescent="0.2">
      <c r="A46" s="256">
        <v>40</v>
      </c>
      <c r="B46" s="257" t="s">
        <v>40</v>
      </c>
      <c r="C46" s="258">
        <v>20471</v>
      </c>
      <c r="D46" s="259">
        <v>2127</v>
      </c>
      <c r="E46" s="258">
        <v>21109</v>
      </c>
      <c r="F46" s="259">
        <v>2189</v>
      </c>
      <c r="G46" s="258">
        <v>21723</v>
      </c>
      <c r="H46" s="259">
        <v>2295</v>
      </c>
      <c r="I46" s="258">
        <v>22299</v>
      </c>
      <c r="J46" s="259">
        <v>2379</v>
      </c>
      <c r="K46" s="258">
        <f>$I46-'[2]Año 2013'!$I46</f>
        <v>2504</v>
      </c>
      <c r="L46" s="260">
        <f>$J46-'[2]Año 2013'!$J46</f>
        <v>324</v>
      </c>
      <c r="M46" s="82"/>
    </row>
    <row r="47" spans="1:13" x14ac:dyDescent="0.2">
      <c r="A47" s="256">
        <v>41</v>
      </c>
      <c r="B47" s="257" t="s">
        <v>41</v>
      </c>
      <c r="C47" s="258">
        <v>367397</v>
      </c>
      <c r="D47" s="259">
        <v>11489</v>
      </c>
      <c r="E47" s="258">
        <v>384476</v>
      </c>
      <c r="F47" s="259">
        <v>12194</v>
      </c>
      <c r="G47" s="258">
        <v>399304</v>
      </c>
      <c r="H47" s="259">
        <v>13128</v>
      </c>
      <c r="I47" s="258">
        <v>414011</v>
      </c>
      <c r="J47" s="259">
        <v>13751</v>
      </c>
      <c r="K47" s="258">
        <f>$I47-'[2]Año 2013'!$I47</f>
        <v>63962</v>
      </c>
      <c r="L47" s="260">
        <f>$J47-'[2]Año 2013'!$J47</f>
        <v>2889</v>
      </c>
      <c r="M47" s="84"/>
    </row>
    <row r="48" spans="1:13" x14ac:dyDescent="0.2">
      <c r="A48" s="256">
        <v>42</v>
      </c>
      <c r="B48" s="257" t="s">
        <v>42</v>
      </c>
      <c r="C48" s="258">
        <v>5035</v>
      </c>
      <c r="D48" s="259">
        <v>569</v>
      </c>
      <c r="E48" s="258">
        <v>5195</v>
      </c>
      <c r="F48" s="259">
        <v>577</v>
      </c>
      <c r="G48" s="258">
        <v>5362</v>
      </c>
      <c r="H48" s="259">
        <v>610</v>
      </c>
      <c r="I48" s="258">
        <v>5529</v>
      </c>
      <c r="J48" s="259">
        <v>629</v>
      </c>
      <c r="K48" s="258">
        <f>$I48-'[2]Año 2013'!$I48</f>
        <v>647</v>
      </c>
      <c r="L48" s="260">
        <f>$J48-'[2]Año 2013'!$J48</f>
        <v>71</v>
      </c>
      <c r="M48" s="84"/>
    </row>
    <row r="49" spans="1:13" x14ac:dyDescent="0.2">
      <c r="A49" s="256">
        <v>43</v>
      </c>
      <c r="B49" s="257" t="s">
        <v>149</v>
      </c>
      <c r="C49" s="258">
        <v>7717</v>
      </c>
      <c r="D49" s="259">
        <v>1230</v>
      </c>
      <c r="E49" s="258">
        <v>8125</v>
      </c>
      <c r="F49" s="259">
        <v>1288</v>
      </c>
      <c r="G49" s="258">
        <v>8483</v>
      </c>
      <c r="H49" s="259">
        <v>1395</v>
      </c>
      <c r="I49" s="258">
        <v>8788</v>
      </c>
      <c r="J49" s="259">
        <v>1460</v>
      </c>
      <c r="K49" s="258">
        <f>$I49-'[2]Año 2013'!$I49</f>
        <v>1469</v>
      </c>
      <c r="L49" s="260">
        <f>$J49-'[2]Año 2013'!$J49</f>
        <v>288</v>
      </c>
      <c r="M49" s="84"/>
    </row>
    <row r="50" spans="1:13" x14ac:dyDescent="0.2">
      <c r="A50" s="256">
        <v>44</v>
      </c>
      <c r="B50" s="257" t="s">
        <v>152</v>
      </c>
      <c r="C50" s="258">
        <v>19118</v>
      </c>
      <c r="D50" s="259">
        <v>8910</v>
      </c>
      <c r="E50" s="258">
        <v>19912</v>
      </c>
      <c r="F50" s="259">
        <v>9229</v>
      </c>
      <c r="G50" s="258">
        <v>20586</v>
      </c>
      <c r="H50" s="259">
        <v>9755</v>
      </c>
      <c r="I50" s="258">
        <v>21271</v>
      </c>
      <c r="J50" s="259">
        <v>10105</v>
      </c>
      <c r="K50" s="258">
        <f>$I50-'[2]Año 2013'!$I50</f>
        <v>2794</v>
      </c>
      <c r="L50" s="260">
        <f>$J50-'[2]Año 2013'!$J50</f>
        <v>1529</v>
      </c>
      <c r="M50" s="82"/>
    </row>
    <row r="51" spans="1:13" x14ac:dyDescent="0.2">
      <c r="A51" s="256">
        <v>45</v>
      </c>
      <c r="B51" s="257" t="s">
        <v>43</v>
      </c>
      <c r="C51" s="258">
        <v>6111</v>
      </c>
      <c r="D51" s="259">
        <v>864</v>
      </c>
      <c r="E51" s="258">
        <v>6353</v>
      </c>
      <c r="F51" s="259">
        <v>888</v>
      </c>
      <c r="G51" s="258">
        <v>6600</v>
      </c>
      <c r="H51" s="259">
        <v>942</v>
      </c>
      <c r="I51" s="258">
        <v>6833</v>
      </c>
      <c r="J51" s="259">
        <v>987</v>
      </c>
      <c r="K51" s="258">
        <f>$I51-'[2]Año 2013'!$I51</f>
        <v>967</v>
      </c>
      <c r="L51" s="260">
        <f>$J51-'[2]Año 2013'!$J51</f>
        <v>155</v>
      </c>
      <c r="M51" s="82"/>
    </row>
    <row r="52" spans="1:13" x14ac:dyDescent="0.2">
      <c r="A52" s="256">
        <v>46</v>
      </c>
      <c r="B52" s="257" t="s">
        <v>44</v>
      </c>
      <c r="C52" s="258">
        <v>3023487</v>
      </c>
      <c r="D52" s="259">
        <v>61458</v>
      </c>
      <c r="E52" s="258">
        <v>3114055</v>
      </c>
      <c r="F52" s="259">
        <v>62224</v>
      </c>
      <c r="G52" s="258">
        <v>3195120</v>
      </c>
      <c r="H52" s="259">
        <v>63459</v>
      </c>
      <c r="I52" s="258">
        <v>3272160</v>
      </c>
      <c r="J52" s="259">
        <v>63954</v>
      </c>
      <c r="K52" s="258">
        <f>$I52-'[2]Año 2013'!$I52</f>
        <v>333257</v>
      </c>
      <c r="L52" s="260">
        <f>$J52-'[2]Año 2013'!$J52</f>
        <v>3738</v>
      </c>
      <c r="M52" s="82"/>
    </row>
    <row r="53" spans="1:13" x14ac:dyDescent="0.2">
      <c r="A53" s="256">
        <v>47</v>
      </c>
      <c r="B53" s="257" t="s">
        <v>45</v>
      </c>
      <c r="C53" s="258">
        <v>206347</v>
      </c>
      <c r="D53" s="259">
        <v>6685</v>
      </c>
      <c r="E53" s="258">
        <v>216569</v>
      </c>
      <c r="F53" s="259">
        <v>7031</v>
      </c>
      <c r="G53" s="258">
        <v>226800</v>
      </c>
      <c r="H53" s="259">
        <v>7755</v>
      </c>
      <c r="I53" s="258">
        <v>236607</v>
      </c>
      <c r="J53" s="259">
        <v>8229</v>
      </c>
      <c r="K53" s="258">
        <f>$I53-'[2]Año 2013'!$I53</f>
        <v>39014</v>
      </c>
      <c r="L53" s="260">
        <f>$J53-'[2]Año 2013'!$J53</f>
        <v>1874</v>
      </c>
      <c r="M53" s="82"/>
    </row>
    <row r="54" spans="1:13" x14ac:dyDescent="0.2">
      <c r="A54" s="256">
        <v>48</v>
      </c>
      <c r="B54" s="257" t="s">
        <v>46</v>
      </c>
      <c r="C54" s="258">
        <v>10137</v>
      </c>
      <c r="D54" s="259">
        <v>694</v>
      </c>
      <c r="E54" s="258">
        <v>10578</v>
      </c>
      <c r="F54" s="259">
        <v>714</v>
      </c>
      <c r="G54" s="258">
        <v>10961</v>
      </c>
      <c r="H54" s="259">
        <v>757</v>
      </c>
      <c r="I54" s="258">
        <v>11350</v>
      </c>
      <c r="J54" s="259">
        <v>779</v>
      </c>
      <c r="K54" s="258">
        <f>$I54-'[2]Año 2013'!$I54</f>
        <v>1675</v>
      </c>
      <c r="L54" s="260">
        <f>$J54-'[2]Año 2013'!$J54</f>
        <v>112</v>
      </c>
      <c r="M54" s="82"/>
    </row>
    <row r="55" spans="1:13" x14ac:dyDescent="0.2">
      <c r="A55" s="256">
        <v>49</v>
      </c>
      <c r="B55" s="257" t="s">
        <v>47</v>
      </c>
      <c r="C55" s="258">
        <v>81201</v>
      </c>
      <c r="D55" s="259">
        <v>1293</v>
      </c>
      <c r="E55" s="258">
        <v>85789</v>
      </c>
      <c r="F55" s="259">
        <v>1320</v>
      </c>
      <c r="G55" s="258">
        <v>90144</v>
      </c>
      <c r="H55" s="259">
        <v>1399</v>
      </c>
      <c r="I55" s="258">
        <v>94564</v>
      </c>
      <c r="J55" s="259">
        <v>1446</v>
      </c>
      <c r="K55" s="258">
        <f>$I55-'[2]Año 2013'!$I55</f>
        <v>17677</v>
      </c>
      <c r="L55" s="260">
        <f>$J55-'[2]Año 2013'!$J55</f>
        <v>219</v>
      </c>
      <c r="M55" s="84"/>
    </row>
    <row r="56" spans="1:13" x14ac:dyDescent="0.2">
      <c r="A56" s="256">
        <v>50</v>
      </c>
      <c r="B56" s="257" t="s">
        <v>48</v>
      </c>
      <c r="C56" s="258">
        <v>118681</v>
      </c>
      <c r="D56" s="259">
        <v>558</v>
      </c>
      <c r="E56" s="258">
        <v>123168</v>
      </c>
      <c r="F56" s="259">
        <v>582</v>
      </c>
      <c r="G56" s="258">
        <v>126943</v>
      </c>
      <c r="H56" s="259">
        <v>614</v>
      </c>
      <c r="I56" s="258">
        <v>130936</v>
      </c>
      <c r="J56" s="259">
        <v>642</v>
      </c>
      <c r="K56" s="258">
        <f>$I56-'[2]Año 2013'!$I56</f>
        <v>16399</v>
      </c>
      <c r="L56" s="260">
        <f>$J56-'[2]Año 2013'!$J56</f>
        <v>107</v>
      </c>
      <c r="M56" s="82"/>
    </row>
    <row r="57" spans="1:13" x14ac:dyDescent="0.2">
      <c r="A57" s="256">
        <v>51</v>
      </c>
      <c r="B57" s="257" t="s">
        <v>151</v>
      </c>
      <c r="C57" s="258">
        <v>514</v>
      </c>
      <c r="D57" s="259">
        <v>94</v>
      </c>
      <c r="E57" s="258">
        <v>525</v>
      </c>
      <c r="F57" s="259">
        <v>98</v>
      </c>
      <c r="G57" s="258">
        <v>530</v>
      </c>
      <c r="H57" s="259">
        <v>105</v>
      </c>
      <c r="I57" s="258">
        <v>539</v>
      </c>
      <c r="J57" s="259">
        <v>108</v>
      </c>
      <c r="K57" s="258">
        <f>$I57-'[2]Año 2013'!$I57</f>
        <v>28</v>
      </c>
      <c r="L57" s="260">
        <f>$J57-'[2]Año 2013'!$J57</f>
        <v>18</v>
      </c>
      <c r="M57" s="82"/>
    </row>
    <row r="58" spans="1:13" x14ac:dyDescent="0.2">
      <c r="A58" s="256">
        <v>52</v>
      </c>
      <c r="B58" s="257" t="s">
        <v>49</v>
      </c>
      <c r="C58" s="258">
        <v>41825</v>
      </c>
      <c r="D58" s="259">
        <v>7501</v>
      </c>
      <c r="E58" s="258">
        <v>42979</v>
      </c>
      <c r="F58" s="259">
        <v>7744</v>
      </c>
      <c r="G58" s="258">
        <v>43920</v>
      </c>
      <c r="H58" s="259">
        <v>8100</v>
      </c>
      <c r="I58" s="258">
        <v>44821</v>
      </c>
      <c r="J58" s="259">
        <v>8341</v>
      </c>
      <c r="K58" s="258">
        <f>$I58-'[2]Año 2013'!$I58</f>
        <v>3964</v>
      </c>
      <c r="L58" s="260">
        <f>$J58-'[2]Año 2013'!$J58</f>
        <v>1059</v>
      </c>
      <c r="M58" s="82"/>
    </row>
    <row r="59" spans="1:13" x14ac:dyDescent="0.2">
      <c r="A59" s="256">
        <v>53</v>
      </c>
      <c r="B59" s="257" t="s">
        <v>50</v>
      </c>
      <c r="C59" s="258">
        <v>13767</v>
      </c>
      <c r="D59" s="259">
        <v>668</v>
      </c>
      <c r="E59" s="258">
        <v>14382</v>
      </c>
      <c r="F59" s="259">
        <v>693</v>
      </c>
      <c r="G59" s="258">
        <v>15051</v>
      </c>
      <c r="H59" s="259">
        <v>749</v>
      </c>
      <c r="I59" s="258">
        <v>15630</v>
      </c>
      <c r="J59" s="259">
        <v>769</v>
      </c>
      <c r="K59" s="258">
        <f>$I59-'[2]Año 2013'!$I59</f>
        <v>2217</v>
      </c>
      <c r="L59" s="260">
        <f>$J59-'[2]Año 2013'!$J59</f>
        <v>118</v>
      </c>
      <c r="M59" s="84"/>
    </row>
    <row r="60" spans="1:13" x14ac:dyDescent="0.2">
      <c r="A60" s="256">
        <v>54</v>
      </c>
      <c r="B60" s="257" t="s">
        <v>51</v>
      </c>
      <c r="C60" s="258">
        <v>423142</v>
      </c>
      <c r="D60" s="259">
        <v>1133</v>
      </c>
      <c r="E60" s="258">
        <v>438560</v>
      </c>
      <c r="F60" s="259">
        <v>1169</v>
      </c>
      <c r="G60" s="258">
        <v>453794</v>
      </c>
      <c r="H60" s="259">
        <v>1212</v>
      </c>
      <c r="I60" s="258">
        <v>468186</v>
      </c>
      <c r="J60" s="259">
        <v>1245</v>
      </c>
      <c r="K60" s="258">
        <f>$I60-'[2]Año 2013'!$I60</f>
        <v>61298</v>
      </c>
      <c r="L60" s="260">
        <f>$J60-'[2]Año 2013'!$J60</f>
        <v>132</v>
      </c>
      <c r="M60" s="82"/>
    </row>
    <row r="61" spans="1:13" x14ac:dyDescent="0.2">
      <c r="A61" s="256">
        <v>55</v>
      </c>
      <c r="B61" s="257" t="s">
        <v>52</v>
      </c>
      <c r="C61" s="258">
        <v>5677</v>
      </c>
      <c r="D61" s="259">
        <v>336</v>
      </c>
      <c r="E61" s="258">
        <v>5920</v>
      </c>
      <c r="F61" s="259">
        <v>354</v>
      </c>
      <c r="G61" s="258">
        <v>6139</v>
      </c>
      <c r="H61" s="259">
        <v>374</v>
      </c>
      <c r="I61" s="258">
        <v>6306</v>
      </c>
      <c r="J61" s="259">
        <v>393</v>
      </c>
      <c r="K61" s="258">
        <f>$I61-'[2]Año 2013'!$I61</f>
        <v>843</v>
      </c>
      <c r="L61" s="260">
        <f>$J61-'[2]Año 2013'!$J61</f>
        <v>70</v>
      </c>
      <c r="M61" s="82"/>
    </row>
    <row r="62" spans="1:13" x14ac:dyDescent="0.2">
      <c r="A62" s="256">
        <v>56</v>
      </c>
      <c r="B62" s="257" t="s">
        <v>53</v>
      </c>
      <c r="C62" s="258">
        <v>157713</v>
      </c>
      <c r="D62" s="259">
        <v>8967</v>
      </c>
      <c r="E62" s="258">
        <v>164892</v>
      </c>
      <c r="F62" s="259">
        <v>9215</v>
      </c>
      <c r="G62" s="258">
        <v>172224</v>
      </c>
      <c r="H62" s="259">
        <v>9849</v>
      </c>
      <c r="I62" s="258">
        <v>180454</v>
      </c>
      <c r="J62" s="259">
        <v>10213</v>
      </c>
      <c r="K62" s="258">
        <f>$I62-'[2]Año 2013'!$I62</f>
        <v>27818</v>
      </c>
      <c r="L62" s="260">
        <f>$J62-'[2]Año 2013'!$J62</f>
        <v>1601</v>
      </c>
      <c r="M62" s="84"/>
    </row>
    <row r="63" spans="1:13" x14ac:dyDescent="0.2">
      <c r="A63" s="256">
        <v>57</v>
      </c>
      <c r="B63" s="257" t="s">
        <v>424</v>
      </c>
      <c r="C63" s="258">
        <v>7239</v>
      </c>
      <c r="D63" s="259">
        <v>981</v>
      </c>
      <c r="E63" s="258">
        <v>7780</v>
      </c>
      <c r="F63" s="259">
        <v>989</v>
      </c>
      <c r="G63" s="258">
        <v>8258</v>
      </c>
      <c r="H63" s="259">
        <v>1035</v>
      </c>
      <c r="I63" s="258">
        <v>8751</v>
      </c>
      <c r="J63" s="259">
        <v>1056</v>
      </c>
      <c r="K63" s="258">
        <f>$I63-'[2]Año 2013'!$I63</f>
        <v>2063</v>
      </c>
      <c r="L63" s="260">
        <f>$J63-'[2]Año 2013'!$J63</f>
        <v>91</v>
      </c>
      <c r="M63" s="84"/>
    </row>
    <row r="64" spans="1:13" x14ac:dyDescent="0.2">
      <c r="A64" s="256">
        <v>58</v>
      </c>
      <c r="B64" s="257" t="s">
        <v>541</v>
      </c>
      <c r="C64" s="258">
        <v>2402</v>
      </c>
      <c r="D64" s="259">
        <v>602</v>
      </c>
      <c r="E64" s="258">
        <v>2604</v>
      </c>
      <c r="F64" s="259">
        <v>647</v>
      </c>
      <c r="G64" s="258">
        <v>2754</v>
      </c>
      <c r="H64" s="259">
        <v>690</v>
      </c>
      <c r="I64" s="258">
        <v>2896</v>
      </c>
      <c r="J64" s="259">
        <v>727</v>
      </c>
      <c r="K64" s="258">
        <f>$I64-'[2]Año 2013'!$I64</f>
        <v>658</v>
      </c>
      <c r="L64" s="260">
        <f>$J64-'[2]Año 2013'!$J64</f>
        <v>152</v>
      </c>
      <c r="M64" s="84"/>
    </row>
    <row r="65" spans="1:13" x14ac:dyDescent="0.2">
      <c r="A65" s="256">
        <v>59</v>
      </c>
      <c r="B65" s="257" t="s">
        <v>542</v>
      </c>
      <c r="C65" s="258">
        <v>6484</v>
      </c>
      <c r="D65" s="259">
        <v>1186</v>
      </c>
      <c r="E65" s="258">
        <v>6979</v>
      </c>
      <c r="F65" s="259">
        <v>1213</v>
      </c>
      <c r="G65" s="258">
        <v>7410</v>
      </c>
      <c r="H65" s="259">
        <v>1249</v>
      </c>
      <c r="I65" s="258">
        <v>7858</v>
      </c>
      <c r="J65" s="259">
        <v>1270</v>
      </c>
      <c r="K65" s="258">
        <f>$I65-'[2]Año 2013'!$I65</f>
        <v>1891</v>
      </c>
      <c r="L65" s="260">
        <f>$J65-'[2]Año 2013'!$J65</f>
        <v>97</v>
      </c>
      <c r="M65" s="84"/>
    </row>
    <row r="66" spans="1:13" x14ac:dyDescent="0.2">
      <c r="A66" s="256">
        <v>60</v>
      </c>
      <c r="B66" s="257" t="s">
        <v>543</v>
      </c>
      <c r="C66" s="258">
        <v>25602</v>
      </c>
      <c r="D66" s="259">
        <v>2334</v>
      </c>
      <c r="E66" s="258">
        <v>27967</v>
      </c>
      <c r="F66" s="259">
        <v>2619</v>
      </c>
      <c r="G66" s="258">
        <v>29361</v>
      </c>
      <c r="H66" s="259">
        <v>2941</v>
      </c>
      <c r="I66" s="258">
        <v>30593</v>
      </c>
      <c r="J66" s="259">
        <v>3171</v>
      </c>
      <c r="K66" s="258">
        <f>$I66-'[2]Año 2013'!$I66</f>
        <v>7241</v>
      </c>
      <c r="L66" s="260">
        <f>$J66-'[2]Año 2013'!$J66</f>
        <v>999</v>
      </c>
      <c r="M66" s="84"/>
    </row>
    <row r="67" spans="1:13" x14ac:dyDescent="0.2">
      <c r="A67" s="256">
        <v>61</v>
      </c>
      <c r="B67" s="257" t="s">
        <v>544</v>
      </c>
      <c r="C67" s="258">
        <v>106376</v>
      </c>
      <c r="D67" s="259">
        <v>16388</v>
      </c>
      <c r="E67" s="258">
        <v>114168</v>
      </c>
      <c r="F67" s="259">
        <v>17845</v>
      </c>
      <c r="G67" s="258">
        <v>120124</v>
      </c>
      <c r="H67" s="259">
        <v>19717</v>
      </c>
      <c r="I67" s="258">
        <v>125413</v>
      </c>
      <c r="J67" s="259">
        <v>20890</v>
      </c>
      <c r="K67" s="258">
        <f>$I67-'[2]Año 2013'!$I67</f>
        <v>26113</v>
      </c>
      <c r="L67" s="260">
        <f>$J67-'[2]Año 2013'!$J67</f>
        <v>5305</v>
      </c>
      <c r="M67" s="84"/>
    </row>
    <row r="68" spans="1:13" x14ac:dyDescent="0.2">
      <c r="A68" s="256">
        <v>62</v>
      </c>
      <c r="B68" s="257" t="s">
        <v>545</v>
      </c>
      <c r="C68" s="258">
        <v>16794</v>
      </c>
      <c r="D68" s="259">
        <v>2127</v>
      </c>
      <c r="E68" s="258">
        <v>17931</v>
      </c>
      <c r="F68" s="259">
        <v>2238</v>
      </c>
      <c r="G68" s="258">
        <v>18660</v>
      </c>
      <c r="H68" s="259">
        <v>2390</v>
      </c>
      <c r="I68" s="258">
        <v>19308</v>
      </c>
      <c r="J68" s="259">
        <v>2459</v>
      </c>
      <c r="K68" s="258">
        <f>$I68-'[2]Año 2013'!$I68</f>
        <v>3637</v>
      </c>
      <c r="L68" s="260">
        <f>$J68-'[2]Año 2013'!$J68</f>
        <v>411</v>
      </c>
      <c r="M68" s="84"/>
    </row>
    <row r="69" spans="1:13" x14ac:dyDescent="0.2">
      <c r="A69" s="256">
        <v>63</v>
      </c>
      <c r="B69" s="257" t="s">
        <v>546</v>
      </c>
      <c r="C69" s="258">
        <v>779</v>
      </c>
      <c r="D69" s="259">
        <v>284</v>
      </c>
      <c r="E69" s="258">
        <v>834</v>
      </c>
      <c r="F69" s="259">
        <v>301</v>
      </c>
      <c r="G69" s="258">
        <v>877</v>
      </c>
      <c r="H69" s="259">
        <v>329</v>
      </c>
      <c r="I69" s="258">
        <v>921</v>
      </c>
      <c r="J69" s="259">
        <v>342</v>
      </c>
      <c r="K69" s="258">
        <f>$I69-'[2]Año 2013'!$I69</f>
        <v>188</v>
      </c>
      <c r="L69" s="260">
        <f>$J69-'[2]Año 2013'!$J69</f>
        <v>74</v>
      </c>
      <c r="M69" s="84"/>
    </row>
    <row r="70" spans="1:13" x14ac:dyDescent="0.2">
      <c r="A70" s="256">
        <v>64</v>
      </c>
      <c r="B70" s="257" t="s">
        <v>547</v>
      </c>
      <c r="C70" s="258">
        <v>98202</v>
      </c>
      <c r="D70" s="259">
        <v>662</v>
      </c>
      <c r="E70" s="258">
        <v>107915</v>
      </c>
      <c r="F70" s="259">
        <v>726</v>
      </c>
      <c r="G70" s="258">
        <v>116649</v>
      </c>
      <c r="H70" s="259">
        <v>787</v>
      </c>
      <c r="I70" s="258">
        <v>124823</v>
      </c>
      <c r="J70" s="259">
        <v>836</v>
      </c>
      <c r="K70" s="258">
        <f>$I70-'[2]Año 2013'!$I70</f>
        <v>35818</v>
      </c>
      <c r="L70" s="260">
        <f>$J70-'[2]Año 2013'!$J70</f>
        <v>213</v>
      </c>
      <c r="M70" s="84"/>
    </row>
    <row r="71" spans="1:13" x14ac:dyDescent="0.2">
      <c r="A71" s="256">
        <v>65</v>
      </c>
      <c r="B71" s="257" t="s">
        <v>548</v>
      </c>
      <c r="C71" s="258">
        <v>319601</v>
      </c>
      <c r="D71" s="259">
        <v>1578</v>
      </c>
      <c r="E71" s="258">
        <v>346169</v>
      </c>
      <c r="F71" s="259">
        <v>1663</v>
      </c>
      <c r="G71" s="258">
        <v>372254</v>
      </c>
      <c r="H71" s="259">
        <v>1863</v>
      </c>
      <c r="I71" s="258">
        <v>399040</v>
      </c>
      <c r="J71" s="259">
        <v>2000</v>
      </c>
      <c r="K71" s="258">
        <f>$I71-'[2]Año 2013'!$I71</f>
        <v>104620</v>
      </c>
      <c r="L71" s="260">
        <f>$J71-'[2]Año 2013'!$J71</f>
        <v>515</v>
      </c>
      <c r="M71" s="84"/>
    </row>
    <row r="72" spans="1:13" x14ac:dyDescent="0.2">
      <c r="A72" s="256">
        <v>66</v>
      </c>
      <c r="B72" s="257" t="s">
        <v>549</v>
      </c>
      <c r="C72" s="258">
        <v>522634</v>
      </c>
      <c r="D72" s="259">
        <v>28156</v>
      </c>
      <c r="E72" s="258">
        <v>562128</v>
      </c>
      <c r="F72" s="259">
        <v>31090</v>
      </c>
      <c r="G72" s="258">
        <v>597989</v>
      </c>
      <c r="H72" s="259">
        <v>36077</v>
      </c>
      <c r="I72" s="258">
        <v>633078</v>
      </c>
      <c r="J72" s="259">
        <v>39023</v>
      </c>
      <c r="K72" s="258">
        <f>$I72-'[2]Año 2013'!$I72</f>
        <v>148144</v>
      </c>
      <c r="L72" s="260">
        <f>$J72-'[2]Año 2013'!$J72</f>
        <v>13054</v>
      </c>
      <c r="M72" s="84"/>
    </row>
    <row r="73" spans="1:13" x14ac:dyDescent="0.2">
      <c r="A73" s="256">
        <v>67</v>
      </c>
      <c r="B73" s="257" t="s">
        <v>550</v>
      </c>
      <c r="C73" s="258">
        <v>951</v>
      </c>
      <c r="D73" s="259">
        <v>773</v>
      </c>
      <c r="E73" s="258">
        <v>996</v>
      </c>
      <c r="F73" s="259">
        <v>800</v>
      </c>
      <c r="G73" s="258">
        <v>1026</v>
      </c>
      <c r="H73" s="259">
        <v>869</v>
      </c>
      <c r="I73" s="258">
        <v>1072</v>
      </c>
      <c r="J73" s="259">
        <v>909</v>
      </c>
      <c r="K73" s="258">
        <f>$I73-'[2]Año 2013'!$I73</f>
        <v>160</v>
      </c>
      <c r="L73" s="260">
        <f>$J73-'[2]Año 2013'!$J73</f>
        <v>174</v>
      </c>
      <c r="M73" s="84"/>
    </row>
    <row r="74" spans="1:13" x14ac:dyDescent="0.2">
      <c r="A74" s="256">
        <v>68</v>
      </c>
      <c r="B74" s="257" t="s">
        <v>237</v>
      </c>
      <c r="C74" s="258">
        <v>1369</v>
      </c>
      <c r="D74" s="259">
        <v>432</v>
      </c>
      <c r="E74" s="258">
        <v>1463</v>
      </c>
      <c r="F74" s="259">
        <v>458</v>
      </c>
      <c r="G74" s="258">
        <v>1549</v>
      </c>
      <c r="H74" s="259">
        <v>496</v>
      </c>
      <c r="I74" s="258">
        <v>1613</v>
      </c>
      <c r="J74" s="259">
        <v>520</v>
      </c>
      <c r="K74" s="258">
        <f>$I74-'[2]Año 2013'!$I74</f>
        <v>325</v>
      </c>
      <c r="L74" s="260">
        <f>$J74-'[2]Año 2013'!$J74</f>
        <v>107</v>
      </c>
      <c r="M74" s="84"/>
    </row>
    <row r="75" spans="1:13" x14ac:dyDescent="0.2">
      <c r="A75" s="256">
        <v>69</v>
      </c>
      <c r="B75" s="257" t="s">
        <v>243</v>
      </c>
      <c r="C75" s="258">
        <v>1657</v>
      </c>
      <c r="D75" s="259">
        <v>335</v>
      </c>
      <c r="E75" s="258">
        <v>1715</v>
      </c>
      <c r="F75" s="259">
        <v>352</v>
      </c>
      <c r="G75" s="258">
        <v>1796</v>
      </c>
      <c r="H75" s="259">
        <v>383</v>
      </c>
      <c r="I75" s="258">
        <v>1878</v>
      </c>
      <c r="J75" s="259">
        <v>398</v>
      </c>
      <c r="K75" s="258">
        <f>$I75-'[2]Año 2013'!$I75</f>
        <v>307</v>
      </c>
      <c r="L75" s="260">
        <f>$J75-'[2]Año 2013'!$J75</f>
        <v>69</v>
      </c>
      <c r="M75" s="84"/>
    </row>
    <row r="76" spans="1:13" x14ac:dyDescent="0.2">
      <c r="A76" s="256">
        <v>70</v>
      </c>
      <c r="B76" s="257" t="s">
        <v>287</v>
      </c>
      <c r="C76" s="258">
        <v>3591</v>
      </c>
      <c r="D76" s="259">
        <v>452</v>
      </c>
      <c r="E76" s="258">
        <v>4441</v>
      </c>
      <c r="F76" s="259">
        <v>593</v>
      </c>
      <c r="G76" s="258">
        <v>5188</v>
      </c>
      <c r="H76" s="259">
        <v>762</v>
      </c>
      <c r="I76" s="258">
        <v>5906</v>
      </c>
      <c r="J76" s="259">
        <v>883</v>
      </c>
      <c r="K76" s="258">
        <f>$I76-'[2]Año 2013'!$I76</f>
        <v>3218</v>
      </c>
      <c r="L76" s="260">
        <f>$J76-'[2]Año 2013'!$J76</f>
        <v>574</v>
      </c>
      <c r="M76" s="84"/>
    </row>
    <row r="77" spans="1:13" x14ac:dyDescent="0.2">
      <c r="A77" s="256">
        <v>71</v>
      </c>
      <c r="B77" s="257" t="s">
        <v>288</v>
      </c>
      <c r="C77" s="258">
        <v>1037</v>
      </c>
      <c r="D77" s="259">
        <v>112</v>
      </c>
      <c r="E77" s="258">
        <v>1294</v>
      </c>
      <c r="F77" s="259">
        <v>132</v>
      </c>
      <c r="G77" s="258">
        <v>1561</v>
      </c>
      <c r="H77" s="259">
        <v>191</v>
      </c>
      <c r="I77" s="258">
        <v>1766</v>
      </c>
      <c r="J77" s="259">
        <v>220</v>
      </c>
      <c r="K77" s="258">
        <f>$I77-'[2]Año 2013'!$I77</f>
        <v>968</v>
      </c>
      <c r="L77" s="260">
        <f>$J77-'[2]Año 2013'!$J77</f>
        <v>139</v>
      </c>
      <c r="M77" s="84"/>
    </row>
    <row r="78" spans="1:13" x14ac:dyDescent="0.2">
      <c r="A78" s="256">
        <v>72</v>
      </c>
      <c r="B78" s="257" t="s">
        <v>289</v>
      </c>
      <c r="C78" s="258">
        <v>840</v>
      </c>
      <c r="D78" s="259">
        <v>187</v>
      </c>
      <c r="E78" s="258">
        <v>1057</v>
      </c>
      <c r="F78" s="259">
        <v>206</v>
      </c>
      <c r="G78" s="258">
        <v>1253</v>
      </c>
      <c r="H78" s="259">
        <v>284</v>
      </c>
      <c r="I78" s="258">
        <v>1459</v>
      </c>
      <c r="J78" s="259">
        <v>324</v>
      </c>
      <c r="K78" s="258">
        <f>$I78-'[2]Año 2013'!$I78</f>
        <v>872</v>
      </c>
      <c r="L78" s="260">
        <f>$J78-'[2]Año 2013'!$J78</f>
        <v>177</v>
      </c>
      <c r="M78" s="84"/>
    </row>
    <row r="79" spans="1:13" x14ac:dyDescent="0.2">
      <c r="A79" s="256">
        <v>73</v>
      </c>
      <c r="B79" s="257" t="s">
        <v>290</v>
      </c>
      <c r="C79" s="258">
        <v>53</v>
      </c>
      <c r="D79" s="259">
        <v>8</v>
      </c>
      <c r="E79" s="258">
        <v>68</v>
      </c>
      <c r="F79" s="259">
        <v>9</v>
      </c>
      <c r="G79" s="258">
        <v>81</v>
      </c>
      <c r="H79" s="259">
        <v>14</v>
      </c>
      <c r="I79" s="258">
        <v>99</v>
      </c>
      <c r="J79" s="259">
        <v>17</v>
      </c>
      <c r="K79" s="258">
        <f>$I79-'[2]Año 2013'!$I79</f>
        <v>57</v>
      </c>
      <c r="L79" s="260">
        <f>$J79-'[2]Año 2013'!$J79</f>
        <v>10</v>
      </c>
      <c r="M79" s="84"/>
    </row>
    <row r="80" spans="1:13" x14ac:dyDescent="0.2">
      <c r="A80" s="256">
        <v>74</v>
      </c>
      <c r="B80" s="257" t="s">
        <v>291</v>
      </c>
      <c r="C80" s="258">
        <v>1108</v>
      </c>
      <c r="D80" s="259">
        <v>98</v>
      </c>
      <c r="E80" s="258">
        <v>1419</v>
      </c>
      <c r="F80" s="259">
        <v>126</v>
      </c>
      <c r="G80" s="258">
        <v>1706</v>
      </c>
      <c r="H80" s="259">
        <v>172</v>
      </c>
      <c r="I80" s="258">
        <v>2042</v>
      </c>
      <c r="J80" s="259">
        <v>205</v>
      </c>
      <c r="K80" s="258">
        <f>$I80-'[2]Año 2013'!$I80</f>
        <v>1240</v>
      </c>
      <c r="L80" s="260">
        <f>$J80-'[2]Año 2013'!$J80</f>
        <v>140</v>
      </c>
      <c r="M80" s="84"/>
    </row>
    <row r="81" spans="1:13" x14ac:dyDescent="0.2">
      <c r="A81" s="256">
        <v>75</v>
      </c>
      <c r="B81" s="257" t="s">
        <v>292</v>
      </c>
      <c r="C81" s="258">
        <v>7699</v>
      </c>
      <c r="D81" s="259">
        <v>5098</v>
      </c>
      <c r="E81" s="258">
        <v>8735</v>
      </c>
      <c r="F81" s="259">
        <v>5993</v>
      </c>
      <c r="G81" s="258">
        <v>9529</v>
      </c>
      <c r="H81" s="259">
        <v>7380</v>
      </c>
      <c r="I81" s="258">
        <v>10223</v>
      </c>
      <c r="J81" s="259">
        <v>8089</v>
      </c>
      <c r="K81" s="258">
        <f>$I81-'[2]Año 2013'!$I81</f>
        <v>3697</v>
      </c>
      <c r="L81" s="260">
        <f>$J81-'[2]Año 2013'!$J81</f>
        <v>3712</v>
      </c>
      <c r="M81" s="84"/>
    </row>
    <row r="82" spans="1:13" x14ac:dyDescent="0.2">
      <c r="A82" s="256">
        <v>76</v>
      </c>
      <c r="B82" s="257" t="s">
        <v>293</v>
      </c>
      <c r="C82" s="258">
        <v>117785</v>
      </c>
      <c r="D82" s="259">
        <v>16467</v>
      </c>
      <c r="E82" s="258">
        <v>147073</v>
      </c>
      <c r="F82" s="259">
        <v>21258</v>
      </c>
      <c r="G82" s="258">
        <v>169914</v>
      </c>
      <c r="H82" s="259">
        <v>27035</v>
      </c>
      <c r="I82" s="258">
        <v>189530</v>
      </c>
      <c r="J82" s="259">
        <v>30393</v>
      </c>
      <c r="K82" s="258">
        <f>$I82-'[2]Año 2013'!$I82</f>
        <v>108254</v>
      </c>
      <c r="L82" s="260">
        <f>$J82-'[2]Año 2013'!$J82</f>
        <v>17751</v>
      </c>
      <c r="M82" s="84"/>
    </row>
    <row r="83" spans="1:13" x14ac:dyDescent="0.2">
      <c r="A83" s="256">
        <v>77</v>
      </c>
      <c r="B83" s="257" t="s">
        <v>294</v>
      </c>
      <c r="C83" s="258">
        <v>23</v>
      </c>
      <c r="D83" s="259">
        <v>9</v>
      </c>
      <c r="E83" s="258">
        <v>37</v>
      </c>
      <c r="F83" s="259">
        <v>12</v>
      </c>
      <c r="G83" s="258">
        <v>52</v>
      </c>
      <c r="H83" s="259">
        <v>18</v>
      </c>
      <c r="I83" s="258">
        <v>70</v>
      </c>
      <c r="J83" s="259">
        <v>23</v>
      </c>
      <c r="K83" s="258">
        <f>$I83-'[2]Año 2013'!$I83</f>
        <v>70</v>
      </c>
      <c r="L83" s="260">
        <f>$J83-'[2]Año 2013'!$J83</f>
        <v>15</v>
      </c>
      <c r="M83" s="84"/>
    </row>
    <row r="84" spans="1:13" x14ac:dyDescent="0.2">
      <c r="A84" s="256">
        <v>78</v>
      </c>
      <c r="B84" s="257" t="s">
        <v>295</v>
      </c>
      <c r="C84" s="258">
        <v>4017</v>
      </c>
      <c r="D84" s="259">
        <v>954</v>
      </c>
      <c r="E84" s="258">
        <v>4528</v>
      </c>
      <c r="F84" s="259">
        <v>1098</v>
      </c>
      <c r="G84" s="258">
        <v>4943</v>
      </c>
      <c r="H84" s="259">
        <v>1297</v>
      </c>
      <c r="I84" s="258">
        <v>5290</v>
      </c>
      <c r="J84" s="259">
        <v>1398</v>
      </c>
      <c r="K84" s="258">
        <f>$I84-'[2]Año 2013'!$I84</f>
        <v>1925</v>
      </c>
      <c r="L84" s="260">
        <f>$J84-'[2]Año 2013'!$J84</f>
        <v>603</v>
      </c>
      <c r="M84" s="84"/>
    </row>
    <row r="85" spans="1:13" x14ac:dyDescent="0.2">
      <c r="A85" s="256">
        <v>79</v>
      </c>
      <c r="B85" s="257" t="s">
        <v>296</v>
      </c>
      <c r="C85" s="258">
        <v>1210</v>
      </c>
      <c r="D85" s="259">
        <v>78</v>
      </c>
      <c r="E85" s="258">
        <v>1424</v>
      </c>
      <c r="F85" s="259">
        <v>86</v>
      </c>
      <c r="G85" s="258">
        <v>1653</v>
      </c>
      <c r="H85" s="259">
        <v>116</v>
      </c>
      <c r="I85" s="258">
        <v>1716</v>
      </c>
      <c r="J85" s="259">
        <v>137</v>
      </c>
      <c r="K85" s="258">
        <f>$I85-'[2]Año 2013'!$I85</f>
        <v>634</v>
      </c>
      <c r="L85" s="260">
        <f>$J85-'[2]Año 2013'!$J85</f>
        <v>76</v>
      </c>
      <c r="M85" s="84"/>
    </row>
    <row r="86" spans="1:13" x14ac:dyDescent="0.2">
      <c r="A86" s="256">
        <v>80</v>
      </c>
      <c r="B86" s="257" t="s">
        <v>297</v>
      </c>
      <c r="C86" s="258">
        <v>7348</v>
      </c>
      <c r="D86" s="259">
        <v>2072</v>
      </c>
      <c r="E86" s="258">
        <v>11065</v>
      </c>
      <c r="F86" s="259">
        <v>3327</v>
      </c>
      <c r="G86" s="258">
        <v>15765</v>
      </c>
      <c r="H86" s="259">
        <v>4686</v>
      </c>
      <c r="I86" s="258">
        <v>20492</v>
      </c>
      <c r="J86" s="259">
        <v>5822</v>
      </c>
      <c r="K86" s="258">
        <f>$I86-'[2]Año 2013'!$I86</f>
        <v>16251</v>
      </c>
      <c r="L86" s="260">
        <f>$J86-'[2]Año 2013'!$J86</f>
        <v>4476</v>
      </c>
      <c r="M86" s="84"/>
    </row>
    <row r="87" spans="1:13" x14ac:dyDescent="0.2">
      <c r="A87" s="256">
        <v>0</v>
      </c>
      <c r="B87" s="257" t="s">
        <v>145</v>
      </c>
      <c r="C87" s="258"/>
      <c r="D87" s="259"/>
      <c r="E87" s="258"/>
      <c r="F87" s="259"/>
      <c r="G87" s="258"/>
      <c r="H87" s="259"/>
      <c r="I87" s="258"/>
      <c r="J87" s="259"/>
      <c r="K87" s="258">
        <f>$I87-'[2]Año 2013'!$I87</f>
        <v>0</v>
      </c>
      <c r="L87" s="260">
        <f>$J87-'[2]Año 2013'!$J87</f>
        <v>0</v>
      </c>
      <c r="M87" s="84"/>
    </row>
    <row r="88" spans="1:13" x14ac:dyDescent="0.2">
      <c r="A88" s="261"/>
      <c r="B88" s="262" t="s">
        <v>60</v>
      </c>
      <c r="C88" s="263">
        <f t="shared" ref="C88:L88" si="0">SUM(C7:C87)</f>
        <v>19867885</v>
      </c>
      <c r="D88" s="264">
        <f t="shared" si="0"/>
        <v>1012575</v>
      </c>
      <c r="E88" s="263">
        <f t="shared" si="0"/>
        <v>20699251</v>
      </c>
      <c r="F88" s="264">
        <f t="shared" si="0"/>
        <v>1057064</v>
      </c>
      <c r="G88" s="263">
        <f t="shared" si="0"/>
        <v>21499841</v>
      </c>
      <c r="H88" s="264">
        <f t="shared" si="0"/>
        <v>1122674</v>
      </c>
      <c r="I88" s="263">
        <f t="shared" si="0"/>
        <v>22218828</v>
      </c>
      <c r="J88" s="264">
        <f t="shared" si="0"/>
        <v>1160019</v>
      </c>
      <c r="K88" s="263">
        <f>SUM(K7:K87)</f>
        <v>3062912</v>
      </c>
      <c r="L88" s="265">
        <f t="shared" si="0"/>
        <v>180115</v>
      </c>
      <c r="M88" s="85"/>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ht="14.25" x14ac:dyDescent="0.2">
      <c r="A113" s="76"/>
      <c r="B113" s="76"/>
      <c r="C113" s="77"/>
      <c r="D113" s="78"/>
      <c r="E113" s="78"/>
      <c r="F113" s="78"/>
      <c r="G113" s="78"/>
      <c r="H113" s="78"/>
      <c r="I113" s="78"/>
      <c r="J113" s="78"/>
      <c r="K113" s="78"/>
      <c r="L113" s="78"/>
      <c r="M113" s="78"/>
    </row>
    <row r="114" spans="1:13" ht="14.25" x14ac:dyDescent="0.2">
      <c r="A114" s="76"/>
      <c r="B114" s="76"/>
      <c r="C114" s="77"/>
      <c r="D114" s="78"/>
      <c r="E114" s="78"/>
      <c r="F114" s="78"/>
      <c r="G114" s="78"/>
      <c r="H114" s="78"/>
      <c r="I114" s="78"/>
      <c r="J114" s="78"/>
      <c r="K114" s="78"/>
      <c r="L114" s="78"/>
      <c r="M114" s="78"/>
    </row>
    <row r="115" spans="1:13" ht="14.25" x14ac:dyDescent="0.2">
      <c r="A115" s="76"/>
      <c r="B115" s="76"/>
      <c r="C115" s="77"/>
      <c r="D115" s="78"/>
      <c r="E115" s="78"/>
      <c r="F115" s="78"/>
      <c r="G115" s="78"/>
      <c r="H115" s="78"/>
      <c r="I115" s="78"/>
      <c r="J115" s="78"/>
      <c r="K115" s="78"/>
      <c r="L115" s="78"/>
      <c r="M115" s="78"/>
    </row>
    <row r="116" spans="1:13" ht="14.25" x14ac:dyDescent="0.2">
      <c r="A116" s="76"/>
      <c r="B116" s="76"/>
      <c r="C116" s="77"/>
      <c r="D116" s="78"/>
      <c r="E116" s="78"/>
      <c r="F116" s="78"/>
      <c r="G116" s="78"/>
      <c r="H116" s="78"/>
      <c r="I116" s="78"/>
      <c r="J116" s="78"/>
      <c r="K116" s="78"/>
      <c r="L116" s="78"/>
      <c r="M116" s="78"/>
    </row>
    <row r="117" spans="1:13" ht="14.25" x14ac:dyDescent="0.2">
      <c r="A117" s="76"/>
      <c r="B117" s="76"/>
      <c r="C117" s="77"/>
      <c r="D117" s="78"/>
      <c r="E117" s="78"/>
      <c r="F117" s="78"/>
      <c r="G117" s="78"/>
      <c r="H117" s="78"/>
      <c r="I117" s="78"/>
      <c r="J117" s="78"/>
      <c r="K117" s="78"/>
      <c r="L117" s="78"/>
      <c r="M117" s="78"/>
    </row>
    <row r="118" spans="1:13" ht="14.25" x14ac:dyDescent="0.2">
      <c r="A118" s="76"/>
      <c r="B118" s="76"/>
      <c r="C118" s="77"/>
      <c r="D118" s="78"/>
      <c r="E118" s="78"/>
      <c r="F118" s="78"/>
      <c r="G118" s="78"/>
      <c r="H118" s="78"/>
      <c r="I118" s="78"/>
      <c r="J118" s="78"/>
      <c r="K118" s="78"/>
      <c r="L118" s="78"/>
      <c r="M118" s="78"/>
    </row>
    <row r="119" spans="1:13" ht="14.25" x14ac:dyDescent="0.2">
      <c r="A119" s="76"/>
      <c r="B119" s="76"/>
      <c r="C119" s="77"/>
      <c r="D119" s="78"/>
      <c r="E119" s="78"/>
      <c r="F119" s="78"/>
      <c r="G119" s="78"/>
      <c r="H119" s="78"/>
      <c r="I119" s="78"/>
      <c r="J119" s="78"/>
      <c r="K119" s="78"/>
      <c r="L119" s="78"/>
      <c r="M119" s="78"/>
    </row>
    <row r="120" spans="1:13" ht="14.25" x14ac:dyDescent="0.2">
      <c r="A120" s="76"/>
      <c r="B120" s="76"/>
      <c r="C120" s="77"/>
      <c r="D120" s="78"/>
      <c r="E120" s="78"/>
      <c r="F120" s="78"/>
      <c r="G120" s="78"/>
      <c r="H120" s="78"/>
      <c r="I120" s="78"/>
      <c r="J120" s="78"/>
      <c r="K120" s="78"/>
      <c r="L120" s="78"/>
      <c r="M120" s="78"/>
    </row>
    <row r="121" spans="1:13" ht="14.25" x14ac:dyDescent="0.2">
      <c r="A121" s="76"/>
      <c r="B121" s="76"/>
      <c r="C121" s="77"/>
      <c r="D121" s="78"/>
      <c r="E121" s="78"/>
      <c r="F121" s="78"/>
      <c r="G121" s="78"/>
      <c r="H121" s="78"/>
      <c r="I121" s="78"/>
      <c r="J121" s="78"/>
      <c r="K121" s="78"/>
      <c r="L121" s="78"/>
      <c r="M121" s="78"/>
    </row>
    <row r="122" spans="1:13" ht="14.25" x14ac:dyDescent="0.2">
      <c r="A122" s="76"/>
      <c r="B122" s="76"/>
      <c r="C122" s="77"/>
      <c r="D122" s="78"/>
      <c r="E122" s="78"/>
      <c r="F122" s="78"/>
      <c r="G122" s="78"/>
      <c r="H122" s="78"/>
      <c r="I122" s="78"/>
      <c r="J122" s="78"/>
      <c r="K122" s="78"/>
      <c r="L122" s="78"/>
      <c r="M122" s="78"/>
    </row>
    <row r="123" spans="1:13" ht="14.25" x14ac:dyDescent="0.2">
      <c r="A123" s="76"/>
      <c r="B123" s="76"/>
      <c r="C123" s="77"/>
      <c r="D123" s="78"/>
      <c r="E123" s="78"/>
      <c r="F123" s="78"/>
      <c r="G123" s="78"/>
      <c r="H123" s="78"/>
      <c r="I123" s="78"/>
      <c r="J123" s="78"/>
      <c r="K123" s="78"/>
      <c r="L123" s="78"/>
      <c r="M123" s="78"/>
    </row>
    <row r="124" spans="1:13" x14ac:dyDescent="0.2">
      <c r="A124" s="65"/>
      <c r="B124" s="65"/>
      <c r="C124" s="65"/>
      <c r="D124" s="78"/>
      <c r="E124" s="78"/>
      <c r="F124" s="78"/>
      <c r="G124" s="78"/>
      <c r="H124" s="78"/>
      <c r="I124" s="78"/>
      <c r="J124" s="78"/>
      <c r="K124" s="78"/>
      <c r="L124" s="78"/>
      <c r="M124" s="78"/>
    </row>
    <row r="125" spans="1:13" x14ac:dyDescent="0.2">
      <c r="A125" s="65"/>
      <c r="B125" s="65"/>
      <c r="C125" s="65"/>
      <c r="D125" s="78"/>
      <c r="E125" s="78"/>
      <c r="F125" s="78"/>
      <c r="G125" s="78"/>
      <c r="H125" s="78"/>
      <c r="I125" s="78"/>
      <c r="J125" s="78"/>
      <c r="K125" s="78"/>
      <c r="L125" s="78"/>
      <c r="M125" s="78"/>
    </row>
    <row r="126" spans="1:13" x14ac:dyDescent="0.2">
      <c r="A126" s="65"/>
      <c r="B126" s="65"/>
      <c r="C126" s="65"/>
      <c r="D126" s="78"/>
      <c r="E126" s="78"/>
      <c r="F126" s="78"/>
      <c r="G126" s="78"/>
      <c r="H126" s="78"/>
      <c r="I126" s="78"/>
      <c r="J126" s="78"/>
      <c r="K126" s="78"/>
      <c r="L126" s="78"/>
      <c r="M126" s="78"/>
    </row>
  </sheetData>
  <mergeCells count="10">
    <mergeCell ref="A2:L2"/>
    <mergeCell ref="A4:A6"/>
    <mergeCell ref="B4:B6"/>
    <mergeCell ref="C4:D4"/>
    <mergeCell ref="E4:F4"/>
    <mergeCell ref="G4:H4"/>
    <mergeCell ref="I4:J4"/>
    <mergeCell ref="K4:L4"/>
    <mergeCell ref="K5:K6"/>
    <mergeCell ref="L5:L6"/>
  </mergeCells>
  <pageMargins left="0.74803149606299213" right="0.74803149606299213" top="0.98425196850393704" bottom="0.98425196850393704" header="0" footer="0"/>
  <pageSetup scale="34" orientation="portrait" r:id="rId1"/>
  <headerFooter alignWithMargins="0"/>
  <ignoredErrors>
    <ignoredError sqref="C88:L8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9">
    <pageSetUpPr fitToPage="1"/>
  </sheetPr>
  <dimension ref="A2:Q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2" width="14.7109375" style="68" customWidth="1"/>
    <col min="13" max="13" width="10.140625" style="68" customWidth="1"/>
    <col min="14" max="16384" width="11.42578125" style="68"/>
  </cols>
  <sheetData>
    <row r="2" spans="1:17" ht="15" x14ac:dyDescent="0.2">
      <c r="A2" s="434" t="s">
        <v>406</v>
      </c>
      <c r="B2" s="434"/>
      <c r="C2" s="434"/>
      <c r="D2" s="434"/>
      <c r="E2" s="434"/>
      <c r="F2" s="434"/>
      <c r="G2" s="434"/>
      <c r="H2" s="434"/>
      <c r="I2" s="434"/>
      <c r="J2" s="434"/>
      <c r="K2" s="434"/>
      <c r="L2" s="434"/>
      <c r="M2" s="79"/>
    </row>
    <row r="3" spans="1:17" ht="15" x14ac:dyDescent="0.2">
      <c r="A3" s="270"/>
      <c r="B3" s="270"/>
      <c r="C3" s="270"/>
      <c r="D3" s="270"/>
      <c r="E3" s="270"/>
      <c r="F3" s="270"/>
      <c r="G3" s="270"/>
      <c r="H3" s="270"/>
      <c r="I3" s="79"/>
      <c r="J3" s="79"/>
      <c r="K3" s="79"/>
      <c r="L3" s="79"/>
      <c r="M3" s="79"/>
    </row>
    <row r="4" spans="1:17" ht="38.25" customHeight="1" x14ac:dyDescent="0.2">
      <c r="A4" s="435" t="s">
        <v>233</v>
      </c>
      <c r="B4" s="443" t="s">
        <v>0</v>
      </c>
      <c r="C4" s="446" t="s">
        <v>301</v>
      </c>
      <c r="D4" s="446"/>
      <c r="E4" s="446" t="s">
        <v>303</v>
      </c>
      <c r="F4" s="446"/>
      <c r="G4" s="446" t="s">
        <v>305</v>
      </c>
      <c r="H4" s="446"/>
      <c r="I4" s="446" t="s">
        <v>306</v>
      </c>
      <c r="J4" s="446"/>
      <c r="K4" s="441" t="s">
        <v>445</v>
      </c>
      <c r="L4" s="442"/>
      <c r="M4" s="80"/>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42094</v>
      </c>
      <c r="D6" s="255">
        <v>42094</v>
      </c>
      <c r="E6" s="254">
        <v>42185</v>
      </c>
      <c r="F6" s="255">
        <v>42185</v>
      </c>
      <c r="G6" s="254">
        <v>42277</v>
      </c>
      <c r="H6" s="255">
        <v>42277</v>
      </c>
      <c r="I6" s="254">
        <v>42369</v>
      </c>
      <c r="J6" s="255">
        <v>42369</v>
      </c>
      <c r="K6" s="448"/>
      <c r="L6" s="450"/>
      <c r="M6" s="81"/>
    </row>
    <row r="7" spans="1:17" x14ac:dyDescent="0.2">
      <c r="A7" s="256">
        <v>1</v>
      </c>
      <c r="B7" s="257" t="s">
        <v>1</v>
      </c>
      <c r="C7" s="258">
        <v>35500</v>
      </c>
      <c r="D7" s="259">
        <v>3106</v>
      </c>
      <c r="E7" s="258">
        <v>36572</v>
      </c>
      <c r="F7" s="259">
        <v>3196</v>
      </c>
      <c r="G7" s="258">
        <v>37774</v>
      </c>
      <c r="H7" s="259">
        <v>3301</v>
      </c>
      <c r="I7" s="258">
        <v>38878</v>
      </c>
      <c r="J7" s="259">
        <v>3410</v>
      </c>
      <c r="K7" s="258">
        <f>$I7-'[2]Año 2014'!$I7</f>
        <v>4479</v>
      </c>
      <c r="L7" s="260">
        <f>$J7-'[2]Año 2014'!$J7</f>
        <v>383</v>
      </c>
      <c r="M7" s="82"/>
      <c r="O7" s="20"/>
      <c r="P7" s="20"/>
    </row>
    <row r="8" spans="1:17" x14ac:dyDescent="0.2">
      <c r="A8" s="256">
        <v>2</v>
      </c>
      <c r="B8" s="257" t="s">
        <v>2</v>
      </c>
      <c r="C8" s="258">
        <v>68047</v>
      </c>
      <c r="D8" s="259">
        <v>3525</v>
      </c>
      <c r="E8" s="258">
        <v>69455</v>
      </c>
      <c r="F8" s="259">
        <v>3633</v>
      </c>
      <c r="G8" s="258">
        <v>70973</v>
      </c>
      <c r="H8" s="259">
        <v>3740</v>
      </c>
      <c r="I8" s="258">
        <v>72489</v>
      </c>
      <c r="J8" s="259">
        <v>3839</v>
      </c>
      <c r="K8" s="258">
        <f>$I8-'[2]Año 2014'!$I8</f>
        <v>6035</v>
      </c>
      <c r="L8" s="260">
        <f>$J8-'[2]Año 2014'!$J8</f>
        <v>386</v>
      </c>
      <c r="M8" s="82"/>
      <c r="O8" s="20"/>
      <c r="P8" s="20"/>
    </row>
    <row r="9" spans="1:17" x14ac:dyDescent="0.2">
      <c r="A9" s="256">
        <v>3</v>
      </c>
      <c r="B9" s="257" t="s">
        <v>3</v>
      </c>
      <c r="C9" s="258">
        <v>2379733</v>
      </c>
      <c r="D9" s="259">
        <v>13189</v>
      </c>
      <c r="E9" s="258">
        <v>2553614</v>
      </c>
      <c r="F9" s="259">
        <v>13598</v>
      </c>
      <c r="G9" s="258">
        <v>2717057</v>
      </c>
      <c r="H9" s="259">
        <v>14001</v>
      </c>
      <c r="I9" s="258">
        <v>2877336</v>
      </c>
      <c r="J9" s="259">
        <v>14377</v>
      </c>
      <c r="K9" s="258">
        <f>$I9-'[2]Año 2014'!$I9</f>
        <v>663393</v>
      </c>
      <c r="L9" s="260">
        <f>$J9-'[2]Año 2014'!$J9</f>
        <v>1526</v>
      </c>
      <c r="M9" s="82"/>
      <c r="O9" s="20"/>
      <c r="P9" s="20"/>
    </row>
    <row r="10" spans="1:17" x14ac:dyDescent="0.2">
      <c r="A10" s="256">
        <v>4</v>
      </c>
      <c r="B10" s="257" t="s">
        <v>4</v>
      </c>
      <c r="C10" s="258">
        <v>140770</v>
      </c>
      <c r="D10" s="259">
        <v>8008</v>
      </c>
      <c r="E10" s="258">
        <v>144877</v>
      </c>
      <c r="F10" s="259">
        <v>8320</v>
      </c>
      <c r="G10" s="258">
        <v>149073</v>
      </c>
      <c r="H10" s="259">
        <v>8674</v>
      </c>
      <c r="I10" s="258">
        <v>153247</v>
      </c>
      <c r="J10" s="259">
        <v>9016</v>
      </c>
      <c r="K10" s="258">
        <f>$I10-'[2]Año 2014'!$I10</f>
        <v>17260</v>
      </c>
      <c r="L10" s="260">
        <f>$J10-'[2]Año 2014'!$J10</f>
        <v>1275</v>
      </c>
      <c r="M10" s="82"/>
    </row>
    <row r="11" spans="1:17" x14ac:dyDescent="0.2">
      <c r="A11" s="256">
        <v>5</v>
      </c>
      <c r="B11" s="257" t="s">
        <v>5</v>
      </c>
      <c r="C11" s="258">
        <v>776433</v>
      </c>
      <c r="D11" s="259">
        <v>9662</v>
      </c>
      <c r="E11" s="258">
        <v>799380</v>
      </c>
      <c r="F11" s="259">
        <v>9986</v>
      </c>
      <c r="G11" s="258">
        <v>824295</v>
      </c>
      <c r="H11" s="259">
        <v>10295</v>
      </c>
      <c r="I11" s="258">
        <v>847129</v>
      </c>
      <c r="J11" s="259">
        <v>10650</v>
      </c>
      <c r="K11" s="258">
        <f>$I11-'[2]Año 2014'!$I11</f>
        <v>95838</v>
      </c>
      <c r="L11" s="260">
        <f>$J11-'[2]Año 2014'!$J11</f>
        <v>1253</v>
      </c>
      <c r="M11" s="82"/>
    </row>
    <row r="12" spans="1:17" x14ac:dyDescent="0.2">
      <c r="A12" s="256">
        <v>6</v>
      </c>
      <c r="B12" s="257" t="s">
        <v>6</v>
      </c>
      <c r="C12" s="258">
        <v>9559</v>
      </c>
      <c r="D12" s="259">
        <v>6418</v>
      </c>
      <c r="E12" s="258">
        <v>9792</v>
      </c>
      <c r="F12" s="259">
        <v>6515</v>
      </c>
      <c r="G12" s="258">
        <v>10069</v>
      </c>
      <c r="H12" s="259">
        <v>6636</v>
      </c>
      <c r="I12" s="258">
        <v>10301</v>
      </c>
      <c r="J12" s="259">
        <v>6719</v>
      </c>
      <c r="K12" s="258">
        <f>$I12-'[2]Año 2014'!$I12</f>
        <v>964</v>
      </c>
      <c r="L12" s="260">
        <f>$J12-'[2]Año 2014'!$J12</f>
        <v>387</v>
      </c>
      <c r="M12" s="82"/>
    </row>
    <row r="13" spans="1:17" x14ac:dyDescent="0.2">
      <c r="A13" s="256">
        <v>7</v>
      </c>
      <c r="B13" s="257" t="s">
        <v>7</v>
      </c>
      <c r="C13" s="258">
        <v>1077533</v>
      </c>
      <c r="D13" s="259">
        <v>96660</v>
      </c>
      <c r="E13" s="258">
        <v>1103814</v>
      </c>
      <c r="F13" s="259">
        <v>99132</v>
      </c>
      <c r="G13" s="258">
        <v>1130967</v>
      </c>
      <c r="H13" s="259">
        <v>101675</v>
      </c>
      <c r="I13" s="258">
        <v>1156835</v>
      </c>
      <c r="J13" s="259">
        <v>103962</v>
      </c>
      <c r="K13" s="258">
        <f>$I13-'[2]Año 2014'!$I13</f>
        <v>107927</v>
      </c>
      <c r="L13" s="260">
        <f>$J13-'[2]Año 2014'!$J13</f>
        <v>9632</v>
      </c>
      <c r="M13" s="82"/>
    </row>
    <row r="14" spans="1:17" x14ac:dyDescent="0.2">
      <c r="A14" s="256">
        <v>8</v>
      </c>
      <c r="B14" s="257" t="s">
        <v>8</v>
      </c>
      <c r="C14" s="258">
        <v>100556</v>
      </c>
      <c r="D14" s="259">
        <v>22275</v>
      </c>
      <c r="E14" s="258">
        <v>103513</v>
      </c>
      <c r="F14" s="259">
        <v>22997</v>
      </c>
      <c r="G14" s="258">
        <v>106751</v>
      </c>
      <c r="H14" s="259">
        <v>23692</v>
      </c>
      <c r="I14" s="258">
        <v>110238</v>
      </c>
      <c r="J14" s="259">
        <v>24500</v>
      </c>
      <c r="K14" s="258">
        <f>$I14-'[2]Año 2014'!$I14</f>
        <v>12789</v>
      </c>
      <c r="L14" s="260">
        <f>$J14-'[2]Año 2014'!$J14</f>
        <v>2825</v>
      </c>
      <c r="M14" s="82"/>
    </row>
    <row r="15" spans="1:17" x14ac:dyDescent="0.2">
      <c r="A15" s="256">
        <v>9</v>
      </c>
      <c r="B15" s="257" t="s">
        <v>9</v>
      </c>
      <c r="C15" s="258">
        <v>8071</v>
      </c>
      <c r="D15" s="259">
        <v>310</v>
      </c>
      <c r="E15" s="258">
        <v>8240</v>
      </c>
      <c r="F15" s="259">
        <v>324</v>
      </c>
      <c r="G15" s="258">
        <v>8421</v>
      </c>
      <c r="H15" s="259">
        <v>331</v>
      </c>
      <c r="I15" s="258">
        <v>8609</v>
      </c>
      <c r="J15" s="259">
        <v>336</v>
      </c>
      <c r="K15" s="258">
        <f>$I15-'[2]Año 2014'!$I15</f>
        <v>770</v>
      </c>
      <c r="L15" s="260">
        <f>$J15-'[2]Año 2014'!$J15</f>
        <v>36</v>
      </c>
      <c r="M15" s="82"/>
    </row>
    <row r="16" spans="1:17" x14ac:dyDescent="0.2">
      <c r="A16" s="256">
        <v>10</v>
      </c>
      <c r="B16" s="257" t="s">
        <v>10</v>
      </c>
      <c r="C16" s="258">
        <v>6028</v>
      </c>
      <c r="D16" s="259">
        <v>1478</v>
      </c>
      <c r="E16" s="258">
        <v>6246</v>
      </c>
      <c r="F16" s="259">
        <v>1498</v>
      </c>
      <c r="G16" s="258">
        <v>6443</v>
      </c>
      <c r="H16" s="259">
        <v>1515</v>
      </c>
      <c r="I16" s="258">
        <v>6640</v>
      </c>
      <c r="J16" s="259">
        <v>1556</v>
      </c>
      <c r="K16" s="258">
        <f>$I16-'[2]Año 2014'!$I16</f>
        <v>791</v>
      </c>
      <c r="L16" s="260">
        <f>$J16-'[2]Año 2014'!$J16</f>
        <v>111</v>
      </c>
      <c r="M16" s="82"/>
    </row>
    <row r="17" spans="1:15" x14ac:dyDescent="0.2">
      <c r="A17" s="256">
        <v>11</v>
      </c>
      <c r="B17" s="257" t="s">
        <v>11</v>
      </c>
      <c r="C17" s="258">
        <v>538159</v>
      </c>
      <c r="D17" s="259">
        <v>18887</v>
      </c>
      <c r="E17" s="258">
        <v>552487</v>
      </c>
      <c r="F17" s="259">
        <v>19420</v>
      </c>
      <c r="G17" s="258">
        <v>567061</v>
      </c>
      <c r="H17" s="259">
        <v>19952</v>
      </c>
      <c r="I17" s="258">
        <v>583203</v>
      </c>
      <c r="J17" s="259">
        <v>20473</v>
      </c>
      <c r="K17" s="258">
        <f>$I17-'[2]Año 2014'!$I17</f>
        <v>61483</v>
      </c>
      <c r="L17" s="260">
        <f>$J17-'[2]Año 2014'!$J17</f>
        <v>2045</v>
      </c>
      <c r="M17" s="82"/>
    </row>
    <row r="18" spans="1:15" ht="15" x14ac:dyDescent="0.2">
      <c r="A18" s="256">
        <v>12</v>
      </c>
      <c r="B18" s="257" t="s">
        <v>12</v>
      </c>
      <c r="C18" s="258">
        <v>21603</v>
      </c>
      <c r="D18" s="259">
        <v>1594</v>
      </c>
      <c r="E18" s="258">
        <v>22250</v>
      </c>
      <c r="F18" s="259">
        <v>1654</v>
      </c>
      <c r="G18" s="258">
        <v>22971</v>
      </c>
      <c r="H18" s="259">
        <v>1709</v>
      </c>
      <c r="I18" s="258">
        <v>23655</v>
      </c>
      <c r="J18" s="259">
        <v>1765</v>
      </c>
      <c r="K18" s="258">
        <f>$I18-'[2]Año 2014'!$I18</f>
        <v>2764</v>
      </c>
      <c r="L18" s="260">
        <f>$J18-'[2]Año 2014'!$J18</f>
        <v>221</v>
      </c>
      <c r="M18" s="82"/>
      <c r="O18" s="238"/>
    </row>
    <row r="19" spans="1:15" x14ac:dyDescent="0.2">
      <c r="A19" s="256">
        <v>13</v>
      </c>
      <c r="B19" s="257" t="s">
        <v>13</v>
      </c>
      <c r="C19" s="258">
        <v>3729</v>
      </c>
      <c r="D19" s="259">
        <v>430</v>
      </c>
      <c r="E19" s="258">
        <v>3816</v>
      </c>
      <c r="F19" s="259">
        <v>455</v>
      </c>
      <c r="G19" s="258">
        <v>3910</v>
      </c>
      <c r="H19" s="259">
        <v>478</v>
      </c>
      <c r="I19" s="258">
        <v>3999</v>
      </c>
      <c r="J19" s="259">
        <v>501</v>
      </c>
      <c r="K19" s="258">
        <f>$I19-'[2]Año 2014'!$I19</f>
        <v>368</v>
      </c>
      <c r="L19" s="260">
        <f>$J19-'[2]Año 2014'!$J19</f>
        <v>87</v>
      </c>
      <c r="M19" s="82"/>
    </row>
    <row r="20" spans="1:15" x14ac:dyDescent="0.2">
      <c r="A20" s="256">
        <v>14</v>
      </c>
      <c r="B20" s="257" t="s">
        <v>14</v>
      </c>
      <c r="C20" s="258">
        <v>10546</v>
      </c>
      <c r="D20" s="259">
        <v>1187</v>
      </c>
      <c r="E20" s="258">
        <v>10829</v>
      </c>
      <c r="F20" s="259">
        <v>1234</v>
      </c>
      <c r="G20" s="258">
        <v>11108</v>
      </c>
      <c r="H20" s="259">
        <v>1270</v>
      </c>
      <c r="I20" s="258">
        <v>11405</v>
      </c>
      <c r="J20" s="259">
        <v>1305</v>
      </c>
      <c r="K20" s="258">
        <f>$I20-'[2]Año 2014'!$I20</f>
        <v>1124</v>
      </c>
      <c r="L20" s="260">
        <f>$J20-'[2]Año 2014'!$J20</f>
        <v>148</v>
      </c>
      <c r="M20" s="82"/>
    </row>
    <row r="21" spans="1:15" x14ac:dyDescent="0.2">
      <c r="A21" s="256">
        <v>15</v>
      </c>
      <c r="B21" s="257" t="s">
        <v>15</v>
      </c>
      <c r="C21" s="258">
        <v>25247</v>
      </c>
      <c r="D21" s="259">
        <v>2396</v>
      </c>
      <c r="E21" s="258">
        <v>25805</v>
      </c>
      <c r="F21" s="259">
        <v>2473</v>
      </c>
      <c r="G21" s="258">
        <v>26501</v>
      </c>
      <c r="H21" s="259">
        <v>2553</v>
      </c>
      <c r="I21" s="258">
        <v>27132</v>
      </c>
      <c r="J21" s="259">
        <v>2653</v>
      </c>
      <c r="K21" s="258">
        <f>$I21-'[2]Año 2014'!$I21</f>
        <v>2550</v>
      </c>
      <c r="L21" s="260">
        <f>$J21-'[2]Año 2014'!$J21</f>
        <v>323</v>
      </c>
      <c r="M21" s="82"/>
    </row>
    <row r="22" spans="1:15" x14ac:dyDescent="0.2">
      <c r="A22" s="256">
        <v>16</v>
      </c>
      <c r="B22" s="257" t="s">
        <v>16</v>
      </c>
      <c r="C22" s="258">
        <v>15578</v>
      </c>
      <c r="D22" s="259">
        <v>2575</v>
      </c>
      <c r="E22" s="258">
        <v>15918</v>
      </c>
      <c r="F22" s="259">
        <v>2649</v>
      </c>
      <c r="G22" s="258">
        <v>16233</v>
      </c>
      <c r="H22" s="259">
        <v>2727</v>
      </c>
      <c r="I22" s="258">
        <v>16520</v>
      </c>
      <c r="J22" s="259">
        <v>2805</v>
      </c>
      <c r="K22" s="258">
        <f>$I22-'[2]Año 2014'!$I22</f>
        <v>1283</v>
      </c>
      <c r="L22" s="260">
        <f>$J22-'[2]Año 2014'!$J22</f>
        <v>295</v>
      </c>
      <c r="M22" s="82"/>
    </row>
    <row r="23" spans="1:15" x14ac:dyDescent="0.2">
      <c r="A23" s="256">
        <v>17</v>
      </c>
      <c r="B23" s="257" t="s">
        <v>17</v>
      </c>
      <c r="C23" s="258">
        <v>16256</v>
      </c>
      <c r="D23" s="259">
        <v>2801</v>
      </c>
      <c r="E23" s="258">
        <v>16751</v>
      </c>
      <c r="F23" s="259">
        <v>2900</v>
      </c>
      <c r="G23" s="258">
        <v>17283</v>
      </c>
      <c r="H23" s="259">
        <v>2988</v>
      </c>
      <c r="I23" s="258">
        <v>17803</v>
      </c>
      <c r="J23" s="259">
        <v>3058</v>
      </c>
      <c r="K23" s="258">
        <f>$I23-'[2]Año 2014'!$I23</f>
        <v>2094</v>
      </c>
      <c r="L23" s="260">
        <f>$J23-'[2]Año 2014'!$J23</f>
        <v>343</v>
      </c>
      <c r="M23" s="82"/>
    </row>
    <row r="24" spans="1:15" s="69" customFormat="1" x14ac:dyDescent="0.2">
      <c r="A24" s="256">
        <v>18</v>
      </c>
      <c r="B24" s="257" t="s">
        <v>409</v>
      </c>
      <c r="C24" s="258">
        <v>80708</v>
      </c>
      <c r="D24" s="259">
        <v>6684</v>
      </c>
      <c r="E24" s="258">
        <v>91860</v>
      </c>
      <c r="F24" s="259">
        <v>6976</v>
      </c>
      <c r="G24" s="258">
        <v>103946</v>
      </c>
      <c r="H24" s="259">
        <v>7314</v>
      </c>
      <c r="I24" s="258">
        <v>117100</v>
      </c>
      <c r="J24" s="259">
        <v>7635</v>
      </c>
      <c r="K24" s="258">
        <f>$I24-'[2]Año 2014'!$I24</f>
        <v>48160</v>
      </c>
      <c r="L24" s="260">
        <f>$J24-'[2]Año 2014'!$J24</f>
        <v>1228</v>
      </c>
      <c r="M24" s="84"/>
    </row>
    <row r="25" spans="1:15" x14ac:dyDescent="0.2">
      <c r="A25" s="256">
        <v>19</v>
      </c>
      <c r="B25" s="257" t="s">
        <v>19</v>
      </c>
      <c r="C25" s="258">
        <v>3028809</v>
      </c>
      <c r="D25" s="259">
        <v>101332</v>
      </c>
      <c r="E25" s="258">
        <v>3109364</v>
      </c>
      <c r="F25" s="259">
        <v>105872</v>
      </c>
      <c r="G25" s="258">
        <v>3206237</v>
      </c>
      <c r="H25" s="259">
        <v>112628</v>
      </c>
      <c r="I25" s="258">
        <v>3266798</v>
      </c>
      <c r="J25" s="259">
        <v>117576</v>
      </c>
      <c r="K25" s="258">
        <f>$I25-'[2]Año 2014'!$I25</f>
        <v>272478</v>
      </c>
      <c r="L25" s="260">
        <f>$J25-'[2]Año 2014'!$J25</f>
        <v>17376</v>
      </c>
      <c r="M25" s="82"/>
    </row>
    <row r="26" spans="1:15" x14ac:dyDescent="0.2">
      <c r="A26" s="256">
        <v>20</v>
      </c>
      <c r="B26" s="257" t="s">
        <v>20</v>
      </c>
      <c r="C26" s="258">
        <v>231497</v>
      </c>
      <c r="D26" s="259">
        <v>895</v>
      </c>
      <c r="E26" s="258">
        <v>238429</v>
      </c>
      <c r="F26" s="259">
        <v>922</v>
      </c>
      <c r="G26" s="258">
        <v>248959</v>
      </c>
      <c r="H26" s="259">
        <v>975</v>
      </c>
      <c r="I26" s="258">
        <v>255987</v>
      </c>
      <c r="J26" s="259">
        <v>1007</v>
      </c>
      <c r="K26" s="258">
        <f>$I26-'[2]Año 2014'!$I26</f>
        <v>29463</v>
      </c>
      <c r="L26" s="260">
        <f>$J26-'[2]Año 2014'!$J26</f>
        <v>141</v>
      </c>
      <c r="M26" s="82"/>
    </row>
    <row r="27" spans="1:15" x14ac:dyDescent="0.2">
      <c r="A27" s="256">
        <v>21</v>
      </c>
      <c r="B27" s="257" t="s">
        <v>21</v>
      </c>
      <c r="C27" s="258">
        <v>2565077</v>
      </c>
      <c r="D27" s="259">
        <v>202624</v>
      </c>
      <c r="E27" s="258">
        <v>2602352</v>
      </c>
      <c r="F27" s="259">
        <v>207744</v>
      </c>
      <c r="G27" s="258">
        <v>2644094</v>
      </c>
      <c r="H27" s="259">
        <v>213017</v>
      </c>
      <c r="I27" s="258">
        <v>2680931</v>
      </c>
      <c r="J27" s="259">
        <v>217649</v>
      </c>
      <c r="K27" s="258">
        <f>$I27-'[2]Año 2014'!$I27</f>
        <v>150249</v>
      </c>
      <c r="L27" s="260">
        <f>$J27-'[2]Año 2014'!$J27</f>
        <v>18965</v>
      </c>
      <c r="M27" s="82"/>
    </row>
    <row r="28" spans="1:15" x14ac:dyDescent="0.2">
      <c r="A28" s="256">
        <v>22</v>
      </c>
      <c r="B28" s="257" t="s">
        <v>22</v>
      </c>
      <c r="C28" s="258">
        <v>10326</v>
      </c>
      <c r="D28" s="259">
        <v>2025</v>
      </c>
      <c r="E28" s="258">
        <v>10990</v>
      </c>
      <c r="F28" s="259">
        <v>2091</v>
      </c>
      <c r="G28" s="258">
        <v>11636</v>
      </c>
      <c r="H28" s="259">
        <v>2164</v>
      </c>
      <c r="I28" s="258">
        <v>12285</v>
      </c>
      <c r="J28" s="259">
        <v>2256</v>
      </c>
      <c r="K28" s="258">
        <f>$I28-'[2]Año 2014'!$I28</f>
        <v>2603</v>
      </c>
      <c r="L28" s="260">
        <f>$J28-'[2]Año 2014'!$J28</f>
        <v>298</v>
      </c>
      <c r="M28" s="82"/>
    </row>
    <row r="29" spans="1:15" x14ac:dyDescent="0.2">
      <c r="A29" s="256">
        <v>23</v>
      </c>
      <c r="B29" s="257" t="s">
        <v>23</v>
      </c>
      <c r="C29" s="258">
        <v>878526</v>
      </c>
      <c r="D29" s="259">
        <v>121650</v>
      </c>
      <c r="E29" s="258">
        <v>912228</v>
      </c>
      <c r="F29" s="259">
        <v>125887</v>
      </c>
      <c r="G29" s="258">
        <v>942195</v>
      </c>
      <c r="H29" s="259">
        <v>130216</v>
      </c>
      <c r="I29" s="258">
        <v>969024</v>
      </c>
      <c r="J29" s="259">
        <v>134024</v>
      </c>
      <c r="K29" s="258">
        <f>$I29-'[2]Año 2014'!$I29</f>
        <v>117166</v>
      </c>
      <c r="L29" s="260">
        <f>$J29-'[2]Año 2014'!$J29</f>
        <v>16705</v>
      </c>
      <c r="M29" s="82"/>
    </row>
    <row r="30" spans="1:15" x14ac:dyDescent="0.2">
      <c r="A30" s="256">
        <v>24</v>
      </c>
      <c r="B30" s="257" t="s">
        <v>410</v>
      </c>
      <c r="C30" s="258">
        <v>193232</v>
      </c>
      <c r="D30" s="259">
        <v>5538</v>
      </c>
      <c r="E30" s="258">
        <v>197691</v>
      </c>
      <c r="F30" s="259">
        <v>5706</v>
      </c>
      <c r="G30" s="258">
        <v>201972</v>
      </c>
      <c r="H30" s="259">
        <v>5876</v>
      </c>
      <c r="I30" s="258">
        <v>205959</v>
      </c>
      <c r="J30" s="259">
        <v>6052</v>
      </c>
      <c r="K30" s="258">
        <f>$I30-'[2]Año 2014'!$I30</f>
        <v>17084</v>
      </c>
      <c r="L30" s="260">
        <f>$J30-'[2]Año 2014'!$J30</f>
        <v>627</v>
      </c>
      <c r="M30" s="83"/>
    </row>
    <row r="31" spans="1:15" x14ac:dyDescent="0.2">
      <c r="A31" s="256">
        <v>25</v>
      </c>
      <c r="B31" s="257" t="s">
        <v>25</v>
      </c>
      <c r="C31" s="258">
        <v>47103</v>
      </c>
      <c r="D31" s="259">
        <v>5035</v>
      </c>
      <c r="E31" s="258">
        <v>48522</v>
      </c>
      <c r="F31" s="259">
        <v>5210</v>
      </c>
      <c r="G31" s="258">
        <v>50076</v>
      </c>
      <c r="H31" s="259">
        <v>5351</v>
      </c>
      <c r="I31" s="258">
        <v>51672</v>
      </c>
      <c r="J31" s="259">
        <v>5502</v>
      </c>
      <c r="K31" s="258">
        <f>$I31-'[2]Año 2014'!$I31</f>
        <v>6304</v>
      </c>
      <c r="L31" s="260">
        <f>$J31-'[2]Año 2014'!$J31</f>
        <v>565</v>
      </c>
      <c r="M31" s="82"/>
    </row>
    <row r="32" spans="1:15" x14ac:dyDescent="0.2">
      <c r="A32" s="256">
        <v>26</v>
      </c>
      <c r="B32" s="257" t="s">
        <v>150</v>
      </c>
      <c r="C32" s="258">
        <v>178297</v>
      </c>
      <c r="D32" s="259">
        <v>14220</v>
      </c>
      <c r="E32" s="258">
        <v>183504</v>
      </c>
      <c r="F32" s="259">
        <v>14801</v>
      </c>
      <c r="G32" s="258">
        <v>189468</v>
      </c>
      <c r="H32" s="259">
        <v>15389</v>
      </c>
      <c r="I32" s="258">
        <v>194733</v>
      </c>
      <c r="J32" s="259">
        <v>15968</v>
      </c>
      <c r="K32" s="258">
        <f>$I32-'[2]Año 2014'!$I32</f>
        <v>22067</v>
      </c>
      <c r="L32" s="260">
        <f>$J32-'[2]Año 2014'!$J32</f>
        <v>2286</v>
      </c>
      <c r="M32" s="84"/>
    </row>
    <row r="33" spans="1:13" x14ac:dyDescent="0.2">
      <c r="A33" s="256">
        <v>27</v>
      </c>
      <c r="B33" s="257" t="s">
        <v>27</v>
      </c>
      <c r="C33" s="258">
        <v>120387</v>
      </c>
      <c r="D33" s="259">
        <v>1224</v>
      </c>
      <c r="E33" s="258">
        <v>123718</v>
      </c>
      <c r="F33" s="259">
        <v>1266</v>
      </c>
      <c r="G33" s="258">
        <v>126940</v>
      </c>
      <c r="H33" s="259">
        <v>1306</v>
      </c>
      <c r="I33" s="258">
        <v>130192</v>
      </c>
      <c r="J33" s="259">
        <v>1343</v>
      </c>
      <c r="K33" s="258">
        <f>$I33-'[2]Año 2014'!$I33</f>
        <v>14021</v>
      </c>
      <c r="L33" s="260">
        <f>$J33-'[2]Año 2014'!$J33</f>
        <v>159</v>
      </c>
      <c r="M33" s="82"/>
    </row>
    <row r="34" spans="1:13" x14ac:dyDescent="0.2">
      <c r="A34" s="256">
        <v>28</v>
      </c>
      <c r="B34" s="257" t="s">
        <v>28</v>
      </c>
      <c r="C34" s="258">
        <v>33598</v>
      </c>
      <c r="D34" s="259">
        <v>4730</v>
      </c>
      <c r="E34" s="258">
        <v>34571</v>
      </c>
      <c r="F34" s="259">
        <v>4875</v>
      </c>
      <c r="G34" s="258">
        <v>35588</v>
      </c>
      <c r="H34" s="259">
        <v>5035</v>
      </c>
      <c r="I34" s="258">
        <v>36623</v>
      </c>
      <c r="J34" s="259">
        <v>5180</v>
      </c>
      <c r="K34" s="258">
        <f>$I34-'[2]Año 2014'!$I34</f>
        <v>4018</v>
      </c>
      <c r="L34" s="260">
        <f>$J34-'[2]Año 2014'!$J34</f>
        <v>571</v>
      </c>
      <c r="M34" s="82"/>
    </row>
    <row r="35" spans="1:13" x14ac:dyDescent="0.2">
      <c r="A35" s="256">
        <v>29</v>
      </c>
      <c r="B35" s="257" t="s">
        <v>29</v>
      </c>
      <c r="C35" s="258">
        <v>1180011</v>
      </c>
      <c r="D35" s="259">
        <v>12780</v>
      </c>
      <c r="E35" s="258">
        <v>1222051</v>
      </c>
      <c r="F35" s="259">
        <v>13520</v>
      </c>
      <c r="G35" s="258">
        <v>1266218</v>
      </c>
      <c r="H35" s="259">
        <v>14295</v>
      </c>
      <c r="I35" s="258">
        <v>1312028</v>
      </c>
      <c r="J35" s="259">
        <v>15159</v>
      </c>
      <c r="K35" s="258">
        <f>$I35-'[2]Año 2014'!$I35</f>
        <v>177907</v>
      </c>
      <c r="L35" s="260">
        <f>$J35-'[2]Año 2014'!$J35</f>
        <v>2996</v>
      </c>
      <c r="M35" s="82"/>
    </row>
    <row r="36" spans="1:13" x14ac:dyDescent="0.2">
      <c r="A36" s="256">
        <v>30</v>
      </c>
      <c r="B36" s="257" t="s">
        <v>30</v>
      </c>
      <c r="C36" s="258">
        <v>80785</v>
      </c>
      <c r="D36" s="259">
        <v>4401</v>
      </c>
      <c r="E36" s="258">
        <v>82896</v>
      </c>
      <c r="F36" s="259">
        <v>4543</v>
      </c>
      <c r="G36" s="258">
        <v>85071</v>
      </c>
      <c r="H36" s="259">
        <v>4670</v>
      </c>
      <c r="I36" s="258">
        <v>87242</v>
      </c>
      <c r="J36" s="259">
        <v>4807</v>
      </c>
      <c r="K36" s="258">
        <f>$I36-'[2]Año 2014'!$I36</f>
        <v>8796</v>
      </c>
      <c r="L36" s="260">
        <f>$J36-'[2]Año 2014'!$J36</f>
        <v>514</v>
      </c>
      <c r="M36" s="82"/>
    </row>
    <row r="37" spans="1:13" x14ac:dyDescent="0.2">
      <c r="A37" s="256">
        <v>31</v>
      </c>
      <c r="B37" s="257" t="s">
        <v>31</v>
      </c>
      <c r="C37" s="258">
        <v>237986</v>
      </c>
      <c r="D37" s="259">
        <v>4706</v>
      </c>
      <c r="E37" s="258">
        <v>245341</v>
      </c>
      <c r="F37" s="259">
        <v>4861</v>
      </c>
      <c r="G37" s="258">
        <v>252900</v>
      </c>
      <c r="H37" s="259">
        <v>5016</v>
      </c>
      <c r="I37" s="258">
        <v>260253</v>
      </c>
      <c r="J37" s="259">
        <v>5164</v>
      </c>
      <c r="K37" s="258">
        <f>$I37-'[2]Año 2014'!$I37</f>
        <v>30017</v>
      </c>
      <c r="L37" s="260">
        <f>$J37-'[2]Año 2014'!$J37</f>
        <v>582</v>
      </c>
      <c r="M37" s="82"/>
    </row>
    <row r="38" spans="1:13" x14ac:dyDescent="0.2">
      <c r="A38" s="256">
        <v>32</v>
      </c>
      <c r="B38" s="257" t="s">
        <v>32</v>
      </c>
      <c r="C38" s="258">
        <v>18268</v>
      </c>
      <c r="D38" s="259">
        <v>1576</v>
      </c>
      <c r="E38" s="258">
        <v>18889</v>
      </c>
      <c r="F38" s="259">
        <v>1627</v>
      </c>
      <c r="G38" s="258">
        <v>19419</v>
      </c>
      <c r="H38" s="259">
        <v>1684</v>
      </c>
      <c r="I38" s="258">
        <v>20045</v>
      </c>
      <c r="J38" s="259">
        <v>1748</v>
      </c>
      <c r="K38" s="258">
        <f>$I38-'[2]Año 2014'!$I38</f>
        <v>2459</v>
      </c>
      <c r="L38" s="260">
        <f>$J38-'[2]Año 2014'!$J38</f>
        <v>220</v>
      </c>
      <c r="M38" s="82"/>
    </row>
    <row r="39" spans="1:13" x14ac:dyDescent="0.2">
      <c r="A39" s="256">
        <v>33</v>
      </c>
      <c r="B39" s="257" t="s">
        <v>33</v>
      </c>
      <c r="C39" s="258">
        <v>4664</v>
      </c>
      <c r="D39" s="259">
        <v>312</v>
      </c>
      <c r="E39" s="258">
        <v>4803</v>
      </c>
      <c r="F39" s="259">
        <v>322</v>
      </c>
      <c r="G39" s="258">
        <v>4968</v>
      </c>
      <c r="H39" s="259">
        <v>325</v>
      </c>
      <c r="I39" s="258">
        <v>5120</v>
      </c>
      <c r="J39" s="259">
        <v>336</v>
      </c>
      <c r="K39" s="258">
        <f>$I39-'[2]Año 2014'!$I39</f>
        <v>613</v>
      </c>
      <c r="L39" s="260">
        <f>$J39-'[2]Año 2014'!$J39</f>
        <v>33</v>
      </c>
      <c r="M39" s="82"/>
    </row>
    <row r="40" spans="1:13" x14ac:dyDescent="0.2">
      <c r="A40" s="256">
        <v>34</v>
      </c>
      <c r="B40" s="257" t="s">
        <v>34</v>
      </c>
      <c r="C40" s="258">
        <v>983776</v>
      </c>
      <c r="D40" s="259">
        <v>193617</v>
      </c>
      <c r="E40" s="258">
        <v>998614</v>
      </c>
      <c r="F40" s="259">
        <v>199275</v>
      </c>
      <c r="G40" s="258">
        <v>1012831</v>
      </c>
      <c r="H40" s="259">
        <v>205068</v>
      </c>
      <c r="I40" s="258">
        <v>1026754</v>
      </c>
      <c r="J40" s="259">
        <v>210516</v>
      </c>
      <c r="K40" s="258">
        <f>$I40-'[2]Año 2014'!$I40</f>
        <v>59686</v>
      </c>
      <c r="L40" s="260">
        <f>$J40-'[2]Año 2014'!$J40</f>
        <v>20980</v>
      </c>
      <c r="M40" s="82"/>
    </row>
    <row r="41" spans="1:13" ht="14.25" customHeight="1" x14ac:dyDescent="0.2">
      <c r="A41" s="256">
        <v>35</v>
      </c>
      <c r="B41" s="257" t="s">
        <v>35</v>
      </c>
      <c r="C41" s="258">
        <v>51397</v>
      </c>
      <c r="D41" s="259">
        <v>4703</v>
      </c>
      <c r="E41" s="258">
        <v>54524</v>
      </c>
      <c r="F41" s="259">
        <v>5179</v>
      </c>
      <c r="G41" s="258">
        <v>58133</v>
      </c>
      <c r="H41" s="259">
        <v>5660</v>
      </c>
      <c r="I41" s="258">
        <v>61028</v>
      </c>
      <c r="J41" s="259">
        <v>6119</v>
      </c>
      <c r="K41" s="258">
        <f>$I41-'[2]Año 2014'!$I41</f>
        <v>12859</v>
      </c>
      <c r="L41" s="260">
        <f>$J41-'[2]Año 2014'!$J41</f>
        <v>1786</v>
      </c>
      <c r="M41" s="84"/>
    </row>
    <row r="42" spans="1:13" x14ac:dyDescent="0.2">
      <c r="A42" s="256">
        <v>36</v>
      </c>
      <c r="B42" s="257" t="s">
        <v>36</v>
      </c>
      <c r="C42" s="258">
        <v>409843</v>
      </c>
      <c r="D42" s="259">
        <v>1522</v>
      </c>
      <c r="E42" s="258">
        <v>422835</v>
      </c>
      <c r="F42" s="259">
        <v>1592</v>
      </c>
      <c r="G42" s="258">
        <v>436433</v>
      </c>
      <c r="H42" s="259">
        <v>1664</v>
      </c>
      <c r="I42" s="258">
        <v>450628</v>
      </c>
      <c r="J42" s="259">
        <v>1743</v>
      </c>
      <c r="K42" s="258">
        <f>$I42-'[2]Año 2014'!$I42</f>
        <v>56146</v>
      </c>
      <c r="L42" s="260">
        <f>$J42-'[2]Año 2014'!$J42</f>
        <v>299</v>
      </c>
      <c r="M42" s="82"/>
    </row>
    <row r="43" spans="1:13" ht="12.75" customHeight="1" x14ac:dyDescent="0.2">
      <c r="A43" s="256">
        <v>37</v>
      </c>
      <c r="B43" s="257" t="s">
        <v>37</v>
      </c>
      <c r="C43" s="258">
        <v>178227</v>
      </c>
      <c r="D43" s="259">
        <v>7320</v>
      </c>
      <c r="E43" s="258">
        <v>184959</v>
      </c>
      <c r="F43" s="259">
        <v>7580</v>
      </c>
      <c r="G43" s="258">
        <v>192157</v>
      </c>
      <c r="H43" s="259">
        <v>7860</v>
      </c>
      <c r="I43" s="258">
        <v>198626</v>
      </c>
      <c r="J43" s="259">
        <v>8122</v>
      </c>
      <c r="K43" s="258">
        <f>$I43-'[2]Año 2014'!$I43</f>
        <v>28112</v>
      </c>
      <c r="L43" s="260">
        <f>$J43-'[2]Año 2014'!$J43</f>
        <v>1040</v>
      </c>
      <c r="M43" s="84"/>
    </row>
    <row r="44" spans="1:13" s="69" customFormat="1" x14ac:dyDescent="0.2">
      <c r="A44" s="256">
        <v>38</v>
      </c>
      <c r="B44" s="257" t="s">
        <v>38</v>
      </c>
      <c r="C44" s="258">
        <v>190144</v>
      </c>
      <c r="D44" s="259">
        <v>7155</v>
      </c>
      <c r="E44" s="258">
        <v>194607</v>
      </c>
      <c r="F44" s="259">
        <v>7437</v>
      </c>
      <c r="G44" s="258">
        <v>199898</v>
      </c>
      <c r="H44" s="259">
        <v>7738</v>
      </c>
      <c r="I44" s="258">
        <v>204769</v>
      </c>
      <c r="J44" s="259">
        <v>8016</v>
      </c>
      <c r="K44" s="258">
        <f>$I44-'[2]Año 2014'!$I44</f>
        <v>18720</v>
      </c>
      <c r="L44" s="260">
        <f>$J44-'[2]Año 2014'!$J44</f>
        <v>1034</v>
      </c>
      <c r="M44" s="84"/>
    </row>
    <row r="45" spans="1:13" x14ac:dyDescent="0.2">
      <c r="A45" s="256">
        <v>39</v>
      </c>
      <c r="B45" s="257" t="s">
        <v>39</v>
      </c>
      <c r="C45" s="258">
        <v>235642</v>
      </c>
      <c r="D45" s="259">
        <v>37493</v>
      </c>
      <c r="E45" s="258">
        <v>243397</v>
      </c>
      <c r="F45" s="259">
        <v>39957</v>
      </c>
      <c r="G45" s="258">
        <v>252706</v>
      </c>
      <c r="H45" s="259">
        <v>42224</v>
      </c>
      <c r="I45" s="258">
        <v>260856</v>
      </c>
      <c r="J45" s="259">
        <v>44336</v>
      </c>
      <c r="K45" s="258">
        <f>$I45-'[2]Año 2014'!$I45</f>
        <v>30525</v>
      </c>
      <c r="L45" s="260">
        <f>$J45-'[2]Año 2014'!$J45</f>
        <v>8025</v>
      </c>
      <c r="M45" s="82"/>
    </row>
    <row r="46" spans="1:13" x14ac:dyDescent="0.2">
      <c r="A46" s="256">
        <v>40</v>
      </c>
      <c r="B46" s="257" t="s">
        <v>40</v>
      </c>
      <c r="C46" s="258">
        <v>22931</v>
      </c>
      <c r="D46" s="259">
        <v>2473</v>
      </c>
      <c r="E46" s="258">
        <v>23517</v>
      </c>
      <c r="F46" s="259">
        <v>2558</v>
      </c>
      <c r="G46" s="258">
        <v>24144</v>
      </c>
      <c r="H46" s="259">
        <v>2638</v>
      </c>
      <c r="I46" s="258">
        <v>24739</v>
      </c>
      <c r="J46" s="259">
        <v>2725</v>
      </c>
      <c r="K46" s="258">
        <f>$I46-'[2]Año 2014'!$I46</f>
        <v>2440</v>
      </c>
      <c r="L46" s="260">
        <f>$J46-'[2]Año 2014'!$J46</f>
        <v>346</v>
      </c>
      <c r="M46" s="82"/>
    </row>
    <row r="47" spans="1:13" x14ac:dyDescent="0.2">
      <c r="A47" s="256">
        <v>41</v>
      </c>
      <c r="B47" s="257" t="s">
        <v>41</v>
      </c>
      <c r="C47" s="258">
        <v>432029</v>
      </c>
      <c r="D47" s="259">
        <v>14420</v>
      </c>
      <c r="E47" s="258">
        <v>447414</v>
      </c>
      <c r="F47" s="259">
        <v>15095</v>
      </c>
      <c r="G47" s="258">
        <v>462843</v>
      </c>
      <c r="H47" s="259">
        <v>15815</v>
      </c>
      <c r="I47" s="258">
        <v>478437</v>
      </c>
      <c r="J47" s="259">
        <v>16559</v>
      </c>
      <c r="K47" s="258">
        <f>$I47-'[2]Año 2014'!$I47</f>
        <v>64426</v>
      </c>
      <c r="L47" s="260">
        <f>$J47-'[2]Año 2014'!$J47</f>
        <v>2808</v>
      </c>
      <c r="M47" s="84"/>
    </row>
    <row r="48" spans="1:13" x14ac:dyDescent="0.2">
      <c r="A48" s="256">
        <v>42</v>
      </c>
      <c r="B48" s="257" t="s">
        <v>42</v>
      </c>
      <c r="C48" s="258">
        <v>5689</v>
      </c>
      <c r="D48" s="259">
        <v>644</v>
      </c>
      <c r="E48" s="258">
        <v>5872</v>
      </c>
      <c r="F48" s="259">
        <v>668</v>
      </c>
      <c r="G48" s="258">
        <v>6058</v>
      </c>
      <c r="H48" s="259">
        <v>692</v>
      </c>
      <c r="I48" s="258">
        <v>6229</v>
      </c>
      <c r="J48" s="259">
        <v>723</v>
      </c>
      <c r="K48" s="258">
        <f>$I48-'[2]Año 2014'!$I48</f>
        <v>700</v>
      </c>
      <c r="L48" s="260">
        <f>$J48-'[2]Año 2014'!$J48</f>
        <v>94</v>
      </c>
      <c r="M48" s="84"/>
    </row>
    <row r="49" spans="1:13" x14ac:dyDescent="0.2">
      <c r="A49" s="256">
        <v>43</v>
      </c>
      <c r="B49" s="257" t="s">
        <v>149</v>
      </c>
      <c r="C49" s="258">
        <v>9178</v>
      </c>
      <c r="D49" s="259">
        <v>1525</v>
      </c>
      <c r="E49" s="258">
        <v>9511</v>
      </c>
      <c r="F49" s="259">
        <v>1608</v>
      </c>
      <c r="G49" s="258">
        <v>9870</v>
      </c>
      <c r="H49" s="259">
        <v>1695</v>
      </c>
      <c r="I49" s="258">
        <v>10210</v>
      </c>
      <c r="J49" s="259">
        <v>1765</v>
      </c>
      <c r="K49" s="258">
        <f>$I49-'[2]Año 2014'!$I49</f>
        <v>1422</v>
      </c>
      <c r="L49" s="260">
        <f>$J49-'[2]Año 2014'!$J49</f>
        <v>305</v>
      </c>
      <c r="M49" s="84"/>
    </row>
    <row r="50" spans="1:13" x14ac:dyDescent="0.2">
      <c r="A50" s="256">
        <v>44</v>
      </c>
      <c r="B50" s="257" t="s">
        <v>152</v>
      </c>
      <c r="C50" s="258">
        <v>21941</v>
      </c>
      <c r="D50" s="259">
        <v>10431</v>
      </c>
      <c r="E50" s="258">
        <v>22584</v>
      </c>
      <c r="F50" s="259">
        <v>10872</v>
      </c>
      <c r="G50" s="258">
        <v>23303</v>
      </c>
      <c r="H50" s="259">
        <v>11243</v>
      </c>
      <c r="I50" s="258">
        <v>23965</v>
      </c>
      <c r="J50" s="259">
        <v>11601</v>
      </c>
      <c r="K50" s="258">
        <f>$I50-'[2]Año 2014'!$I50</f>
        <v>2694</v>
      </c>
      <c r="L50" s="260">
        <f>$J50-'[2]Año 2014'!$J50</f>
        <v>1496</v>
      </c>
      <c r="M50" s="82"/>
    </row>
    <row r="51" spans="1:13" x14ac:dyDescent="0.2">
      <c r="A51" s="256">
        <v>45</v>
      </c>
      <c r="B51" s="257" t="s">
        <v>43</v>
      </c>
      <c r="C51" s="258">
        <v>7129</v>
      </c>
      <c r="D51" s="259">
        <v>1017</v>
      </c>
      <c r="E51" s="258">
        <v>7340</v>
      </c>
      <c r="F51" s="259">
        <v>1053</v>
      </c>
      <c r="G51" s="258">
        <v>7607</v>
      </c>
      <c r="H51" s="259">
        <v>1085</v>
      </c>
      <c r="I51" s="258">
        <v>7862</v>
      </c>
      <c r="J51" s="259">
        <v>1122</v>
      </c>
      <c r="K51" s="258">
        <f>$I51-'[2]Año 2014'!$I51</f>
        <v>1029</v>
      </c>
      <c r="L51" s="260">
        <f>$J51-'[2]Año 2014'!$J51</f>
        <v>135</v>
      </c>
      <c r="M51" s="82"/>
    </row>
    <row r="52" spans="1:13" x14ac:dyDescent="0.2">
      <c r="A52" s="256">
        <v>46</v>
      </c>
      <c r="B52" s="257" t="s">
        <v>44</v>
      </c>
      <c r="C52" s="258">
        <v>3357000</v>
      </c>
      <c r="D52" s="259">
        <v>64894</v>
      </c>
      <c r="E52" s="258">
        <v>3436092</v>
      </c>
      <c r="F52" s="259">
        <v>65583</v>
      </c>
      <c r="G52" s="258">
        <v>3515025</v>
      </c>
      <c r="H52" s="259">
        <v>66214</v>
      </c>
      <c r="I52" s="258">
        <v>3591078</v>
      </c>
      <c r="J52" s="259">
        <v>66685</v>
      </c>
      <c r="K52" s="258">
        <f>$I52-'[2]Año 2014'!$I52</f>
        <v>318918</v>
      </c>
      <c r="L52" s="260">
        <f>$J52-'[2]Año 2014'!$J52</f>
        <v>2731</v>
      </c>
      <c r="M52" s="82"/>
    </row>
    <row r="53" spans="1:13" x14ac:dyDescent="0.2">
      <c r="A53" s="256">
        <v>47</v>
      </c>
      <c r="B53" s="257" t="s">
        <v>45</v>
      </c>
      <c r="C53" s="258">
        <v>245870</v>
      </c>
      <c r="D53" s="259">
        <v>8774</v>
      </c>
      <c r="E53" s="258">
        <v>256229</v>
      </c>
      <c r="F53" s="259">
        <v>9336</v>
      </c>
      <c r="G53" s="258">
        <v>266887</v>
      </c>
      <c r="H53" s="259">
        <v>9941</v>
      </c>
      <c r="I53" s="258">
        <v>276845</v>
      </c>
      <c r="J53" s="259">
        <v>10623</v>
      </c>
      <c r="K53" s="258">
        <f>$I53-'[2]Año 2014'!$I53</f>
        <v>40238</v>
      </c>
      <c r="L53" s="260">
        <f>$J53-'[2]Año 2014'!$J53</f>
        <v>2394</v>
      </c>
      <c r="M53" s="82"/>
    </row>
    <row r="54" spans="1:13" x14ac:dyDescent="0.2">
      <c r="A54" s="256">
        <v>48</v>
      </c>
      <c r="B54" s="257" t="s">
        <v>46</v>
      </c>
      <c r="C54" s="258">
        <v>11812</v>
      </c>
      <c r="D54" s="259">
        <v>808</v>
      </c>
      <c r="E54" s="258">
        <v>12140</v>
      </c>
      <c r="F54" s="259">
        <v>832</v>
      </c>
      <c r="G54" s="258">
        <v>12480</v>
      </c>
      <c r="H54" s="259">
        <v>862</v>
      </c>
      <c r="I54" s="258">
        <v>12824</v>
      </c>
      <c r="J54" s="259">
        <v>887</v>
      </c>
      <c r="K54" s="258">
        <f>$I54-'[2]Año 2014'!$I54</f>
        <v>1474</v>
      </c>
      <c r="L54" s="260">
        <f>$J54-'[2]Año 2014'!$J54</f>
        <v>108</v>
      </c>
      <c r="M54" s="82"/>
    </row>
    <row r="55" spans="1:13" x14ac:dyDescent="0.2">
      <c r="A55" s="256">
        <v>49</v>
      </c>
      <c r="B55" s="257" t="s">
        <v>47</v>
      </c>
      <c r="C55" s="258">
        <v>99331</v>
      </c>
      <c r="D55" s="259">
        <v>1492</v>
      </c>
      <c r="E55" s="258">
        <v>103421</v>
      </c>
      <c r="F55" s="259">
        <v>1546</v>
      </c>
      <c r="G55" s="258">
        <v>107149</v>
      </c>
      <c r="H55" s="259">
        <v>1605</v>
      </c>
      <c r="I55" s="258">
        <v>111028</v>
      </c>
      <c r="J55" s="259">
        <v>1667</v>
      </c>
      <c r="K55" s="258">
        <f>$I55-'[2]Año 2014'!$I55</f>
        <v>16464</v>
      </c>
      <c r="L55" s="260">
        <f>$J55-'[2]Año 2014'!$J55</f>
        <v>221</v>
      </c>
      <c r="M55" s="84"/>
    </row>
    <row r="56" spans="1:13" x14ac:dyDescent="0.2">
      <c r="A56" s="256">
        <v>50</v>
      </c>
      <c r="B56" s="257" t="s">
        <v>48</v>
      </c>
      <c r="C56" s="258">
        <v>135963</v>
      </c>
      <c r="D56" s="259">
        <v>669</v>
      </c>
      <c r="E56" s="258">
        <v>140386</v>
      </c>
      <c r="F56" s="259">
        <v>690</v>
      </c>
      <c r="G56" s="258">
        <v>144527</v>
      </c>
      <c r="H56" s="259">
        <v>722</v>
      </c>
      <c r="I56" s="258">
        <v>148662</v>
      </c>
      <c r="J56" s="259">
        <v>754</v>
      </c>
      <c r="K56" s="258">
        <f>$I56-'[2]Año 2014'!$I56</f>
        <v>17726</v>
      </c>
      <c r="L56" s="260">
        <f>$J56-'[2]Año 2014'!$J56</f>
        <v>112</v>
      </c>
      <c r="M56" s="82"/>
    </row>
    <row r="57" spans="1:13" x14ac:dyDescent="0.2">
      <c r="A57" s="256">
        <v>51</v>
      </c>
      <c r="B57" s="257" t="s">
        <v>151</v>
      </c>
      <c r="C57" s="258">
        <v>545</v>
      </c>
      <c r="D57" s="259">
        <v>110</v>
      </c>
      <c r="E57" s="258">
        <v>551</v>
      </c>
      <c r="F57" s="259">
        <v>116</v>
      </c>
      <c r="G57" s="258">
        <v>562</v>
      </c>
      <c r="H57" s="259">
        <v>118</v>
      </c>
      <c r="I57" s="258">
        <v>565</v>
      </c>
      <c r="J57" s="259">
        <v>119</v>
      </c>
      <c r="K57" s="258">
        <f>$I57-'[2]Año 2014'!$I57</f>
        <v>26</v>
      </c>
      <c r="L57" s="260">
        <f>$J57-'[2]Año 2014'!$J57</f>
        <v>11</v>
      </c>
      <c r="M57" s="82"/>
    </row>
    <row r="58" spans="1:13" x14ac:dyDescent="0.2">
      <c r="A58" s="256">
        <v>52</v>
      </c>
      <c r="B58" s="257" t="s">
        <v>49</v>
      </c>
      <c r="C58" s="258">
        <v>45719</v>
      </c>
      <c r="D58" s="259">
        <v>8582</v>
      </c>
      <c r="E58" s="258">
        <v>46644</v>
      </c>
      <c r="F58" s="259">
        <v>8825</v>
      </c>
      <c r="G58" s="258">
        <v>47670</v>
      </c>
      <c r="H58" s="259">
        <v>9106</v>
      </c>
      <c r="I58" s="258">
        <v>48662</v>
      </c>
      <c r="J58" s="259">
        <v>9391</v>
      </c>
      <c r="K58" s="258">
        <f>$I58-'[2]Año 2014'!$I58</f>
        <v>3841</v>
      </c>
      <c r="L58" s="260">
        <f>$J58-'[2]Año 2014'!$J58</f>
        <v>1050</v>
      </c>
      <c r="M58" s="82"/>
    </row>
    <row r="59" spans="1:13" x14ac:dyDescent="0.2">
      <c r="A59" s="256">
        <v>53</v>
      </c>
      <c r="B59" s="257" t="s">
        <v>50</v>
      </c>
      <c r="C59" s="258">
        <v>15989</v>
      </c>
      <c r="D59" s="259">
        <v>795</v>
      </c>
      <c r="E59" s="258">
        <v>16502</v>
      </c>
      <c r="F59" s="259">
        <v>816</v>
      </c>
      <c r="G59" s="258">
        <v>17029</v>
      </c>
      <c r="H59" s="259">
        <v>852</v>
      </c>
      <c r="I59" s="258">
        <v>17498</v>
      </c>
      <c r="J59" s="259">
        <v>882</v>
      </c>
      <c r="K59" s="258">
        <f>$I59-'[2]Año 2014'!$I59</f>
        <v>1868</v>
      </c>
      <c r="L59" s="260">
        <f>$J59-'[2]Año 2014'!$J59</f>
        <v>113</v>
      </c>
      <c r="M59" s="84"/>
    </row>
    <row r="60" spans="1:13" x14ac:dyDescent="0.2">
      <c r="A60" s="256">
        <v>54</v>
      </c>
      <c r="B60" s="257" t="s">
        <v>51</v>
      </c>
      <c r="C60" s="258">
        <v>485584</v>
      </c>
      <c r="D60" s="259">
        <v>1277</v>
      </c>
      <c r="E60" s="258">
        <v>500484</v>
      </c>
      <c r="F60" s="259">
        <v>1317</v>
      </c>
      <c r="G60" s="258">
        <v>515103</v>
      </c>
      <c r="H60" s="259">
        <v>1357</v>
      </c>
      <c r="I60" s="258">
        <v>529102</v>
      </c>
      <c r="J60" s="259">
        <v>1397</v>
      </c>
      <c r="K60" s="258">
        <f>$I60-'[2]Año 2014'!$I60</f>
        <v>60916</v>
      </c>
      <c r="L60" s="260">
        <f>$J60-'[2]Año 2014'!$J60</f>
        <v>152</v>
      </c>
      <c r="M60" s="82"/>
    </row>
    <row r="61" spans="1:13" x14ac:dyDescent="0.2">
      <c r="A61" s="256">
        <v>55</v>
      </c>
      <c r="B61" s="257" t="s">
        <v>52</v>
      </c>
      <c r="C61" s="258">
        <v>6514</v>
      </c>
      <c r="D61" s="259">
        <v>405</v>
      </c>
      <c r="E61" s="258">
        <v>6731</v>
      </c>
      <c r="F61" s="259">
        <v>418</v>
      </c>
      <c r="G61" s="258">
        <v>6959</v>
      </c>
      <c r="H61" s="259">
        <v>435</v>
      </c>
      <c r="I61" s="258">
        <v>7168</v>
      </c>
      <c r="J61" s="259">
        <v>449</v>
      </c>
      <c r="K61" s="258">
        <f>$I61-'[2]Año 2014'!$I61</f>
        <v>862</v>
      </c>
      <c r="L61" s="260">
        <f>$J61-'[2]Año 2014'!$J61</f>
        <v>56</v>
      </c>
      <c r="M61" s="82"/>
    </row>
    <row r="62" spans="1:13" x14ac:dyDescent="0.2">
      <c r="A62" s="256">
        <v>56</v>
      </c>
      <c r="B62" s="257" t="s">
        <v>53</v>
      </c>
      <c r="C62" s="258">
        <v>187620</v>
      </c>
      <c r="D62" s="259">
        <v>10567</v>
      </c>
      <c r="E62" s="258">
        <v>195088</v>
      </c>
      <c r="F62" s="259">
        <v>10998</v>
      </c>
      <c r="G62" s="258">
        <v>203241</v>
      </c>
      <c r="H62" s="259">
        <v>11397</v>
      </c>
      <c r="I62" s="258">
        <v>211481</v>
      </c>
      <c r="J62" s="259">
        <v>11824</v>
      </c>
      <c r="K62" s="258">
        <f>$I62-'[2]Año 2014'!$I62</f>
        <v>31027</v>
      </c>
      <c r="L62" s="260">
        <f>$J62-'[2]Año 2014'!$J62</f>
        <v>1611</v>
      </c>
      <c r="M62" s="84"/>
    </row>
    <row r="63" spans="1:13" x14ac:dyDescent="0.2">
      <c r="A63" s="256">
        <v>57</v>
      </c>
      <c r="B63" s="257" t="s">
        <v>424</v>
      </c>
      <c r="C63" s="258">
        <v>9266</v>
      </c>
      <c r="D63" s="259">
        <v>1076</v>
      </c>
      <c r="E63" s="258">
        <v>9728</v>
      </c>
      <c r="F63" s="259">
        <v>1095</v>
      </c>
      <c r="G63" s="258">
        <v>10191</v>
      </c>
      <c r="H63" s="259">
        <v>1109</v>
      </c>
      <c r="I63" s="258">
        <v>10651</v>
      </c>
      <c r="J63" s="259">
        <v>1124</v>
      </c>
      <c r="K63" s="258">
        <f>$I63-'[2]Año 2014'!$I63</f>
        <v>1900</v>
      </c>
      <c r="L63" s="260">
        <f>$J63-'[2]Año 2014'!$J63</f>
        <v>68</v>
      </c>
      <c r="M63" s="84"/>
    </row>
    <row r="64" spans="1:13" x14ac:dyDescent="0.2">
      <c r="A64" s="256">
        <v>58</v>
      </c>
      <c r="B64" s="257" t="s">
        <v>541</v>
      </c>
      <c r="C64" s="258">
        <v>3080</v>
      </c>
      <c r="D64" s="259">
        <v>782</v>
      </c>
      <c r="E64" s="258">
        <v>3250</v>
      </c>
      <c r="F64" s="259">
        <v>834</v>
      </c>
      <c r="G64" s="258">
        <v>3419</v>
      </c>
      <c r="H64" s="259">
        <v>849</v>
      </c>
      <c r="I64" s="258">
        <v>3579</v>
      </c>
      <c r="J64" s="259">
        <v>893</v>
      </c>
      <c r="K64" s="258">
        <f>$I64-'[2]Año 2014'!$I64</f>
        <v>683</v>
      </c>
      <c r="L64" s="260">
        <f>$J64-'[2]Año 2014'!$J64</f>
        <v>166</v>
      </c>
      <c r="M64" s="84"/>
    </row>
    <row r="65" spans="1:13" x14ac:dyDescent="0.2">
      <c r="A65" s="256">
        <v>59</v>
      </c>
      <c r="B65" s="257" t="s">
        <v>542</v>
      </c>
      <c r="C65" s="258">
        <v>8348</v>
      </c>
      <c r="D65" s="259">
        <v>1289</v>
      </c>
      <c r="E65" s="258">
        <v>8789</v>
      </c>
      <c r="F65" s="259">
        <v>1302</v>
      </c>
      <c r="G65" s="258">
        <v>9181</v>
      </c>
      <c r="H65" s="259">
        <v>1321</v>
      </c>
      <c r="I65" s="258">
        <v>9590</v>
      </c>
      <c r="J65" s="259">
        <v>1339</v>
      </c>
      <c r="K65" s="258">
        <f>$I65-'[2]Año 2014'!$I65</f>
        <v>1732</v>
      </c>
      <c r="L65" s="260">
        <f>$J65-'[2]Año 2014'!$J65</f>
        <v>69</v>
      </c>
      <c r="M65" s="84"/>
    </row>
    <row r="66" spans="1:13" x14ac:dyDescent="0.2">
      <c r="A66" s="256">
        <v>60</v>
      </c>
      <c r="B66" s="257" t="s">
        <v>543</v>
      </c>
      <c r="C66" s="258">
        <v>31920</v>
      </c>
      <c r="D66" s="259">
        <v>3376</v>
      </c>
      <c r="E66" s="258">
        <v>33212</v>
      </c>
      <c r="F66" s="259">
        <v>3581</v>
      </c>
      <c r="G66" s="258">
        <v>34628</v>
      </c>
      <c r="H66" s="259">
        <v>3834</v>
      </c>
      <c r="I66" s="258">
        <v>35864</v>
      </c>
      <c r="J66" s="259">
        <v>4052</v>
      </c>
      <c r="K66" s="258">
        <f>$I66-'[2]Año 2014'!$I66</f>
        <v>5271</v>
      </c>
      <c r="L66" s="260">
        <f>$J66-'[2]Año 2014'!$J66</f>
        <v>881</v>
      </c>
      <c r="M66" s="84"/>
    </row>
    <row r="67" spans="1:13" x14ac:dyDescent="0.2">
      <c r="A67" s="256">
        <v>61</v>
      </c>
      <c r="B67" s="257" t="s">
        <v>544</v>
      </c>
      <c r="C67" s="258">
        <v>131112</v>
      </c>
      <c r="D67" s="259">
        <v>21911</v>
      </c>
      <c r="E67" s="258">
        <v>137529</v>
      </c>
      <c r="F67" s="259">
        <v>23360</v>
      </c>
      <c r="G67" s="258">
        <v>144345</v>
      </c>
      <c r="H67" s="259">
        <v>24853</v>
      </c>
      <c r="I67" s="258">
        <v>150488</v>
      </c>
      <c r="J67" s="259">
        <v>26335</v>
      </c>
      <c r="K67" s="258">
        <f>$I67-'[2]Año 2014'!$I67</f>
        <v>25075</v>
      </c>
      <c r="L67" s="260">
        <f>$J67-'[2]Año 2014'!$J67</f>
        <v>5445</v>
      </c>
      <c r="M67" s="84"/>
    </row>
    <row r="68" spans="1:13" x14ac:dyDescent="0.2">
      <c r="A68" s="256">
        <v>62</v>
      </c>
      <c r="B68" s="257" t="s">
        <v>545</v>
      </c>
      <c r="C68" s="258">
        <v>20047</v>
      </c>
      <c r="D68" s="259">
        <v>2533</v>
      </c>
      <c r="E68" s="258">
        <v>20756</v>
      </c>
      <c r="F68" s="259">
        <v>2631</v>
      </c>
      <c r="G68" s="258">
        <v>21646</v>
      </c>
      <c r="H68" s="259">
        <v>2730</v>
      </c>
      <c r="I68" s="258">
        <v>22344</v>
      </c>
      <c r="J68" s="259">
        <v>2831</v>
      </c>
      <c r="K68" s="258">
        <f>$I68-'[2]Año 2014'!$I68</f>
        <v>3036</v>
      </c>
      <c r="L68" s="260">
        <f>$J68-'[2]Año 2014'!$J68</f>
        <v>372</v>
      </c>
      <c r="M68" s="84"/>
    </row>
    <row r="69" spans="1:13" x14ac:dyDescent="0.2">
      <c r="A69" s="256">
        <v>63</v>
      </c>
      <c r="B69" s="257" t="s">
        <v>546</v>
      </c>
      <c r="C69" s="258">
        <v>966</v>
      </c>
      <c r="D69" s="259">
        <v>352</v>
      </c>
      <c r="E69" s="258">
        <v>1012</v>
      </c>
      <c r="F69" s="259">
        <v>368</v>
      </c>
      <c r="G69" s="258">
        <v>1051</v>
      </c>
      <c r="H69" s="259">
        <v>394</v>
      </c>
      <c r="I69" s="258">
        <v>1096</v>
      </c>
      <c r="J69" s="259">
        <v>416</v>
      </c>
      <c r="K69" s="258">
        <f>$I69-'[2]Año 2014'!$I69</f>
        <v>175</v>
      </c>
      <c r="L69" s="260">
        <f>$J69-'[2]Año 2014'!$J69</f>
        <v>74</v>
      </c>
      <c r="M69" s="84"/>
    </row>
    <row r="70" spans="1:13" x14ac:dyDescent="0.2">
      <c r="A70" s="256">
        <v>64</v>
      </c>
      <c r="B70" s="257" t="s">
        <v>547</v>
      </c>
      <c r="C70" s="258">
        <v>134029</v>
      </c>
      <c r="D70" s="259">
        <v>866</v>
      </c>
      <c r="E70" s="258">
        <v>142541</v>
      </c>
      <c r="F70" s="259">
        <v>914</v>
      </c>
      <c r="G70" s="258">
        <v>150736</v>
      </c>
      <c r="H70" s="259">
        <v>963</v>
      </c>
      <c r="I70" s="258">
        <v>158235</v>
      </c>
      <c r="J70" s="259">
        <v>1000</v>
      </c>
      <c r="K70" s="258">
        <f>$I70-'[2]Año 2014'!$I70</f>
        <v>33412</v>
      </c>
      <c r="L70" s="260">
        <f>$J70-'[2]Año 2014'!$J70</f>
        <v>164</v>
      </c>
      <c r="M70" s="84"/>
    </row>
    <row r="71" spans="1:13" x14ac:dyDescent="0.2">
      <c r="A71" s="256">
        <v>65</v>
      </c>
      <c r="B71" s="257" t="s">
        <v>548</v>
      </c>
      <c r="C71" s="258">
        <v>427314</v>
      </c>
      <c r="D71" s="259">
        <v>2116</v>
      </c>
      <c r="E71" s="258">
        <v>453916</v>
      </c>
      <c r="F71" s="259">
        <v>2225</v>
      </c>
      <c r="G71" s="258">
        <v>480553</v>
      </c>
      <c r="H71" s="259">
        <v>2386</v>
      </c>
      <c r="I71" s="258">
        <v>506585</v>
      </c>
      <c r="J71" s="259">
        <v>2570</v>
      </c>
      <c r="K71" s="258">
        <f>$I71-'[2]Año 2014'!$I71</f>
        <v>107545</v>
      </c>
      <c r="L71" s="260">
        <f>$J71-'[2]Año 2014'!$J71</f>
        <v>570</v>
      </c>
      <c r="M71" s="84"/>
    </row>
    <row r="72" spans="1:13" x14ac:dyDescent="0.2">
      <c r="A72" s="256">
        <v>66</v>
      </c>
      <c r="B72" s="257" t="s">
        <v>549</v>
      </c>
      <c r="C72" s="258">
        <v>672214</v>
      </c>
      <c r="D72" s="259">
        <v>42363</v>
      </c>
      <c r="E72" s="258">
        <v>707111</v>
      </c>
      <c r="F72" s="259">
        <v>45735</v>
      </c>
      <c r="G72" s="258">
        <v>742684</v>
      </c>
      <c r="H72" s="259">
        <v>49352</v>
      </c>
      <c r="I72" s="258">
        <v>776626</v>
      </c>
      <c r="J72" s="259">
        <v>52593</v>
      </c>
      <c r="K72" s="258">
        <f>$I72-'[2]Año 2014'!$I72</f>
        <v>143548</v>
      </c>
      <c r="L72" s="260">
        <f>$J72-'[2]Año 2014'!$J72</f>
        <v>13570</v>
      </c>
      <c r="M72" s="84"/>
    </row>
    <row r="73" spans="1:13" x14ac:dyDescent="0.2">
      <c r="A73" s="256">
        <v>67</v>
      </c>
      <c r="B73" s="257" t="s">
        <v>550</v>
      </c>
      <c r="C73" s="258">
        <v>1119</v>
      </c>
      <c r="D73" s="259">
        <v>939</v>
      </c>
      <c r="E73" s="258">
        <v>1166</v>
      </c>
      <c r="F73" s="259">
        <v>972</v>
      </c>
      <c r="G73" s="258">
        <v>1206</v>
      </c>
      <c r="H73" s="259">
        <v>1005</v>
      </c>
      <c r="I73" s="258">
        <v>1249</v>
      </c>
      <c r="J73" s="259">
        <v>1052</v>
      </c>
      <c r="K73" s="258">
        <f>$I73-'[2]Año 2014'!$I73</f>
        <v>177</v>
      </c>
      <c r="L73" s="260">
        <f>$J73-'[2]Año 2014'!$J73</f>
        <v>143</v>
      </c>
      <c r="M73" s="84"/>
    </row>
    <row r="74" spans="1:13" x14ac:dyDescent="0.2">
      <c r="A74" s="256">
        <v>68</v>
      </c>
      <c r="B74" s="257" t="s">
        <v>237</v>
      </c>
      <c r="C74" s="258">
        <v>1675</v>
      </c>
      <c r="D74" s="259">
        <v>540</v>
      </c>
      <c r="E74" s="258">
        <v>1737</v>
      </c>
      <c r="F74" s="259">
        <v>567</v>
      </c>
      <c r="G74" s="258">
        <v>1798</v>
      </c>
      <c r="H74" s="259">
        <v>596</v>
      </c>
      <c r="I74" s="258">
        <v>1853</v>
      </c>
      <c r="J74" s="259">
        <v>618</v>
      </c>
      <c r="K74" s="258">
        <f>$I74-'[2]Año 2014'!$I74</f>
        <v>240</v>
      </c>
      <c r="L74" s="260">
        <f>$J74-'[2]Año 2014'!$J74</f>
        <v>98</v>
      </c>
      <c r="M74" s="84"/>
    </row>
    <row r="75" spans="1:13" x14ac:dyDescent="0.2">
      <c r="A75" s="256">
        <v>69</v>
      </c>
      <c r="B75" s="257" t="s">
        <v>243</v>
      </c>
      <c r="C75" s="258">
        <v>1968</v>
      </c>
      <c r="D75" s="259">
        <v>408</v>
      </c>
      <c r="E75" s="258">
        <v>2047</v>
      </c>
      <c r="F75" s="259">
        <v>421</v>
      </c>
      <c r="G75" s="258">
        <v>2133</v>
      </c>
      <c r="H75" s="259">
        <v>439</v>
      </c>
      <c r="I75" s="258">
        <v>2212</v>
      </c>
      <c r="J75" s="259">
        <v>462</v>
      </c>
      <c r="K75" s="258">
        <f>$I75-'[2]Año 2014'!$I75</f>
        <v>334</v>
      </c>
      <c r="L75" s="260">
        <f>$J75-'[2]Año 2014'!$J75</f>
        <v>64</v>
      </c>
      <c r="M75" s="84"/>
    </row>
    <row r="76" spans="1:13" x14ac:dyDescent="0.2">
      <c r="A76" s="256">
        <v>70</v>
      </c>
      <c r="B76" s="257" t="s">
        <v>287</v>
      </c>
      <c r="C76" s="258">
        <v>6736</v>
      </c>
      <c r="D76" s="259">
        <v>991</v>
      </c>
      <c r="E76" s="258">
        <v>7468</v>
      </c>
      <c r="F76" s="259">
        <v>1104</v>
      </c>
      <c r="G76" s="258">
        <v>8259</v>
      </c>
      <c r="H76" s="259">
        <v>1223</v>
      </c>
      <c r="I76" s="258">
        <v>9013</v>
      </c>
      <c r="J76" s="259">
        <v>1306</v>
      </c>
      <c r="K76" s="258">
        <f>$I76-'[2]Año 2014'!$I76</f>
        <v>3107</v>
      </c>
      <c r="L76" s="260">
        <f>$J76-'[2]Año 2014'!$J76</f>
        <v>423</v>
      </c>
      <c r="M76" s="84"/>
    </row>
    <row r="77" spans="1:13" x14ac:dyDescent="0.2">
      <c r="A77" s="256">
        <v>71</v>
      </c>
      <c r="B77" s="257" t="s">
        <v>288</v>
      </c>
      <c r="C77" s="258">
        <v>1998</v>
      </c>
      <c r="D77" s="259">
        <v>258</v>
      </c>
      <c r="E77" s="258">
        <v>2225</v>
      </c>
      <c r="F77" s="259">
        <v>300</v>
      </c>
      <c r="G77" s="258">
        <v>2436</v>
      </c>
      <c r="H77" s="259">
        <v>337</v>
      </c>
      <c r="I77" s="258">
        <v>2665</v>
      </c>
      <c r="J77" s="259">
        <v>366</v>
      </c>
      <c r="K77" s="258">
        <f>$I77-'[2]Año 2014'!$I77</f>
        <v>899</v>
      </c>
      <c r="L77" s="260">
        <f>$J77-'[2]Año 2014'!$J77</f>
        <v>146</v>
      </c>
      <c r="M77" s="84"/>
    </row>
    <row r="78" spans="1:13" x14ac:dyDescent="0.2">
      <c r="A78" s="256">
        <v>72</v>
      </c>
      <c r="B78" s="257" t="s">
        <v>289</v>
      </c>
      <c r="C78" s="258">
        <v>1682</v>
      </c>
      <c r="D78" s="259">
        <v>355</v>
      </c>
      <c r="E78" s="258">
        <v>1850</v>
      </c>
      <c r="F78" s="259">
        <v>397</v>
      </c>
      <c r="G78" s="258">
        <v>2017</v>
      </c>
      <c r="H78" s="259">
        <v>433</v>
      </c>
      <c r="I78" s="258">
        <v>2203</v>
      </c>
      <c r="J78" s="259">
        <v>467</v>
      </c>
      <c r="K78" s="258">
        <f>$I78-'[2]Año 2014'!$I78</f>
        <v>744</v>
      </c>
      <c r="L78" s="260">
        <f>$J78-'[2]Año 2014'!$J78</f>
        <v>143</v>
      </c>
      <c r="M78" s="84"/>
    </row>
    <row r="79" spans="1:13" x14ac:dyDescent="0.2">
      <c r="A79" s="256">
        <v>73</v>
      </c>
      <c r="B79" s="257" t="s">
        <v>290</v>
      </c>
      <c r="C79" s="258">
        <v>133</v>
      </c>
      <c r="D79" s="259">
        <v>20</v>
      </c>
      <c r="E79" s="258">
        <v>165</v>
      </c>
      <c r="F79" s="259">
        <v>22</v>
      </c>
      <c r="G79" s="258">
        <v>201</v>
      </c>
      <c r="H79" s="259">
        <v>26</v>
      </c>
      <c r="I79" s="258">
        <v>225</v>
      </c>
      <c r="J79" s="259">
        <v>28</v>
      </c>
      <c r="K79" s="258">
        <f>$I79-'[2]Año 2014'!$I79</f>
        <v>126</v>
      </c>
      <c r="L79" s="260">
        <f>$J79-'[2]Año 2014'!$J79</f>
        <v>11</v>
      </c>
      <c r="M79" s="84"/>
    </row>
    <row r="80" spans="1:13" x14ac:dyDescent="0.2">
      <c r="A80" s="256">
        <v>74</v>
      </c>
      <c r="B80" s="257" t="s">
        <v>291</v>
      </c>
      <c r="C80" s="258">
        <v>2261</v>
      </c>
      <c r="D80" s="259">
        <v>231</v>
      </c>
      <c r="E80" s="258">
        <v>2564</v>
      </c>
      <c r="F80" s="259">
        <v>258</v>
      </c>
      <c r="G80" s="258">
        <v>2839</v>
      </c>
      <c r="H80" s="259">
        <v>293</v>
      </c>
      <c r="I80" s="258">
        <v>3091</v>
      </c>
      <c r="J80" s="259">
        <v>335</v>
      </c>
      <c r="K80" s="258">
        <f>$I80-'[2]Año 2014'!$I80</f>
        <v>1049</v>
      </c>
      <c r="L80" s="260">
        <f>$J80-'[2]Año 2014'!$J80</f>
        <v>130</v>
      </c>
      <c r="M80" s="84"/>
    </row>
    <row r="81" spans="1:13" x14ac:dyDescent="0.2">
      <c r="A81" s="256">
        <v>75</v>
      </c>
      <c r="B81" s="257" t="s">
        <v>292</v>
      </c>
      <c r="C81" s="258">
        <v>10965</v>
      </c>
      <c r="D81" s="259">
        <v>8669</v>
      </c>
      <c r="E81" s="258">
        <v>11635</v>
      </c>
      <c r="F81" s="259">
        <v>9333</v>
      </c>
      <c r="G81" s="258">
        <v>12258</v>
      </c>
      <c r="H81" s="259">
        <v>10046</v>
      </c>
      <c r="I81" s="258">
        <v>12850</v>
      </c>
      <c r="J81" s="259">
        <v>10639</v>
      </c>
      <c r="K81" s="258">
        <f>$I81-'[2]Año 2014'!$I81</f>
        <v>2627</v>
      </c>
      <c r="L81" s="260">
        <f>$J81-'[2]Año 2014'!$J81</f>
        <v>2550</v>
      </c>
      <c r="M81" s="84"/>
    </row>
    <row r="82" spans="1:13" x14ac:dyDescent="0.2">
      <c r="A82" s="256">
        <v>76</v>
      </c>
      <c r="B82" s="257" t="s">
        <v>293</v>
      </c>
      <c r="C82" s="258">
        <v>212807</v>
      </c>
      <c r="D82" s="259">
        <v>33985</v>
      </c>
      <c r="E82" s="258">
        <v>232778</v>
      </c>
      <c r="F82" s="259">
        <v>37555</v>
      </c>
      <c r="G82" s="258">
        <v>253006</v>
      </c>
      <c r="H82" s="259">
        <v>40998</v>
      </c>
      <c r="I82" s="258">
        <v>272906</v>
      </c>
      <c r="J82" s="259">
        <v>44125</v>
      </c>
      <c r="K82" s="258">
        <f>$I82-'[2]Año 2014'!$I82</f>
        <v>83376</v>
      </c>
      <c r="L82" s="260">
        <f>$J82-'[2]Año 2014'!$J82</f>
        <v>13732</v>
      </c>
      <c r="M82" s="84"/>
    </row>
    <row r="83" spans="1:13" x14ac:dyDescent="0.2">
      <c r="A83" s="256">
        <v>77</v>
      </c>
      <c r="B83" s="257" t="s">
        <v>294</v>
      </c>
      <c r="C83" s="258">
        <v>94</v>
      </c>
      <c r="D83" s="259">
        <v>29</v>
      </c>
      <c r="E83" s="258">
        <v>106</v>
      </c>
      <c r="F83" s="259">
        <v>40</v>
      </c>
      <c r="G83" s="258">
        <v>128</v>
      </c>
      <c r="H83" s="259">
        <v>46</v>
      </c>
      <c r="I83" s="258">
        <v>152</v>
      </c>
      <c r="J83" s="259">
        <v>55</v>
      </c>
      <c r="K83" s="258">
        <f>$I83-'[2]Año 2014'!$I83</f>
        <v>82</v>
      </c>
      <c r="L83" s="260">
        <f>$J83-'[2]Año 2014'!$J83</f>
        <v>32</v>
      </c>
      <c r="M83" s="84"/>
    </row>
    <row r="84" spans="1:13" x14ac:dyDescent="0.2">
      <c r="A84" s="256">
        <v>78</v>
      </c>
      <c r="B84" s="257" t="s">
        <v>295</v>
      </c>
      <c r="C84" s="258">
        <v>5676</v>
      </c>
      <c r="D84" s="259">
        <v>1504</v>
      </c>
      <c r="E84" s="258">
        <v>5959</v>
      </c>
      <c r="F84" s="259">
        <v>1602</v>
      </c>
      <c r="G84" s="258">
        <v>6329</v>
      </c>
      <c r="H84" s="259">
        <v>1694</v>
      </c>
      <c r="I84" s="258">
        <v>6668</v>
      </c>
      <c r="J84" s="259">
        <v>1793</v>
      </c>
      <c r="K84" s="258">
        <f>$I84-'[2]Año 2014'!$I84</f>
        <v>1378</v>
      </c>
      <c r="L84" s="260">
        <f>$J84-'[2]Año 2014'!$J84</f>
        <v>395</v>
      </c>
      <c r="M84" s="84"/>
    </row>
    <row r="85" spans="1:13" x14ac:dyDescent="0.2">
      <c r="A85" s="256">
        <v>79</v>
      </c>
      <c r="B85" s="257" t="s">
        <v>296</v>
      </c>
      <c r="C85" s="258">
        <v>1874</v>
      </c>
      <c r="D85" s="259">
        <v>154</v>
      </c>
      <c r="E85" s="258">
        <v>2005</v>
      </c>
      <c r="F85" s="259">
        <v>167</v>
      </c>
      <c r="G85" s="258">
        <v>2150</v>
      </c>
      <c r="H85" s="259">
        <v>179</v>
      </c>
      <c r="I85" s="258">
        <v>2309</v>
      </c>
      <c r="J85" s="259">
        <v>206</v>
      </c>
      <c r="K85" s="258">
        <f>$I85-'[2]Año 2014'!$I85</f>
        <v>593</v>
      </c>
      <c r="L85" s="260">
        <f>$J85-'[2]Año 2014'!$J85</f>
        <v>69</v>
      </c>
      <c r="M85" s="84"/>
    </row>
    <row r="86" spans="1:13" x14ac:dyDescent="0.2">
      <c r="A86" s="256">
        <v>80</v>
      </c>
      <c r="B86" s="257" t="s">
        <v>297</v>
      </c>
      <c r="C86" s="258">
        <v>25183</v>
      </c>
      <c r="D86" s="259">
        <v>6822</v>
      </c>
      <c r="E86" s="258">
        <v>30288</v>
      </c>
      <c r="F86" s="259">
        <v>7975</v>
      </c>
      <c r="G86" s="258">
        <v>36162</v>
      </c>
      <c r="H86" s="259">
        <v>9152</v>
      </c>
      <c r="I86" s="258">
        <v>42071</v>
      </c>
      <c r="J86" s="259">
        <v>10451</v>
      </c>
      <c r="K86" s="258">
        <f>$I86-'[2]Año 2014'!$I86</f>
        <v>21579</v>
      </c>
      <c r="L86" s="260">
        <f>$J86-'[2]Año 2014'!$J86</f>
        <v>4629</v>
      </c>
      <c r="M86" s="84"/>
    </row>
    <row r="87" spans="1:13" x14ac:dyDescent="0.2">
      <c r="A87" s="256">
        <v>0</v>
      </c>
      <c r="B87" s="257" t="s">
        <v>145</v>
      </c>
      <c r="C87" s="258"/>
      <c r="D87" s="259"/>
      <c r="E87" s="258"/>
      <c r="F87" s="259"/>
      <c r="G87" s="258"/>
      <c r="H87" s="259"/>
      <c r="I87" s="258"/>
      <c r="J87" s="259"/>
      <c r="K87" s="258">
        <f>$I87-'[2]Año 2014'!$I87</f>
        <v>0</v>
      </c>
      <c r="L87" s="260">
        <f>$J87-'[2]Año 2014'!$J87</f>
        <v>0</v>
      </c>
      <c r="M87" s="84"/>
    </row>
    <row r="88" spans="1:13" x14ac:dyDescent="0.2">
      <c r="A88" s="261"/>
      <c r="B88" s="262" t="s">
        <v>60</v>
      </c>
      <c r="C88" s="263">
        <f>SUM(C7:C87)</f>
        <v>22974962</v>
      </c>
      <c r="D88" s="264">
        <f t="shared" ref="D88:L88" si="0">SUM(D7:D87)</f>
        <v>1196495</v>
      </c>
      <c r="E88" s="263">
        <f t="shared" si="0"/>
        <v>23759847</v>
      </c>
      <c r="F88" s="264">
        <f t="shared" si="0"/>
        <v>1242316</v>
      </c>
      <c r="G88" s="263">
        <f t="shared" si="0"/>
        <v>24568548</v>
      </c>
      <c r="H88" s="264">
        <f t="shared" si="0"/>
        <v>1291047</v>
      </c>
      <c r="I88" s="263">
        <f t="shared" si="0"/>
        <v>25314952</v>
      </c>
      <c r="J88" s="264">
        <f t="shared" si="0"/>
        <v>1335412</v>
      </c>
      <c r="K88" s="263">
        <f>SUM(K7:K87)</f>
        <v>3096124</v>
      </c>
      <c r="L88" s="265">
        <f t="shared" si="0"/>
        <v>175393</v>
      </c>
      <c r="M88" s="85"/>
    </row>
    <row r="89" spans="1:13" x14ac:dyDescent="0.2">
      <c r="E89" s="71"/>
    </row>
    <row r="90" spans="1:13" x14ac:dyDescent="0.2">
      <c r="B90" s="87"/>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ht="14.25" x14ac:dyDescent="0.2">
      <c r="A113" s="76"/>
      <c r="B113" s="76"/>
      <c r="C113" s="77"/>
      <c r="D113" s="78"/>
      <c r="E113" s="78"/>
      <c r="F113" s="78"/>
      <c r="G113" s="78"/>
      <c r="H113" s="78"/>
      <c r="I113" s="78"/>
      <c r="J113" s="78"/>
      <c r="K113" s="78"/>
      <c r="L113" s="78"/>
      <c r="M113" s="78"/>
    </row>
    <row r="114" spans="1:13" ht="14.25" x14ac:dyDescent="0.2">
      <c r="A114" s="76"/>
      <c r="B114" s="76"/>
      <c r="C114" s="77"/>
      <c r="D114" s="78"/>
      <c r="E114" s="78"/>
      <c r="F114" s="78"/>
      <c r="G114" s="78"/>
      <c r="H114" s="78"/>
      <c r="I114" s="78"/>
      <c r="J114" s="78"/>
      <c r="K114" s="78"/>
      <c r="L114" s="78"/>
      <c r="M114" s="78"/>
    </row>
    <row r="115" spans="1:13" ht="14.25" x14ac:dyDescent="0.2">
      <c r="A115" s="76"/>
      <c r="B115" s="76"/>
      <c r="C115" s="77"/>
      <c r="D115" s="78"/>
      <c r="E115" s="78"/>
      <c r="F115" s="78"/>
      <c r="G115" s="78"/>
      <c r="H115" s="78"/>
      <c r="I115" s="78"/>
      <c r="J115" s="78"/>
      <c r="K115" s="78"/>
      <c r="L115" s="78"/>
      <c r="M115" s="78"/>
    </row>
    <row r="116" spans="1:13" ht="14.25" x14ac:dyDescent="0.2">
      <c r="A116" s="76"/>
      <c r="B116" s="76"/>
      <c r="C116" s="77"/>
      <c r="D116" s="78"/>
      <c r="E116" s="78"/>
      <c r="F116" s="78"/>
      <c r="G116" s="78"/>
      <c r="H116" s="78"/>
      <c r="I116" s="78"/>
      <c r="J116" s="78"/>
      <c r="K116" s="78"/>
      <c r="L116" s="78"/>
      <c r="M116" s="78"/>
    </row>
    <row r="117" spans="1:13" ht="14.25" x14ac:dyDescent="0.2">
      <c r="A117" s="76"/>
      <c r="B117" s="76"/>
      <c r="C117" s="77"/>
      <c r="D117" s="78"/>
      <c r="E117" s="78"/>
      <c r="F117" s="78"/>
      <c r="G117" s="78"/>
      <c r="H117" s="78"/>
      <c r="I117" s="78"/>
      <c r="J117" s="78"/>
      <c r="K117" s="78"/>
      <c r="L117" s="78"/>
      <c r="M117" s="78"/>
    </row>
    <row r="118" spans="1:13" ht="14.25" x14ac:dyDescent="0.2">
      <c r="A118" s="76"/>
      <c r="B118" s="76"/>
      <c r="C118" s="77"/>
      <c r="D118" s="78"/>
      <c r="E118" s="78"/>
      <c r="F118" s="78"/>
      <c r="G118" s="78"/>
      <c r="H118" s="78"/>
      <c r="I118" s="78"/>
      <c r="J118" s="78"/>
      <c r="K118" s="78"/>
      <c r="L118" s="78"/>
      <c r="M118" s="78"/>
    </row>
    <row r="119" spans="1:13" ht="14.25" x14ac:dyDescent="0.2">
      <c r="A119" s="76"/>
      <c r="B119" s="76"/>
      <c r="C119" s="77"/>
      <c r="D119" s="78"/>
      <c r="E119" s="78"/>
      <c r="F119" s="78"/>
      <c r="G119" s="78"/>
      <c r="H119" s="78"/>
      <c r="I119" s="78"/>
      <c r="J119" s="78"/>
      <c r="K119" s="78"/>
      <c r="L119" s="78"/>
      <c r="M119" s="78"/>
    </row>
    <row r="120" spans="1:13" ht="14.25" x14ac:dyDescent="0.2">
      <c r="A120" s="76"/>
      <c r="B120" s="76"/>
      <c r="C120" s="77"/>
      <c r="D120" s="78"/>
      <c r="E120" s="78"/>
      <c r="F120" s="78"/>
      <c r="G120" s="78"/>
      <c r="H120" s="78"/>
      <c r="I120" s="78"/>
      <c r="J120" s="78"/>
      <c r="K120" s="78"/>
      <c r="L120" s="78"/>
      <c r="M120" s="78"/>
    </row>
    <row r="121" spans="1:13" ht="14.25" x14ac:dyDescent="0.2">
      <c r="A121" s="76"/>
      <c r="B121" s="76"/>
      <c r="C121" s="77"/>
      <c r="D121" s="78"/>
      <c r="E121" s="78"/>
      <c r="F121" s="78"/>
      <c r="G121" s="78"/>
      <c r="H121" s="78"/>
      <c r="I121" s="78"/>
      <c r="J121" s="78"/>
      <c r="K121" s="78"/>
      <c r="L121" s="78"/>
      <c r="M121" s="78"/>
    </row>
    <row r="122" spans="1:13" ht="14.25" x14ac:dyDescent="0.2">
      <c r="A122" s="76"/>
      <c r="B122" s="76"/>
      <c r="C122" s="77"/>
      <c r="D122" s="78"/>
      <c r="E122" s="78"/>
      <c r="F122" s="78"/>
      <c r="G122" s="78"/>
      <c r="H122" s="78"/>
      <c r="I122" s="78"/>
      <c r="J122" s="78"/>
      <c r="K122" s="78"/>
      <c r="L122" s="78"/>
      <c r="M122" s="78"/>
    </row>
    <row r="123" spans="1:13" ht="14.25" x14ac:dyDescent="0.2">
      <c r="A123" s="76"/>
      <c r="B123" s="76"/>
      <c r="C123" s="77"/>
      <c r="D123" s="78"/>
      <c r="E123" s="78"/>
      <c r="F123" s="78"/>
      <c r="G123" s="78"/>
      <c r="H123" s="78"/>
      <c r="I123" s="78"/>
      <c r="J123" s="78"/>
      <c r="K123" s="78"/>
      <c r="L123" s="78"/>
      <c r="M123" s="78"/>
    </row>
    <row r="124" spans="1:13" x14ac:dyDescent="0.2">
      <c r="A124" s="65"/>
      <c r="B124" s="65"/>
      <c r="C124" s="65"/>
      <c r="D124" s="78"/>
      <c r="E124" s="78"/>
      <c r="F124" s="78"/>
      <c r="G124" s="78"/>
      <c r="H124" s="78"/>
      <c r="I124" s="78"/>
      <c r="J124" s="78"/>
      <c r="K124" s="78"/>
      <c r="L124" s="78"/>
      <c r="M124" s="78"/>
    </row>
    <row r="125" spans="1:13" x14ac:dyDescent="0.2">
      <c r="A125" s="65"/>
      <c r="B125" s="65"/>
      <c r="C125" s="65"/>
      <c r="D125" s="78"/>
      <c r="E125" s="78"/>
      <c r="F125" s="78"/>
      <c r="G125" s="78"/>
      <c r="H125" s="78"/>
      <c r="I125" s="78"/>
      <c r="J125" s="78"/>
      <c r="K125" s="78"/>
      <c r="L125" s="78"/>
      <c r="M125" s="78"/>
    </row>
    <row r="126" spans="1:13" x14ac:dyDescent="0.2">
      <c r="A126" s="65"/>
      <c r="B126" s="65"/>
      <c r="C126" s="65"/>
      <c r="D126" s="78"/>
      <c r="E126" s="78"/>
      <c r="F126" s="78"/>
      <c r="G126" s="78"/>
      <c r="H126" s="78"/>
      <c r="I126" s="78"/>
      <c r="J126" s="78"/>
      <c r="K126" s="78"/>
      <c r="L126" s="78"/>
      <c r="M126" s="78"/>
    </row>
  </sheetData>
  <mergeCells count="10">
    <mergeCell ref="K4:L4"/>
    <mergeCell ref="K5:K6"/>
    <mergeCell ref="L5:L6"/>
    <mergeCell ref="A2:L2"/>
    <mergeCell ref="A4:A6"/>
    <mergeCell ref="B4:B6"/>
    <mergeCell ref="C4:D4"/>
    <mergeCell ref="E4:F4"/>
    <mergeCell ref="G4:H4"/>
    <mergeCell ref="I4:J4"/>
  </mergeCells>
  <pageMargins left="0.74803149606299213" right="0.74803149606299213" top="0.98425196850393704" bottom="0.98425196850393704" header="0" footer="0"/>
  <pageSetup scale="33" orientation="portrait" r:id="rId1"/>
  <headerFooter alignWithMargins="0"/>
  <ignoredErrors>
    <ignoredError sqref="C88:L88"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2">
    <pageSetUpPr fitToPage="1"/>
  </sheetPr>
  <dimension ref="A2:Q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2" width="15.5703125" style="68" customWidth="1"/>
    <col min="13" max="13" width="10.140625" style="132" customWidth="1"/>
    <col min="14" max="14" width="13.140625" style="132" bestFit="1" customWidth="1"/>
    <col min="15" max="16384" width="11.42578125" style="68"/>
  </cols>
  <sheetData>
    <row r="2" spans="1:17" ht="15" x14ac:dyDescent="0.2">
      <c r="A2" s="434" t="s">
        <v>406</v>
      </c>
      <c r="B2" s="434"/>
      <c r="C2" s="434"/>
      <c r="D2" s="434"/>
      <c r="E2" s="434"/>
      <c r="F2" s="434"/>
      <c r="G2" s="434"/>
      <c r="H2" s="434"/>
      <c r="I2" s="434"/>
      <c r="J2" s="434"/>
      <c r="K2" s="434"/>
      <c r="L2" s="434"/>
      <c r="M2" s="131"/>
    </row>
    <row r="3" spans="1:17" ht="15" x14ac:dyDescent="0.2">
      <c r="A3" s="270"/>
      <c r="B3" s="270"/>
      <c r="C3" s="270"/>
      <c r="D3" s="270"/>
      <c r="E3" s="270"/>
      <c r="F3" s="270"/>
      <c r="G3" s="270"/>
      <c r="H3" s="270"/>
      <c r="I3" s="79"/>
      <c r="J3" s="79"/>
      <c r="K3" s="79"/>
      <c r="L3" s="79"/>
      <c r="M3" s="131"/>
    </row>
    <row r="4" spans="1:17" ht="37.5" customHeight="1" x14ac:dyDescent="0.2">
      <c r="A4" s="435" t="s">
        <v>233</v>
      </c>
      <c r="B4" s="443" t="s">
        <v>0</v>
      </c>
      <c r="C4" s="446" t="s">
        <v>317</v>
      </c>
      <c r="D4" s="446"/>
      <c r="E4" s="446" t="s">
        <v>318</v>
      </c>
      <c r="F4" s="446"/>
      <c r="G4" s="446" t="s">
        <v>319</v>
      </c>
      <c r="H4" s="446"/>
      <c r="I4" s="446" t="s">
        <v>320</v>
      </c>
      <c r="J4" s="446"/>
      <c r="K4" s="441" t="s">
        <v>446</v>
      </c>
      <c r="L4" s="442"/>
      <c r="M4" s="81"/>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42461</v>
      </c>
      <c r="D6" s="255">
        <v>42461</v>
      </c>
      <c r="E6" s="254">
        <v>42552</v>
      </c>
      <c r="F6" s="255">
        <v>42552</v>
      </c>
      <c r="G6" s="254">
        <v>42643</v>
      </c>
      <c r="H6" s="255">
        <v>42643</v>
      </c>
      <c r="I6" s="254">
        <v>42734</v>
      </c>
      <c r="J6" s="255">
        <v>42734</v>
      </c>
      <c r="K6" s="448"/>
      <c r="L6" s="450"/>
      <c r="M6" s="81"/>
    </row>
    <row r="7" spans="1:17" x14ac:dyDescent="0.2">
      <c r="A7" s="256">
        <v>1</v>
      </c>
      <c r="B7" s="257" t="s">
        <v>1</v>
      </c>
      <c r="C7" s="258">
        <v>39939</v>
      </c>
      <c r="D7" s="259">
        <v>3480</v>
      </c>
      <c r="E7" s="258">
        <v>41160</v>
      </c>
      <c r="F7" s="259">
        <v>3588</v>
      </c>
      <c r="G7" s="258">
        <v>42339</v>
      </c>
      <c r="H7" s="259">
        <v>3703</v>
      </c>
      <c r="I7" s="258">
        <v>43385</v>
      </c>
      <c r="J7" s="259">
        <v>3813</v>
      </c>
      <c r="K7" s="258">
        <f>$I7-'[2]Año 2015'!$I7</f>
        <v>4507</v>
      </c>
      <c r="L7" s="260">
        <f>$J7-'[2]Año 2015'!$J7</f>
        <v>403</v>
      </c>
      <c r="M7" s="133"/>
      <c r="N7" s="134"/>
      <c r="O7" s="20"/>
      <c r="P7" s="20"/>
    </row>
    <row r="8" spans="1:17" x14ac:dyDescent="0.2">
      <c r="A8" s="256">
        <v>2</v>
      </c>
      <c r="B8" s="257" t="s">
        <v>2</v>
      </c>
      <c r="C8" s="258">
        <v>74172</v>
      </c>
      <c r="D8" s="259">
        <v>3936</v>
      </c>
      <c r="E8" s="258">
        <v>75845</v>
      </c>
      <c r="F8" s="259">
        <v>4049</v>
      </c>
      <c r="G8" s="258">
        <v>77421</v>
      </c>
      <c r="H8" s="259">
        <v>4154</v>
      </c>
      <c r="I8" s="258">
        <v>78760</v>
      </c>
      <c r="J8" s="259">
        <v>4250</v>
      </c>
      <c r="K8" s="258">
        <f>$I8-'[2]Año 2015'!$I8</f>
        <v>6271</v>
      </c>
      <c r="L8" s="260">
        <f>$J8-'[2]Año 2015'!$J8</f>
        <v>411</v>
      </c>
      <c r="M8" s="133"/>
      <c r="N8" s="134"/>
      <c r="O8" s="20"/>
      <c r="P8" s="20"/>
    </row>
    <row r="9" spans="1:17" x14ac:dyDescent="0.2">
      <c r="A9" s="256">
        <v>3</v>
      </c>
      <c r="B9" s="257" t="s">
        <v>3</v>
      </c>
      <c r="C9" s="258">
        <v>3037937</v>
      </c>
      <c r="D9" s="259">
        <v>14739</v>
      </c>
      <c r="E9" s="258">
        <v>3228000</v>
      </c>
      <c r="F9" s="259">
        <v>15162</v>
      </c>
      <c r="G9" s="258">
        <v>3391019</v>
      </c>
      <c r="H9" s="259">
        <v>15566</v>
      </c>
      <c r="I9" s="258">
        <v>3522843</v>
      </c>
      <c r="J9" s="259">
        <v>15920</v>
      </c>
      <c r="K9" s="258">
        <f>$I9-'[2]Año 2015'!$I9</f>
        <v>645507</v>
      </c>
      <c r="L9" s="260">
        <f>$J9-'[2]Año 2015'!$J9</f>
        <v>1543</v>
      </c>
      <c r="M9" s="133"/>
      <c r="N9" s="134"/>
      <c r="O9" s="20"/>
      <c r="P9" s="20"/>
    </row>
    <row r="10" spans="1:17" x14ac:dyDescent="0.2">
      <c r="A10" s="256">
        <v>4</v>
      </c>
      <c r="B10" s="257" t="s">
        <v>4</v>
      </c>
      <c r="C10" s="258">
        <v>157720</v>
      </c>
      <c r="D10" s="259">
        <v>9398</v>
      </c>
      <c r="E10" s="258">
        <v>162300</v>
      </c>
      <c r="F10" s="259">
        <v>9785</v>
      </c>
      <c r="G10" s="258">
        <v>166673</v>
      </c>
      <c r="H10" s="259">
        <v>10184</v>
      </c>
      <c r="I10" s="258">
        <v>170917</v>
      </c>
      <c r="J10" s="259">
        <v>10570</v>
      </c>
      <c r="K10" s="258">
        <f>$I10-'[2]Año 2015'!$I10</f>
        <v>17670</v>
      </c>
      <c r="L10" s="260">
        <f>$J10-'[2]Año 2015'!$J10</f>
        <v>1554</v>
      </c>
      <c r="M10" s="133"/>
      <c r="N10" s="134"/>
    </row>
    <row r="11" spans="1:17" x14ac:dyDescent="0.2">
      <c r="A11" s="256">
        <v>5</v>
      </c>
      <c r="B11" s="257" t="s">
        <v>5</v>
      </c>
      <c r="C11" s="258">
        <v>870326</v>
      </c>
      <c r="D11" s="259">
        <v>10931</v>
      </c>
      <c r="E11" s="258">
        <v>894045</v>
      </c>
      <c r="F11" s="259">
        <v>11272</v>
      </c>
      <c r="G11" s="258">
        <v>917606</v>
      </c>
      <c r="H11" s="259">
        <v>11649</v>
      </c>
      <c r="I11" s="258">
        <v>936859</v>
      </c>
      <c r="J11" s="259">
        <v>11974</v>
      </c>
      <c r="K11" s="258">
        <f>$I11-'[2]Año 2015'!$I11</f>
        <v>89730</v>
      </c>
      <c r="L11" s="260">
        <f>$J11-'[2]Año 2015'!$J11</f>
        <v>1324</v>
      </c>
      <c r="M11" s="133"/>
      <c r="N11" s="134"/>
    </row>
    <row r="12" spans="1:17" x14ac:dyDescent="0.2">
      <c r="A12" s="256">
        <v>6</v>
      </c>
      <c r="B12" s="257" t="s">
        <v>6</v>
      </c>
      <c r="C12" s="258">
        <v>10520</v>
      </c>
      <c r="D12" s="259">
        <v>6807</v>
      </c>
      <c r="E12" s="258">
        <v>10742</v>
      </c>
      <c r="F12" s="259">
        <v>6910</v>
      </c>
      <c r="G12" s="258">
        <v>10966</v>
      </c>
      <c r="H12" s="259">
        <v>7025</v>
      </c>
      <c r="I12" s="258">
        <v>11164</v>
      </c>
      <c r="J12" s="259">
        <v>7106</v>
      </c>
      <c r="K12" s="258">
        <f>$I12-'[2]Año 2015'!$I12</f>
        <v>863</v>
      </c>
      <c r="L12" s="260">
        <f>$J12-'[2]Año 2015'!$J12</f>
        <v>387</v>
      </c>
      <c r="M12" s="133"/>
      <c r="N12" s="134"/>
    </row>
    <row r="13" spans="1:17" x14ac:dyDescent="0.2">
      <c r="A13" s="256">
        <v>7</v>
      </c>
      <c r="B13" s="257" t="s">
        <v>7</v>
      </c>
      <c r="C13" s="258">
        <v>1182046</v>
      </c>
      <c r="D13" s="259">
        <v>106529</v>
      </c>
      <c r="E13" s="258">
        <v>1211423</v>
      </c>
      <c r="F13" s="259">
        <v>109159</v>
      </c>
      <c r="G13" s="258">
        <v>1240435</v>
      </c>
      <c r="H13" s="259">
        <v>111731</v>
      </c>
      <c r="I13" s="258">
        <v>1260364</v>
      </c>
      <c r="J13" s="259">
        <v>113933</v>
      </c>
      <c r="K13" s="258">
        <f>$I13-'[2]Año 2015'!$I13</f>
        <v>103529</v>
      </c>
      <c r="L13" s="260">
        <f>$J13-'[2]Año 2015'!$J13</f>
        <v>9971</v>
      </c>
      <c r="M13" s="133"/>
      <c r="N13" s="134"/>
    </row>
    <row r="14" spans="1:17" x14ac:dyDescent="0.2">
      <c r="A14" s="256">
        <v>8</v>
      </c>
      <c r="B14" s="257" t="s">
        <v>8</v>
      </c>
      <c r="C14" s="258">
        <v>113334</v>
      </c>
      <c r="D14" s="259">
        <v>25194</v>
      </c>
      <c r="E14" s="258">
        <v>116639</v>
      </c>
      <c r="F14" s="259">
        <v>25987</v>
      </c>
      <c r="G14" s="258">
        <v>120079</v>
      </c>
      <c r="H14" s="259">
        <v>26748</v>
      </c>
      <c r="I14" s="258">
        <v>123369</v>
      </c>
      <c r="J14" s="259">
        <v>27585</v>
      </c>
      <c r="K14" s="258">
        <f>$I14-'[2]Año 2015'!$I14</f>
        <v>13131</v>
      </c>
      <c r="L14" s="260">
        <f>$J14-'[2]Año 2015'!$J14</f>
        <v>3085</v>
      </c>
      <c r="M14" s="133"/>
      <c r="N14" s="134"/>
    </row>
    <row r="15" spans="1:17" x14ac:dyDescent="0.2">
      <c r="A15" s="256">
        <v>9</v>
      </c>
      <c r="B15" s="257" t="s">
        <v>9</v>
      </c>
      <c r="C15" s="258">
        <v>8834</v>
      </c>
      <c r="D15" s="259">
        <v>343</v>
      </c>
      <c r="E15" s="258">
        <v>9033</v>
      </c>
      <c r="F15" s="259">
        <v>349</v>
      </c>
      <c r="G15" s="258">
        <v>9244</v>
      </c>
      <c r="H15" s="259">
        <v>362</v>
      </c>
      <c r="I15" s="258">
        <v>9427</v>
      </c>
      <c r="J15" s="259">
        <v>371</v>
      </c>
      <c r="K15" s="258">
        <f>$I15-'[2]Año 2015'!$I15</f>
        <v>818</v>
      </c>
      <c r="L15" s="260">
        <f>$J15-'[2]Año 2015'!$J15</f>
        <v>35</v>
      </c>
      <c r="M15" s="133"/>
      <c r="N15" s="134"/>
    </row>
    <row r="16" spans="1:17" x14ac:dyDescent="0.2">
      <c r="A16" s="256">
        <v>10</v>
      </c>
      <c r="B16" s="257" t="s">
        <v>10</v>
      </c>
      <c r="C16" s="258">
        <v>6817</v>
      </c>
      <c r="D16" s="259">
        <v>1589</v>
      </c>
      <c r="E16" s="258">
        <v>7009</v>
      </c>
      <c r="F16" s="259">
        <v>1632</v>
      </c>
      <c r="G16" s="258">
        <v>7204</v>
      </c>
      <c r="H16" s="259">
        <v>1662</v>
      </c>
      <c r="I16" s="258">
        <v>7380</v>
      </c>
      <c r="J16" s="259">
        <v>1701</v>
      </c>
      <c r="K16" s="258">
        <f>$I16-'[2]Año 2015'!$I16</f>
        <v>740</v>
      </c>
      <c r="L16" s="260">
        <f>$J16-'[2]Año 2015'!$J16</f>
        <v>145</v>
      </c>
      <c r="M16" s="133"/>
      <c r="N16" s="134"/>
    </row>
    <row r="17" spans="1:15" x14ac:dyDescent="0.2">
      <c r="A17" s="256">
        <v>11</v>
      </c>
      <c r="B17" s="257" t="s">
        <v>11</v>
      </c>
      <c r="C17" s="258">
        <v>599537</v>
      </c>
      <c r="D17" s="259">
        <v>21053</v>
      </c>
      <c r="E17" s="258">
        <v>616235</v>
      </c>
      <c r="F17" s="259">
        <v>21660</v>
      </c>
      <c r="G17" s="258">
        <v>632183</v>
      </c>
      <c r="H17" s="259">
        <v>22211</v>
      </c>
      <c r="I17" s="258">
        <v>646554</v>
      </c>
      <c r="J17" s="259">
        <v>22727</v>
      </c>
      <c r="K17" s="258">
        <f>$I17-'[2]Año 2015'!$I17</f>
        <v>63351</v>
      </c>
      <c r="L17" s="260">
        <f>$J17-'[2]Año 2015'!$J17</f>
        <v>2254</v>
      </c>
      <c r="M17" s="133"/>
      <c r="N17" s="134"/>
    </row>
    <row r="18" spans="1:15" ht="15" x14ac:dyDescent="0.2">
      <c r="A18" s="256">
        <v>12</v>
      </c>
      <c r="B18" s="257" t="s">
        <v>12</v>
      </c>
      <c r="C18" s="258">
        <v>24433</v>
      </c>
      <c r="D18" s="259">
        <v>1835</v>
      </c>
      <c r="E18" s="258">
        <v>25238</v>
      </c>
      <c r="F18" s="259">
        <v>1896</v>
      </c>
      <c r="G18" s="258">
        <v>26031</v>
      </c>
      <c r="H18" s="259">
        <v>1978</v>
      </c>
      <c r="I18" s="258">
        <v>26681</v>
      </c>
      <c r="J18" s="259">
        <v>2054</v>
      </c>
      <c r="K18" s="258">
        <f>$I18-'[2]Año 2015'!$I18</f>
        <v>3026</v>
      </c>
      <c r="L18" s="260">
        <f>$J18-'[2]Año 2015'!$J18</f>
        <v>289</v>
      </c>
      <c r="M18" s="133"/>
      <c r="N18" s="134"/>
      <c r="O18" s="238"/>
    </row>
    <row r="19" spans="1:15" x14ac:dyDescent="0.2">
      <c r="A19" s="256">
        <v>13</v>
      </c>
      <c r="B19" s="257" t="s">
        <v>13</v>
      </c>
      <c r="C19" s="258">
        <v>4103</v>
      </c>
      <c r="D19" s="259">
        <v>517</v>
      </c>
      <c r="E19" s="258">
        <v>4185</v>
      </c>
      <c r="F19" s="259">
        <v>545</v>
      </c>
      <c r="G19" s="258">
        <v>4287</v>
      </c>
      <c r="H19" s="259">
        <v>564</v>
      </c>
      <c r="I19" s="258">
        <v>4374</v>
      </c>
      <c r="J19" s="259">
        <v>578</v>
      </c>
      <c r="K19" s="258">
        <f>$I19-'[2]Año 2015'!$I19</f>
        <v>375</v>
      </c>
      <c r="L19" s="260">
        <f>$J19-'[2]Año 2015'!$J19</f>
        <v>77</v>
      </c>
      <c r="M19" s="133"/>
      <c r="N19" s="134"/>
    </row>
    <row r="20" spans="1:15" x14ac:dyDescent="0.2">
      <c r="A20" s="256">
        <v>14</v>
      </c>
      <c r="B20" s="257" t="s">
        <v>14</v>
      </c>
      <c r="C20" s="258">
        <v>11677</v>
      </c>
      <c r="D20" s="259">
        <v>1337</v>
      </c>
      <c r="E20" s="258">
        <v>11937</v>
      </c>
      <c r="F20" s="259">
        <v>1369</v>
      </c>
      <c r="G20" s="258">
        <v>12184</v>
      </c>
      <c r="H20" s="259">
        <v>1408</v>
      </c>
      <c r="I20" s="258">
        <v>12390</v>
      </c>
      <c r="J20" s="259">
        <v>1450</v>
      </c>
      <c r="K20" s="258">
        <f>$I20-'[2]Año 2015'!$I20</f>
        <v>985</v>
      </c>
      <c r="L20" s="260">
        <f>$J20-'[2]Año 2015'!$J20</f>
        <v>145</v>
      </c>
      <c r="M20" s="133"/>
      <c r="N20" s="134"/>
    </row>
    <row r="21" spans="1:15" x14ac:dyDescent="0.2">
      <c r="A21" s="256">
        <v>15</v>
      </c>
      <c r="B21" s="257" t="s">
        <v>15</v>
      </c>
      <c r="C21" s="258">
        <v>27774</v>
      </c>
      <c r="D21" s="259">
        <v>2726</v>
      </c>
      <c r="E21" s="258">
        <v>28480</v>
      </c>
      <c r="F21" s="259">
        <v>2789</v>
      </c>
      <c r="G21" s="258">
        <v>29222</v>
      </c>
      <c r="H21" s="259">
        <v>2874</v>
      </c>
      <c r="I21" s="258">
        <v>29754</v>
      </c>
      <c r="J21" s="259">
        <v>2953</v>
      </c>
      <c r="K21" s="258">
        <f>$I21-'[2]Año 2015'!$I21</f>
        <v>2622</v>
      </c>
      <c r="L21" s="260">
        <f>$J21-'[2]Año 2015'!$J21</f>
        <v>300</v>
      </c>
      <c r="M21" s="133"/>
      <c r="N21" s="134"/>
    </row>
    <row r="22" spans="1:15" x14ac:dyDescent="0.2">
      <c r="A22" s="256">
        <v>16</v>
      </c>
      <c r="B22" s="257" t="s">
        <v>16</v>
      </c>
      <c r="C22" s="258">
        <v>16850</v>
      </c>
      <c r="D22" s="259">
        <v>2870</v>
      </c>
      <c r="E22" s="258">
        <v>17144</v>
      </c>
      <c r="F22" s="259">
        <v>2948</v>
      </c>
      <c r="G22" s="258">
        <v>17472</v>
      </c>
      <c r="H22" s="259">
        <v>3039</v>
      </c>
      <c r="I22" s="258">
        <v>17714</v>
      </c>
      <c r="J22" s="259">
        <v>3113</v>
      </c>
      <c r="K22" s="258">
        <f>$I22-'[2]Año 2015'!$I22</f>
        <v>1194</v>
      </c>
      <c r="L22" s="260">
        <f>$J22-'[2]Año 2015'!$J22</f>
        <v>308</v>
      </c>
      <c r="M22" s="133"/>
      <c r="N22" s="134"/>
    </row>
    <row r="23" spans="1:15" x14ac:dyDescent="0.2">
      <c r="A23" s="256">
        <v>17</v>
      </c>
      <c r="B23" s="257" t="s">
        <v>17</v>
      </c>
      <c r="C23" s="258">
        <v>18306</v>
      </c>
      <c r="D23" s="259">
        <v>3151</v>
      </c>
      <c r="E23" s="258">
        <v>18917</v>
      </c>
      <c r="F23" s="259">
        <v>3244</v>
      </c>
      <c r="G23" s="258">
        <v>19489</v>
      </c>
      <c r="H23" s="259">
        <v>3343</v>
      </c>
      <c r="I23" s="258">
        <v>19943</v>
      </c>
      <c r="J23" s="259">
        <v>3423</v>
      </c>
      <c r="K23" s="258">
        <f>$I23-'[2]Año 2015'!$I23</f>
        <v>2140</v>
      </c>
      <c r="L23" s="260">
        <f>$J23-'[2]Año 2015'!$J23</f>
        <v>365</v>
      </c>
      <c r="M23" s="133"/>
      <c r="N23" s="134"/>
    </row>
    <row r="24" spans="1:15" s="69" customFormat="1" x14ac:dyDescent="0.2">
      <c r="A24" s="256">
        <v>18</v>
      </c>
      <c r="B24" s="257" t="s">
        <v>409</v>
      </c>
      <c r="C24" s="258">
        <v>129604</v>
      </c>
      <c r="D24" s="259">
        <v>8008</v>
      </c>
      <c r="E24" s="258">
        <v>145469</v>
      </c>
      <c r="F24" s="259">
        <v>8375</v>
      </c>
      <c r="G24" s="258">
        <v>163046</v>
      </c>
      <c r="H24" s="259">
        <v>8719</v>
      </c>
      <c r="I24" s="258">
        <v>177104</v>
      </c>
      <c r="J24" s="259">
        <v>9059</v>
      </c>
      <c r="K24" s="258">
        <f>$I24-'[2]Año 2015'!$I24</f>
        <v>60004</v>
      </c>
      <c r="L24" s="260">
        <f>$J24-'[2]Año 2015'!$J24</f>
        <v>1424</v>
      </c>
      <c r="M24" s="133"/>
      <c r="N24" s="134"/>
    </row>
    <row r="25" spans="1:15" x14ac:dyDescent="0.2">
      <c r="A25" s="256">
        <v>19</v>
      </c>
      <c r="B25" s="257" t="s">
        <v>19</v>
      </c>
      <c r="C25" s="258">
        <v>3293555</v>
      </c>
      <c r="D25" s="259">
        <v>120272</v>
      </c>
      <c r="E25" s="258">
        <v>3375132</v>
      </c>
      <c r="F25" s="259">
        <v>128679</v>
      </c>
      <c r="G25" s="258">
        <v>3473082</v>
      </c>
      <c r="H25" s="259">
        <v>137248</v>
      </c>
      <c r="I25" s="258">
        <v>3510661</v>
      </c>
      <c r="J25" s="259">
        <v>140959</v>
      </c>
      <c r="K25" s="258">
        <f>$I25-'[2]Año 2015'!$I25</f>
        <v>243863</v>
      </c>
      <c r="L25" s="260">
        <f>$J25-'[2]Año 2015'!$J25</f>
        <v>23383</v>
      </c>
      <c r="M25" s="133"/>
      <c r="N25" s="134"/>
    </row>
    <row r="26" spans="1:15" x14ac:dyDescent="0.2">
      <c r="A26" s="256">
        <v>20</v>
      </c>
      <c r="B26" s="257" t="s">
        <v>20</v>
      </c>
      <c r="C26" s="258">
        <v>260305</v>
      </c>
      <c r="D26" s="259">
        <v>1029</v>
      </c>
      <c r="E26" s="258">
        <v>268624</v>
      </c>
      <c r="F26" s="259">
        <v>1083</v>
      </c>
      <c r="G26" s="258">
        <v>283085</v>
      </c>
      <c r="H26" s="259">
        <v>1192</v>
      </c>
      <c r="I26" s="258">
        <v>289086</v>
      </c>
      <c r="J26" s="259">
        <v>1242</v>
      </c>
      <c r="K26" s="258">
        <f>$I26-'[2]Año 2015'!$I26</f>
        <v>33099</v>
      </c>
      <c r="L26" s="260">
        <f>$J26-'[2]Año 2015'!$J26</f>
        <v>235</v>
      </c>
      <c r="M26" s="133"/>
      <c r="N26" s="134"/>
    </row>
    <row r="27" spans="1:15" x14ac:dyDescent="0.2">
      <c r="A27" s="256">
        <v>21</v>
      </c>
      <c r="B27" s="257" t="s">
        <v>21</v>
      </c>
      <c r="C27" s="258">
        <v>2708856</v>
      </c>
      <c r="D27" s="259">
        <v>221944</v>
      </c>
      <c r="E27" s="258">
        <v>2750700</v>
      </c>
      <c r="F27" s="259">
        <v>227172</v>
      </c>
      <c r="G27" s="258">
        <v>2793826</v>
      </c>
      <c r="H27" s="259">
        <v>232879</v>
      </c>
      <c r="I27" s="258">
        <v>2818834</v>
      </c>
      <c r="J27" s="259">
        <v>237786</v>
      </c>
      <c r="K27" s="258">
        <f>$I27-'[2]Año 2015'!$I27</f>
        <v>137903</v>
      </c>
      <c r="L27" s="260">
        <f>$J27-'[2]Año 2015'!$J27</f>
        <v>20137</v>
      </c>
      <c r="M27" s="133"/>
      <c r="N27" s="134"/>
    </row>
    <row r="28" spans="1:15" x14ac:dyDescent="0.2">
      <c r="A28" s="256">
        <v>22</v>
      </c>
      <c r="B28" s="257" t="s">
        <v>22</v>
      </c>
      <c r="C28" s="258">
        <v>12893</v>
      </c>
      <c r="D28" s="259">
        <v>2348</v>
      </c>
      <c r="E28" s="258">
        <v>13585</v>
      </c>
      <c r="F28" s="259">
        <v>2406</v>
      </c>
      <c r="G28" s="258">
        <v>14356</v>
      </c>
      <c r="H28" s="259">
        <v>2503</v>
      </c>
      <c r="I28" s="258">
        <v>14938</v>
      </c>
      <c r="J28" s="259">
        <v>2602</v>
      </c>
      <c r="K28" s="258">
        <f>$I28-'[2]Año 2015'!$I28</f>
        <v>2653</v>
      </c>
      <c r="L28" s="260">
        <f>$J28-'[2]Año 2015'!$J28</f>
        <v>346</v>
      </c>
      <c r="M28" s="133"/>
      <c r="N28" s="134"/>
    </row>
    <row r="29" spans="1:15" x14ac:dyDescent="0.2">
      <c r="A29" s="256">
        <v>23</v>
      </c>
      <c r="B29" s="257" t="s">
        <v>23</v>
      </c>
      <c r="C29" s="258">
        <v>994613</v>
      </c>
      <c r="D29" s="259">
        <v>138759</v>
      </c>
      <c r="E29" s="258">
        <v>1031069</v>
      </c>
      <c r="F29" s="259">
        <v>143140</v>
      </c>
      <c r="G29" s="258">
        <v>1061035</v>
      </c>
      <c r="H29" s="259">
        <v>147543</v>
      </c>
      <c r="I29" s="258">
        <v>1085239</v>
      </c>
      <c r="J29" s="259">
        <v>150981</v>
      </c>
      <c r="K29" s="258">
        <f>$I29-'[2]Año 2015'!$I29</f>
        <v>116215</v>
      </c>
      <c r="L29" s="260">
        <f>$J29-'[2]Año 2015'!$J29</f>
        <v>16957</v>
      </c>
      <c r="M29" s="133"/>
      <c r="N29" s="134"/>
    </row>
    <row r="30" spans="1:15" x14ac:dyDescent="0.2">
      <c r="A30" s="256">
        <v>24</v>
      </c>
      <c r="B30" s="257" t="s">
        <v>447</v>
      </c>
      <c r="C30" s="258">
        <v>210208</v>
      </c>
      <c r="D30" s="259">
        <v>6265</v>
      </c>
      <c r="E30" s="258">
        <v>214339</v>
      </c>
      <c r="F30" s="259">
        <v>6468</v>
      </c>
      <c r="G30" s="258">
        <v>200962</v>
      </c>
      <c r="H30" s="259">
        <v>6673</v>
      </c>
      <c r="I30" s="258">
        <v>204220</v>
      </c>
      <c r="J30" s="259">
        <v>6841</v>
      </c>
      <c r="K30" s="258">
        <f>$I30-'[2]Año 2015'!$I30</f>
        <v>-1739</v>
      </c>
      <c r="L30" s="260">
        <f>$J30-'[2]Año 2015'!$J30</f>
        <v>789</v>
      </c>
      <c r="M30" s="133"/>
      <c r="N30" s="134"/>
    </row>
    <row r="31" spans="1:15" x14ac:dyDescent="0.2">
      <c r="A31" s="256">
        <v>25</v>
      </c>
      <c r="B31" s="257" t="s">
        <v>25</v>
      </c>
      <c r="C31" s="258">
        <v>53337</v>
      </c>
      <c r="D31" s="259">
        <v>5665</v>
      </c>
      <c r="E31" s="258">
        <v>54923</v>
      </c>
      <c r="F31" s="259">
        <v>5835</v>
      </c>
      <c r="G31" s="258">
        <v>56514</v>
      </c>
      <c r="H31" s="259">
        <v>6031</v>
      </c>
      <c r="I31" s="258">
        <v>57957</v>
      </c>
      <c r="J31" s="259">
        <v>6209</v>
      </c>
      <c r="K31" s="258">
        <f>$I31-'[2]Año 2015'!$I31</f>
        <v>6285</v>
      </c>
      <c r="L31" s="260">
        <f>$J31-'[2]Año 2015'!$J31</f>
        <v>707</v>
      </c>
      <c r="M31" s="133"/>
      <c r="N31" s="134"/>
    </row>
    <row r="32" spans="1:15" x14ac:dyDescent="0.2">
      <c r="A32" s="256">
        <v>26</v>
      </c>
      <c r="B32" s="257" t="s">
        <v>150</v>
      </c>
      <c r="C32" s="258">
        <v>200090</v>
      </c>
      <c r="D32" s="259">
        <v>16496</v>
      </c>
      <c r="E32" s="258">
        <v>205697</v>
      </c>
      <c r="F32" s="259">
        <v>17142</v>
      </c>
      <c r="G32" s="258">
        <v>211548</v>
      </c>
      <c r="H32" s="259">
        <v>17770</v>
      </c>
      <c r="I32" s="258">
        <v>216193</v>
      </c>
      <c r="J32" s="259">
        <v>18349</v>
      </c>
      <c r="K32" s="258">
        <f>$I32-'[2]Año 2015'!$I32</f>
        <v>21460</v>
      </c>
      <c r="L32" s="260">
        <f>$J32-'[2]Año 2015'!$J32</f>
        <v>2381</v>
      </c>
      <c r="M32" s="133"/>
      <c r="N32" s="134"/>
    </row>
    <row r="33" spans="1:14" x14ac:dyDescent="0.2">
      <c r="A33" s="256">
        <v>27</v>
      </c>
      <c r="B33" s="257" t="s">
        <v>27</v>
      </c>
      <c r="C33" s="258">
        <v>133856</v>
      </c>
      <c r="D33" s="259">
        <v>1387</v>
      </c>
      <c r="E33" s="258">
        <v>137896</v>
      </c>
      <c r="F33" s="259">
        <v>1432</v>
      </c>
      <c r="G33" s="258">
        <v>141415</v>
      </c>
      <c r="H33" s="259">
        <v>1471</v>
      </c>
      <c r="I33" s="258">
        <v>144234</v>
      </c>
      <c r="J33" s="259">
        <v>1522</v>
      </c>
      <c r="K33" s="258">
        <f>$I33-'[2]Año 2015'!$I33</f>
        <v>14042</v>
      </c>
      <c r="L33" s="260">
        <f>$J33-'[2]Año 2015'!$J33</f>
        <v>179</v>
      </c>
      <c r="M33" s="133"/>
      <c r="N33" s="134"/>
    </row>
    <row r="34" spans="1:14" x14ac:dyDescent="0.2">
      <c r="A34" s="256">
        <v>28</v>
      </c>
      <c r="B34" s="257" t="s">
        <v>28</v>
      </c>
      <c r="C34" s="258">
        <v>37669</v>
      </c>
      <c r="D34" s="259">
        <v>5309</v>
      </c>
      <c r="E34" s="258">
        <v>38725</v>
      </c>
      <c r="F34" s="259">
        <v>5444</v>
      </c>
      <c r="G34" s="258">
        <v>39732</v>
      </c>
      <c r="H34" s="259">
        <v>5597</v>
      </c>
      <c r="I34" s="258">
        <v>40581</v>
      </c>
      <c r="J34" s="259">
        <v>5743</v>
      </c>
      <c r="K34" s="258">
        <f>$I34-'[2]Año 2015'!$I34</f>
        <v>3958</v>
      </c>
      <c r="L34" s="260">
        <f>$J34-'[2]Año 2015'!$J34</f>
        <v>563</v>
      </c>
      <c r="M34" s="133"/>
      <c r="N34" s="134"/>
    </row>
    <row r="35" spans="1:14" x14ac:dyDescent="0.2">
      <c r="A35" s="256">
        <v>29</v>
      </c>
      <c r="B35" s="257" t="s">
        <v>29</v>
      </c>
      <c r="C35" s="258">
        <v>1358713</v>
      </c>
      <c r="D35" s="259">
        <v>15990</v>
      </c>
      <c r="E35" s="258">
        <v>1407821</v>
      </c>
      <c r="F35" s="259">
        <v>17124</v>
      </c>
      <c r="G35" s="258">
        <v>1455283</v>
      </c>
      <c r="H35" s="259">
        <v>18032</v>
      </c>
      <c r="I35" s="258">
        <v>1496288</v>
      </c>
      <c r="J35" s="259">
        <v>19000</v>
      </c>
      <c r="K35" s="258">
        <f>$I35-'[2]Año 2015'!$I35</f>
        <v>184260</v>
      </c>
      <c r="L35" s="260">
        <f>$J35-'[2]Año 2015'!$J35</f>
        <v>3841</v>
      </c>
      <c r="M35" s="133"/>
      <c r="N35" s="134"/>
    </row>
    <row r="36" spans="1:14" x14ac:dyDescent="0.2">
      <c r="A36" s="256">
        <v>30</v>
      </c>
      <c r="B36" s="257" t="s">
        <v>30</v>
      </c>
      <c r="C36" s="258">
        <v>89496</v>
      </c>
      <c r="D36" s="259">
        <v>4956</v>
      </c>
      <c r="E36" s="258">
        <v>91798</v>
      </c>
      <c r="F36" s="259">
        <v>5106</v>
      </c>
      <c r="G36" s="258">
        <v>93953</v>
      </c>
      <c r="H36" s="259">
        <v>5239</v>
      </c>
      <c r="I36" s="258">
        <v>95665</v>
      </c>
      <c r="J36" s="259">
        <v>5389</v>
      </c>
      <c r="K36" s="258">
        <f>$I36-'[2]Año 2015'!$I36</f>
        <v>8423</v>
      </c>
      <c r="L36" s="260">
        <f>$J36-'[2]Año 2015'!$J36</f>
        <v>582</v>
      </c>
      <c r="M36" s="133"/>
      <c r="N36" s="134"/>
    </row>
    <row r="37" spans="1:14" x14ac:dyDescent="0.2">
      <c r="A37" s="256">
        <v>31</v>
      </c>
      <c r="B37" s="257" t="s">
        <v>31</v>
      </c>
      <c r="C37" s="258">
        <v>267081</v>
      </c>
      <c r="D37" s="259">
        <v>5284</v>
      </c>
      <c r="E37" s="258">
        <v>274073</v>
      </c>
      <c r="F37" s="259">
        <v>5444</v>
      </c>
      <c r="G37" s="258">
        <v>280891</v>
      </c>
      <c r="H37" s="259">
        <v>5618</v>
      </c>
      <c r="I37" s="258">
        <v>287812</v>
      </c>
      <c r="J37" s="259">
        <v>5765</v>
      </c>
      <c r="K37" s="258">
        <f>$I37-'[2]Año 2015'!$I37</f>
        <v>27559</v>
      </c>
      <c r="L37" s="260">
        <f>$J37-'[2]Año 2015'!$J37</f>
        <v>601</v>
      </c>
      <c r="M37" s="133"/>
      <c r="N37" s="134"/>
    </row>
    <row r="38" spans="1:14" x14ac:dyDescent="0.2">
      <c r="A38" s="256">
        <v>32</v>
      </c>
      <c r="B38" s="257" t="s">
        <v>32</v>
      </c>
      <c r="C38" s="258">
        <v>20732</v>
      </c>
      <c r="D38" s="259">
        <v>1811</v>
      </c>
      <c r="E38" s="258">
        <v>21323</v>
      </c>
      <c r="F38" s="259">
        <v>1866</v>
      </c>
      <c r="G38" s="258">
        <v>21856</v>
      </c>
      <c r="H38" s="259">
        <v>1922</v>
      </c>
      <c r="I38" s="258">
        <v>22394</v>
      </c>
      <c r="J38" s="259">
        <v>1971</v>
      </c>
      <c r="K38" s="258">
        <f>$I38-'[2]Año 2015'!$I38</f>
        <v>2349</v>
      </c>
      <c r="L38" s="260">
        <f>$J38-'[2]Año 2015'!$J38</f>
        <v>223</v>
      </c>
      <c r="M38" s="133"/>
      <c r="N38" s="134"/>
    </row>
    <row r="39" spans="1:14" x14ac:dyDescent="0.2">
      <c r="A39" s="256">
        <v>33</v>
      </c>
      <c r="B39" s="257" t="s">
        <v>33</v>
      </c>
      <c r="C39" s="258">
        <v>5243</v>
      </c>
      <c r="D39" s="259">
        <v>355</v>
      </c>
      <c r="E39" s="258">
        <v>5399</v>
      </c>
      <c r="F39" s="259">
        <v>358</v>
      </c>
      <c r="G39" s="258">
        <v>5553</v>
      </c>
      <c r="H39" s="259">
        <v>370</v>
      </c>
      <c r="I39" s="258">
        <v>5682</v>
      </c>
      <c r="J39" s="259">
        <v>378</v>
      </c>
      <c r="K39" s="258">
        <f>$I39-'[2]Año 2015'!$I39</f>
        <v>562</v>
      </c>
      <c r="L39" s="260">
        <f>$J39-'[2]Año 2015'!$J39</f>
        <v>42</v>
      </c>
      <c r="M39" s="133"/>
      <c r="N39" s="134"/>
    </row>
    <row r="40" spans="1:14" ht="15.75" customHeight="1" x14ac:dyDescent="0.2">
      <c r="A40" s="256">
        <v>34</v>
      </c>
      <c r="B40" s="257" t="s">
        <v>34</v>
      </c>
      <c r="C40" s="258">
        <v>1040229</v>
      </c>
      <c r="D40" s="259">
        <v>215265</v>
      </c>
      <c r="E40" s="258">
        <v>1054955</v>
      </c>
      <c r="F40" s="259">
        <v>221094</v>
      </c>
      <c r="G40" s="258">
        <v>1067854</v>
      </c>
      <c r="H40" s="259">
        <v>226728</v>
      </c>
      <c r="I40" s="258">
        <v>1077127</v>
      </c>
      <c r="J40" s="259">
        <v>231673</v>
      </c>
      <c r="K40" s="258">
        <f>$I40-'[2]Año 2015'!$I40</f>
        <v>50373</v>
      </c>
      <c r="L40" s="260">
        <f>$J40-'[2]Año 2015'!$J40</f>
        <v>21157</v>
      </c>
      <c r="M40" s="133"/>
      <c r="N40" s="134"/>
    </row>
    <row r="41" spans="1:14" x14ac:dyDescent="0.2">
      <c r="A41" s="256">
        <v>35</v>
      </c>
      <c r="B41" s="257" t="s">
        <v>35</v>
      </c>
      <c r="C41" s="258">
        <v>64195</v>
      </c>
      <c r="D41" s="259">
        <v>6558</v>
      </c>
      <c r="E41" s="258">
        <v>67688</v>
      </c>
      <c r="F41" s="259">
        <v>7162</v>
      </c>
      <c r="G41" s="258">
        <v>70757</v>
      </c>
      <c r="H41" s="259">
        <v>7799</v>
      </c>
      <c r="I41" s="258">
        <v>73180</v>
      </c>
      <c r="J41" s="259">
        <v>8321</v>
      </c>
      <c r="K41" s="258">
        <f>$I41-'[2]Año 2015'!$I41</f>
        <v>12152</v>
      </c>
      <c r="L41" s="260">
        <f>$J41-'[2]Año 2015'!$J41</f>
        <v>2202</v>
      </c>
      <c r="M41" s="133"/>
      <c r="N41" s="134"/>
    </row>
    <row r="42" spans="1:14" x14ac:dyDescent="0.2">
      <c r="A42" s="256">
        <v>36</v>
      </c>
      <c r="B42" s="257" t="s">
        <v>36</v>
      </c>
      <c r="C42" s="258">
        <v>465763</v>
      </c>
      <c r="D42" s="259">
        <v>1824</v>
      </c>
      <c r="E42" s="258">
        <v>479903</v>
      </c>
      <c r="F42" s="259">
        <v>1916</v>
      </c>
      <c r="G42" s="258">
        <v>494494</v>
      </c>
      <c r="H42" s="259">
        <v>1999</v>
      </c>
      <c r="I42" s="258">
        <v>506979</v>
      </c>
      <c r="J42" s="259">
        <v>2079</v>
      </c>
      <c r="K42" s="258">
        <f>$I42-'[2]Año 2015'!$I42</f>
        <v>56351</v>
      </c>
      <c r="L42" s="260">
        <f>$J42-'[2]Año 2015'!$J42</f>
        <v>336</v>
      </c>
      <c r="M42" s="133"/>
      <c r="N42" s="134"/>
    </row>
    <row r="43" spans="1:14" ht="12.75" customHeight="1" x14ac:dyDescent="0.2">
      <c r="A43" s="256">
        <v>37</v>
      </c>
      <c r="B43" s="257" t="s">
        <v>37</v>
      </c>
      <c r="C43" s="258">
        <v>205643</v>
      </c>
      <c r="D43" s="259">
        <v>8397</v>
      </c>
      <c r="E43" s="258">
        <v>212534</v>
      </c>
      <c r="F43" s="259">
        <v>8704</v>
      </c>
      <c r="G43" s="258">
        <v>220023</v>
      </c>
      <c r="H43" s="259">
        <v>9057</v>
      </c>
      <c r="I43" s="258">
        <v>226375</v>
      </c>
      <c r="J43" s="259">
        <v>9347</v>
      </c>
      <c r="K43" s="258">
        <f>$I43-'[2]Año 2015'!$I43</f>
        <v>27749</v>
      </c>
      <c r="L43" s="260">
        <f>$J43-'[2]Año 2015'!$J43</f>
        <v>1225</v>
      </c>
      <c r="M43" s="133"/>
      <c r="N43" s="134"/>
    </row>
    <row r="44" spans="1:14" s="69" customFormat="1" x14ac:dyDescent="0.2">
      <c r="A44" s="256">
        <v>38</v>
      </c>
      <c r="B44" s="257" t="s">
        <v>38</v>
      </c>
      <c r="C44" s="258">
        <v>208781</v>
      </c>
      <c r="D44" s="259">
        <v>8206</v>
      </c>
      <c r="E44" s="258">
        <v>213843</v>
      </c>
      <c r="F44" s="259">
        <v>8519</v>
      </c>
      <c r="G44" s="258">
        <v>219418</v>
      </c>
      <c r="H44" s="259">
        <v>8844</v>
      </c>
      <c r="I44" s="258">
        <v>223060</v>
      </c>
      <c r="J44" s="259">
        <v>9105</v>
      </c>
      <c r="K44" s="258">
        <f>$I44-'[2]Año 2015'!$I44</f>
        <v>18291</v>
      </c>
      <c r="L44" s="260">
        <f>$J44-'[2]Año 2015'!$J44</f>
        <v>1089</v>
      </c>
      <c r="M44" s="133"/>
      <c r="N44" s="134"/>
    </row>
    <row r="45" spans="1:14" x14ac:dyDescent="0.2">
      <c r="A45" s="256">
        <v>39</v>
      </c>
      <c r="B45" s="257" t="s">
        <v>39</v>
      </c>
      <c r="C45" s="258">
        <v>266377</v>
      </c>
      <c r="D45" s="259">
        <v>45827</v>
      </c>
      <c r="E45" s="258">
        <v>274511</v>
      </c>
      <c r="F45" s="259">
        <v>48484</v>
      </c>
      <c r="G45" s="258">
        <v>284190</v>
      </c>
      <c r="H45" s="259">
        <v>51217</v>
      </c>
      <c r="I45" s="258">
        <v>290185</v>
      </c>
      <c r="J45" s="259">
        <v>53351</v>
      </c>
      <c r="K45" s="258">
        <f>$I45-'[2]Año 2015'!$I45</f>
        <v>29329</v>
      </c>
      <c r="L45" s="260">
        <f>$J45-'[2]Año 2015'!$J45</f>
        <v>9015</v>
      </c>
      <c r="M45" s="133"/>
      <c r="N45" s="134"/>
    </row>
    <row r="46" spans="1:14" x14ac:dyDescent="0.2">
      <c r="A46" s="256">
        <v>40</v>
      </c>
      <c r="B46" s="257" t="s">
        <v>40</v>
      </c>
      <c r="C46" s="258">
        <v>25373</v>
      </c>
      <c r="D46" s="259">
        <v>2817</v>
      </c>
      <c r="E46" s="258">
        <v>25968</v>
      </c>
      <c r="F46" s="259">
        <v>2927</v>
      </c>
      <c r="G46" s="258">
        <v>26574</v>
      </c>
      <c r="H46" s="259">
        <v>3021</v>
      </c>
      <c r="I46" s="258">
        <v>27152</v>
      </c>
      <c r="J46" s="259">
        <v>3094</v>
      </c>
      <c r="K46" s="258">
        <f>$I46-'[2]Año 2015'!$I46</f>
        <v>2413</v>
      </c>
      <c r="L46" s="260">
        <f>$J46-'[2]Año 2015'!$J46</f>
        <v>369</v>
      </c>
      <c r="M46" s="133"/>
      <c r="N46" s="134"/>
    </row>
    <row r="47" spans="1:14" x14ac:dyDescent="0.2">
      <c r="A47" s="256">
        <v>41</v>
      </c>
      <c r="B47" s="257" t="s">
        <v>41</v>
      </c>
      <c r="C47" s="258">
        <v>494691</v>
      </c>
      <c r="D47" s="259">
        <v>17323</v>
      </c>
      <c r="E47" s="258">
        <v>511268</v>
      </c>
      <c r="F47" s="259">
        <v>18135</v>
      </c>
      <c r="G47" s="258">
        <v>527448</v>
      </c>
      <c r="H47" s="259">
        <v>18943</v>
      </c>
      <c r="I47" s="258">
        <v>540041</v>
      </c>
      <c r="J47" s="259">
        <v>19674</v>
      </c>
      <c r="K47" s="258">
        <f>$I47-'[2]Año 2015'!$I47</f>
        <v>61604</v>
      </c>
      <c r="L47" s="260">
        <f>$J47-'[2]Año 2015'!$J47</f>
        <v>3115</v>
      </c>
      <c r="M47" s="133"/>
      <c r="N47" s="134"/>
    </row>
    <row r="48" spans="1:14" x14ac:dyDescent="0.2">
      <c r="A48" s="256">
        <v>42</v>
      </c>
      <c r="B48" s="257" t="s">
        <v>42</v>
      </c>
      <c r="C48" s="258">
        <v>6383</v>
      </c>
      <c r="D48" s="259">
        <v>754</v>
      </c>
      <c r="E48" s="258">
        <v>6525</v>
      </c>
      <c r="F48" s="259">
        <v>773</v>
      </c>
      <c r="G48" s="258">
        <v>6697</v>
      </c>
      <c r="H48" s="259">
        <v>791</v>
      </c>
      <c r="I48" s="258">
        <v>6865</v>
      </c>
      <c r="J48" s="259">
        <v>813</v>
      </c>
      <c r="K48" s="258">
        <f>$I48-'[2]Año 2015'!$I48</f>
        <v>636</v>
      </c>
      <c r="L48" s="260">
        <f>$J48-'[2]Año 2015'!$J48</f>
        <v>90</v>
      </c>
      <c r="M48" s="133"/>
      <c r="N48" s="134"/>
    </row>
    <row r="49" spans="1:14" x14ac:dyDescent="0.2">
      <c r="A49" s="256">
        <v>43</v>
      </c>
      <c r="B49" s="257" t="s">
        <v>149</v>
      </c>
      <c r="C49" s="258">
        <v>10553</v>
      </c>
      <c r="D49" s="259">
        <v>1846</v>
      </c>
      <c r="E49" s="258">
        <v>10944</v>
      </c>
      <c r="F49" s="259">
        <v>1942</v>
      </c>
      <c r="G49" s="258">
        <v>11349</v>
      </c>
      <c r="H49" s="259">
        <v>2049</v>
      </c>
      <c r="I49" s="258">
        <v>11715</v>
      </c>
      <c r="J49" s="259">
        <v>2133</v>
      </c>
      <c r="K49" s="258">
        <f>$I49-'[2]Año 2015'!$I49</f>
        <v>1505</v>
      </c>
      <c r="L49" s="260">
        <f>$J49-'[2]Año 2015'!$J49</f>
        <v>368</v>
      </c>
      <c r="M49" s="133"/>
      <c r="N49" s="134"/>
    </row>
    <row r="50" spans="1:14" x14ac:dyDescent="0.2">
      <c r="A50" s="256">
        <v>44</v>
      </c>
      <c r="B50" s="257" t="s">
        <v>152</v>
      </c>
      <c r="C50" s="258">
        <v>24612</v>
      </c>
      <c r="D50" s="259">
        <v>11934</v>
      </c>
      <c r="E50" s="258">
        <v>25281</v>
      </c>
      <c r="F50" s="259">
        <v>12366</v>
      </c>
      <c r="G50" s="258">
        <v>25991</v>
      </c>
      <c r="H50" s="259">
        <v>12745</v>
      </c>
      <c r="I50" s="258">
        <v>26486</v>
      </c>
      <c r="J50" s="259">
        <v>13073</v>
      </c>
      <c r="K50" s="258">
        <f>$I50-'[2]Año 2015'!$I50</f>
        <v>2521</v>
      </c>
      <c r="L50" s="260">
        <f>$J50-'[2]Año 2015'!$J50</f>
        <v>1472</v>
      </c>
      <c r="M50" s="133"/>
      <c r="N50" s="134"/>
    </row>
    <row r="51" spans="1:14" x14ac:dyDescent="0.2">
      <c r="A51" s="256">
        <v>45</v>
      </c>
      <c r="B51" s="257" t="s">
        <v>43</v>
      </c>
      <c r="C51" s="258">
        <v>8156</v>
      </c>
      <c r="D51" s="259">
        <v>1166</v>
      </c>
      <c r="E51" s="258">
        <v>8404</v>
      </c>
      <c r="F51" s="259">
        <v>1218</v>
      </c>
      <c r="G51" s="258">
        <v>8695</v>
      </c>
      <c r="H51" s="259">
        <v>1261</v>
      </c>
      <c r="I51" s="258">
        <v>8918</v>
      </c>
      <c r="J51" s="259">
        <v>1307</v>
      </c>
      <c r="K51" s="258">
        <f>$I51-'[2]Año 2015'!$I51</f>
        <v>1056</v>
      </c>
      <c r="L51" s="260">
        <f>$J51-'[2]Año 2015'!$J51</f>
        <v>185</v>
      </c>
      <c r="M51" s="133"/>
      <c r="N51" s="134"/>
    </row>
    <row r="52" spans="1:14" x14ac:dyDescent="0.2">
      <c r="A52" s="256">
        <v>46</v>
      </c>
      <c r="B52" s="257" t="s">
        <v>44</v>
      </c>
      <c r="C52" s="258">
        <v>3665461</v>
      </c>
      <c r="D52" s="259">
        <v>67221</v>
      </c>
      <c r="E52" s="258">
        <v>3744335</v>
      </c>
      <c r="F52" s="259">
        <v>67785</v>
      </c>
      <c r="G52" s="258">
        <v>3819989</v>
      </c>
      <c r="H52" s="259">
        <v>68414</v>
      </c>
      <c r="I52" s="258">
        <v>3884817</v>
      </c>
      <c r="J52" s="259">
        <v>69021</v>
      </c>
      <c r="K52" s="258">
        <f>$I52-'[2]Año 2015'!$I52</f>
        <v>293739</v>
      </c>
      <c r="L52" s="260">
        <f>$J52-'[2]Año 2015'!$J52</f>
        <v>2336</v>
      </c>
      <c r="M52" s="133"/>
      <c r="N52" s="134"/>
    </row>
    <row r="53" spans="1:14" x14ac:dyDescent="0.2">
      <c r="A53" s="256">
        <v>47</v>
      </c>
      <c r="B53" s="257" t="s">
        <v>45</v>
      </c>
      <c r="C53" s="258">
        <v>285917</v>
      </c>
      <c r="D53" s="259">
        <v>11344</v>
      </c>
      <c r="E53" s="258">
        <v>298100</v>
      </c>
      <c r="F53" s="259">
        <v>12109</v>
      </c>
      <c r="G53" s="258">
        <v>309276</v>
      </c>
      <c r="H53" s="259">
        <v>12858</v>
      </c>
      <c r="I53" s="258">
        <v>318660</v>
      </c>
      <c r="J53" s="259">
        <v>13504</v>
      </c>
      <c r="K53" s="258">
        <f>$I53-'[2]Año 2015'!$I53</f>
        <v>41815</v>
      </c>
      <c r="L53" s="260">
        <f>$J53-'[2]Año 2015'!$J53</f>
        <v>2881</v>
      </c>
      <c r="M53" s="133"/>
      <c r="N53" s="134"/>
    </row>
    <row r="54" spans="1:14" x14ac:dyDescent="0.2">
      <c r="A54" s="256">
        <v>48</v>
      </c>
      <c r="B54" s="257" t="s">
        <v>46</v>
      </c>
      <c r="C54" s="258">
        <v>13260</v>
      </c>
      <c r="D54" s="259">
        <v>911</v>
      </c>
      <c r="E54" s="258">
        <v>13608</v>
      </c>
      <c r="F54" s="259">
        <v>948</v>
      </c>
      <c r="G54" s="258">
        <v>13986</v>
      </c>
      <c r="H54" s="259">
        <v>989</v>
      </c>
      <c r="I54" s="258">
        <v>14356</v>
      </c>
      <c r="J54" s="259">
        <v>1016</v>
      </c>
      <c r="K54" s="258">
        <f>$I54-'[2]Año 2015'!$I54</f>
        <v>1532</v>
      </c>
      <c r="L54" s="260">
        <f>$J54-'[2]Año 2015'!$J54</f>
        <v>129</v>
      </c>
      <c r="M54" s="133"/>
      <c r="N54" s="134"/>
    </row>
    <row r="55" spans="1:14" x14ac:dyDescent="0.2">
      <c r="A55" s="256">
        <v>49</v>
      </c>
      <c r="B55" s="257" t="s">
        <v>47</v>
      </c>
      <c r="C55" s="258">
        <v>115083</v>
      </c>
      <c r="D55" s="259">
        <v>1733</v>
      </c>
      <c r="E55" s="258">
        <v>118469</v>
      </c>
      <c r="F55" s="259">
        <v>1808</v>
      </c>
      <c r="G55" s="258">
        <v>122023</v>
      </c>
      <c r="H55" s="259">
        <v>1882</v>
      </c>
      <c r="I55" s="258">
        <v>125491</v>
      </c>
      <c r="J55" s="259">
        <v>1933</v>
      </c>
      <c r="K55" s="258">
        <f>$I55-'[2]Año 2015'!$I55</f>
        <v>14463</v>
      </c>
      <c r="L55" s="260">
        <f>$J55-'[2]Año 2015'!$J55</f>
        <v>266</v>
      </c>
      <c r="M55" s="133"/>
      <c r="N55" s="134"/>
    </row>
    <row r="56" spans="1:14" x14ac:dyDescent="0.2">
      <c r="A56" s="256">
        <v>50</v>
      </c>
      <c r="B56" s="257" t="s">
        <v>48</v>
      </c>
      <c r="C56" s="258">
        <v>153592</v>
      </c>
      <c r="D56" s="259">
        <v>794</v>
      </c>
      <c r="E56" s="258">
        <v>157877</v>
      </c>
      <c r="F56" s="259">
        <v>826</v>
      </c>
      <c r="G56" s="258">
        <v>162062</v>
      </c>
      <c r="H56" s="259">
        <v>859</v>
      </c>
      <c r="I56" s="258">
        <v>165230</v>
      </c>
      <c r="J56" s="259">
        <v>902</v>
      </c>
      <c r="K56" s="258">
        <f>$I56-'[2]Año 2015'!$I56</f>
        <v>16568</v>
      </c>
      <c r="L56" s="260">
        <f>$J56-'[2]Año 2015'!$J56</f>
        <v>148</v>
      </c>
      <c r="M56" s="133"/>
      <c r="N56" s="134"/>
    </row>
    <row r="57" spans="1:14" x14ac:dyDescent="0.2">
      <c r="A57" s="256">
        <v>51</v>
      </c>
      <c r="B57" s="257" t="s">
        <v>151</v>
      </c>
      <c r="C57" s="258">
        <v>572</v>
      </c>
      <c r="D57" s="259">
        <v>120</v>
      </c>
      <c r="E57" s="258">
        <v>582</v>
      </c>
      <c r="F57" s="259">
        <v>121</v>
      </c>
      <c r="G57" s="258">
        <v>593</v>
      </c>
      <c r="H57" s="259">
        <v>122</v>
      </c>
      <c r="I57" s="258">
        <v>607</v>
      </c>
      <c r="J57" s="259">
        <v>126</v>
      </c>
      <c r="K57" s="258">
        <f>$I57-'[2]Año 2015'!$I57</f>
        <v>42</v>
      </c>
      <c r="L57" s="260">
        <f>$J57-'[2]Año 2015'!$J57</f>
        <v>7</v>
      </c>
      <c r="M57" s="133"/>
      <c r="N57" s="134"/>
    </row>
    <row r="58" spans="1:14" x14ac:dyDescent="0.2">
      <c r="A58" s="256">
        <v>52</v>
      </c>
      <c r="B58" s="257" t="s">
        <v>49</v>
      </c>
      <c r="C58" s="258">
        <v>49566</v>
      </c>
      <c r="D58" s="259">
        <v>9678</v>
      </c>
      <c r="E58" s="258">
        <v>50548</v>
      </c>
      <c r="F58" s="259">
        <v>9947</v>
      </c>
      <c r="G58" s="258">
        <v>51654</v>
      </c>
      <c r="H58" s="259">
        <v>10238</v>
      </c>
      <c r="I58" s="258">
        <v>52418</v>
      </c>
      <c r="J58" s="259">
        <v>10530</v>
      </c>
      <c r="K58" s="258">
        <f>$I58-'[2]Año 2015'!$I58</f>
        <v>3756</v>
      </c>
      <c r="L58" s="260">
        <f>$J58-'[2]Año 2015'!$J58</f>
        <v>1139</v>
      </c>
      <c r="M58" s="133"/>
      <c r="N58" s="134"/>
    </row>
    <row r="59" spans="1:14" x14ac:dyDescent="0.2">
      <c r="A59" s="256">
        <v>53</v>
      </c>
      <c r="B59" s="257" t="s">
        <v>50</v>
      </c>
      <c r="C59" s="258">
        <v>17805</v>
      </c>
      <c r="D59" s="259">
        <v>913</v>
      </c>
      <c r="E59" s="258">
        <v>18365</v>
      </c>
      <c r="F59" s="259">
        <v>938</v>
      </c>
      <c r="G59" s="258">
        <v>18831</v>
      </c>
      <c r="H59" s="259">
        <v>964</v>
      </c>
      <c r="I59" s="258">
        <v>19203</v>
      </c>
      <c r="J59" s="259">
        <v>998</v>
      </c>
      <c r="K59" s="258">
        <f>$I59-'[2]Año 2015'!$I59</f>
        <v>1705</v>
      </c>
      <c r="L59" s="260">
        <f>$J59-'[2]Año 2015'!$J59</f>
        <v>116</v>
      </c>
      <c r="M59" s="133"/>
      <c r="N59" s="134"/>
    </row>
    <row r="60" spans="1:14" x14ac:dyDescent="0.2">
      <c r="A60" s="256">
        <v>54</v>
      </c>
      <c r="B60" s="257" t="s">
        <v>51</v>
      </c>
      <c r="C60" s="258">
        <v>543592</v>
      </c>
      <c r="D60" s="259">
        <v>1438</v>
      </c>
      <c r="E60" s="258">
        <v>557980</v>
      </c>
      <c r="F60" s="259">
        <v>1474</v>
      </c>
      <c r="G60" s="258">
        <v>571487</v>
      </c>
      <c r="H60" s="259">
        <v>1527</v>
      </c>
      <c r="I60" s="258">
        <v>584142</v>
      </c>
      <c r="J60" s="259">
        <v>1576</v>
      </c>
      <c r="K60" s="258">
        <f>$I60-'[2]Año 2015'!$I60</f>
        <v>55040</v>
      </c>
      <c r="L60" s="260">
        <f>$J60-'[2]Año 2015'!$J60</f>
        <v>179</v>
      </c>
      <c r="M60" s="133"/>
      <c r="N60" s="134"/>
    </row>
    <row r="61" spans="1:14" x14ac:dyDescent="0.2">
      <c r="A61" s="256">
        <v>55</v>
      </c>
      <c r="B61" s="257" t="s">
        <v>52</v>
      </c>
      <c r="C61" s="258">
        <v>7342</v>
      </c>
      <c r="D61" s="259">
        <v>462</v>
      </c>
      <c r="E61" s="258">
        <v>7557</v>
      </c>
      <c r="F61" s="259">
        <v>494</v>
      </c>
      <c r="G61" s="258">
        <v>7801</v>
      </c>
      <c r="H61" s="259">
        <v>509</v>
      </c>
      <c r="I61" s="258">
        <v>7979</v>
      </c>
      <c r="J61" s="259">
        <v>526</v>
      </c>
      <c r="K61" s="258">
        <f>$I61-'[2]Año 2015'!$I61</f>
        <v>811</v>
      </c>
      <c r="L61" s="260">
        <f>$J61-'[2]Año 2015'!$J61</f>
        <v>77</v>
      </c>
      <c r="M61" s="133"/>
      <c r="N61" s="134"/>
    </row>
    <row r="62" spans="1:14" x14ac:dyDescent="0.2">
      <c r="A62" s="256">
        <v>56</v>
      </c>
      <c r="B62" s="257" t="s">
        <v>53</v>
      </c>
      <c r="C62" s="258">
        <v>217847</v>
      </c>
      <c r="D62" s="259">
        <v>12221</v>
      </c>
      <c r="E62" s="258">
        <v>226135</v>
      </c>
      <c r="F62" s="259">
        <v>12709</v>
      </c>
      <c r="G62" s="258">
        <v>233980</v>
      </c>
      <c r="H62" s="259">
        <v>13105</v>
      </c>
      <c r="I62" s="258">
        <v>240875</v>
      </c>
      <c r="J62" s="259">
        <v>13472</v>
      </c>
      <c r="K62" s="258">
        <f>$I62-'[2]Año 2015'!$I62</f>
        <v>29394</v>
      </c>
      <c r="L62" s="260">
        <f>$J62-'[2]Año 2015'!$J62</f>
        <v>1648</v>
      </c>
      <c r="M62" s="133"/>
      <c r="N62" s="134"/>
    </row>
    <row r="63" spans="1:14" x14ac:dyDescent="0.2">
      <c r="A63" s="256">
        <v>57</v>
      </c>
      <c r="B63" s="257" t="s">
        <v>424</v>
      </c>
      <c r="C63" s="258">
        <v>11121</v>
      </c>
      <c r="D63" s="259">
        <v>1152</v>
      </c>
      <c r="E63" s="258">
        <v>11599</v>
      </c>
      <c r="F63" s="259">
        <v>1166</v>
      </c>
      <c r="G63" s="258">
        <v>19441</v>
      </c>
      <c r="H63" s="259">
        <v>1199</v>
      </c>
      <c r="I63" s="258">
        <v>19929</v>
      </c>
      <c r="J63" s="259">
        <v>1215</v>
      </c>
      <c r="K63" s="258">
        <f>$I63-'[2]Año 2015'!$I63</f>
        <v>9278</v>
      </c>
      <c r="L63" s="260">
        <f>$J63-'[2]Año 2015'!$J63</f>
        <v>91</v>
      </c>
      <c r="M63" s="133"/>
      <c r="N63" s="134"/>
    </row>
    <row r="64" spans="1:14" x14ac:dyDescent="0.2">
      <c r="A64" s="256">
        <v>58</v>
      </c>
      <c r="B64" s="257" t="s">
        <v>541</v>
      </c>
      <c r="C64" s="258">
        <v>3754</v>
      </c>
      <c r="D64" s="259">
        <v>921</v>
      </c>
      <c r="E64" s="258">
        <v>3913</v>
      </c>
      <c r="F64" s="259">
        <v>952</v>
      </c>
      <c r="G64" s="258">
        <v>7032</v>
      </c>
      <c r="H64" s="259">
        <v>996</v>
      </c>
      <c r="I64" s="258">
        <v>7166</v>
      </c>
      <c r="J64" s="259">
        <v>1036</v>
      </c>
      <c r="K64" s="258">
        <f>$I64-'[2]Año 2015'!$I64</f>
        <v>3587</v>
      </c>
      <c r="L64" s="260">
        <f>$J64-'[2]Año 2015'!$J64</f>
        <v>143</v>
      </c>
      <c r="M64" s="133"/>
      <c r="N64" s="134"/>
    </row>
    <row r="65" spans="1:14" x14ac:dyDescent="0.2">
      <c r="A65" s="256">
        <v>59</v>
      </c>
      <c r="B65" s="257" t="s">
        <v>542</v>
      </c>
      <c r="C65" s="258">
        <v>10003</v>
      </c>
      <c r="D65" s="259">
        <v>1365</v>
      </c>
      <c r="E65" s="258">
        <v>10400</v>
      </c>
      <c r="F65" s="259">
        <v>1383</v>
      </c>
      <c r="G65" s="258">
        <v>17615</v>
      </c>
      <c r="H65" s="259">
        <v>1409</v>
      </c>
      <c r="I65" s="258">
        <v>17971</v>
      </c>
      <c r="J65" s="259">
        <v>1434</v>
      </c>
      <c r="K65" s="258">
        <f>$I65-'[2]Año 2015'!$I65</f>
        <v>8381</v>
      </c>
      <c r="L65" s="260">
        <f>$J65-'[2]Año 2015'!$J65</f>
        <v>95</v>
      </c>
      <c r="M65" s="133"/>
      <c r="N65" s="134"/>
    </row>
    <row r="66" spans="1:14" x14ac:dyDescent="0.2">
      <c r="A66" s="256">
        <v>60</v>
      </c>
      <c r="B66" s="257" t="s">
        <v>543</v>
      </c>
      <c r="C66" s="258">
        <v>37128</v>
      </c>
      <c r="D66" s="259">
        <v>4273</v>
      </c>
      <c r="E66" s="258">
        <v>38483</v>
      </c>
      <c r="F66" s="259">
        <v>4520</v>
      </c>
      <c r="G66" s="258">
        <v>39862</v>
      </c>
      <c r="H66" s="259">
        <v>4802</v>
      </c>
      <c r="I66" s="258">
        <v>40875</v>
      </c>
      <c r="J66" s="259">
        <v>4981</v>
      </c>
      <c r="K66" s="258">
        <f>$I66-'[2]Año 2015'!$I66</f>
        <v>5011</v>
      </c>
      <c r="L66" s="260">
        <f>$J66-'[2]Año 2015'!$J66</f>
        <v>929</v>
      </c>
      <c r="M66" s="133"/>
      <c r="N66" s="134"/>
    </row>
    <row r="67" spans="1:14" x14ac:dyDescent="0.2">
      <c r="A67" s="256">
        <v>61</v>
      </c>
      <c r="B67" s="257" t="s">
        <v>544</v>
      </c>
      <c r="C67" s="258">
        <v>156066</v>
      </c>
      <c r="D67" s="259">
        <v>27669</v>
      </c>
      <c r="E67" s="258">
        <v>162634</v>
      </c>
      <c r="F67" s="259">
        <v>29408</v>
      </c>
      <c r="G67" s="258">
        <v>169524</v>
      </c>
      <c r="H67" s="259">
        <v>31355</v>
      </c>
      <c r="I67" s="258">
        <v>174523</v>
      </c>
      <c r="J67" s="259">
        <v>33009</v>
      </c>
      <c r="K67" s="258">
        <f>$I67-'[2]Año 2015'!$I67</f>
        <v>24035</v>
      </c>
      <c r="L67" s="260">
        <f>$J67-'[2]Año 2015'!$J67</f>
        <v>6674</v>
      </c>
      <c r="M67" s="133"/>
      <c r="N67" s="134"/>
    </row>
    <row r="68" spans="1:14" x14ac:dyDescent="0.2">
      <c r="A68" s="256">
        <v>62</v>
      </c>
      <c r="B68" s="257" t="s">
        <v>545</v>
      </c>
      <c r="C68" s="258">
        <v>23098</v>
      </c>
      <c r="D68" s="259">
        <v>2929</v>
      </c>
      <c r="E68" s="258">
        <v>23913</v>
      </c>
      <c r="F68" s="259">
        <v>3030</v>
      </c>
      <c r="G68" s="258">
        <v>24702</v>
      </c>
      <c r="H68" s="259">
        <v>3142</v>
      </c>
      <c r="I68" s="258">
        <v>25376</v>
      </c>
      <c r="J68" s="259">
        <v>3246</v>
      </c>
      <c r="K68" s="258">
        <f>$I68-'[2]Año 2015'!$I68</f>
        <v>3032</v>
      </c>
      <c r="L68" s="260">
        <f>$J68-'[2]Año 2015'!$J68</f>
        <v>415</v>
      </c>
      <c r="M68" s="133"/>
      <c r="N68" s="134"/>
    </row>
    <row r="69" spans="1:14" x14ac:dyDescent="0.2">
      <c r="A69" s="256">
        <v>63</v>
      </c>
      <c r="B69" s="257" t="s">
        <v>546</v>
      </c>
      <c r="C69" s="258">
        <v>1145</v>
      </c>
      <c r="D69" s="259">
        <v>431</v>
      </c>
      <c r="E69" s="258">
        <v>1202</v>
      </c>
      <c r="F69" s="259">
        <v>449</v>
      </c>
      <c r="G69" s="258">
        <v>1284</v>
      </c>
      <c r="H69" s="259">
        <v>479</v>
      </c>
      <c r="I69" s="258">
        <v>1362</v>
      </c>
      <c r="J69" s="259">
        <v>502</v>
      </c>
      <c r="K69" s="258">
        <f>$I69-'[2]Año 2015'!$I69</f>
        <v>266</v>
      </c>
      <c r="L69" s="260">
        <f>$J69-'[2]Año 2015'!$J69</f>
        <v>86</v>
      </c>
      <c r="M69" s="133"/>
      <c r="N69" s="134"/>
    </row>
    <row r="70" spans="1:14" x14ac:dyDescent="0.2">
      <c r="A70" s="256">
        <v>64</v>
      </c>
      <c r="B70" s="257" t="s">
        <v>547</v>
      </c>
      <c r="C70" s="258">
        <v>166059</v>
      </c>
      <c r="D70" s="259">
        <v>1050</v>
      </c>
      <c r="E70" s="258">
        <v>174487</v>
      </c>
      <c r="F70" s="259">
        <v>1122</v>
      </c>
      <c r="G70" s="258">
        <v>183123</v>
      </c>
      <c r="H70" s="259">
        <v>1186</v>
      </c>
      <c r="I70" s="258">
        <v>189493</v>
      </c>
      <c r="J70" s="259">
        <v>1250</v>
      </c>
      <c r="K70" s="258">
        <f>$I70-'[2]Año 2015'!$I70</f>
        <v>31258</v>
      </c>
      <c r="L70" s="260">
        <f>$J70-'[2]Año 2015'!$J70</f>
        <v>250</v>
      </c>
      <c r="M70" s="133"/>
      <c r="N70" s="134"/>
    </row>
    <row r="71" spans="1:14" x14ac:dyDescent="0.2">
      <c r="A71" s="256">
        <v>65</v>
      </c>
      <c r="B71" s="257" t="s">
        <v>548</v>
      </c>
      <c r="C71" s="258">
        <v>531269</v>
      </c>
      <c r="D71" s="259">
        <v>2692</v>
      </c>
      <c r="E71" s="258">
        <v>557345</v>
      </c>
      <c r="F71" s="259">
        <v>2844</v>
      </c>
      <c r="G71" s="258">
        <v>583228</v>
      </c>
      <c r="H71" s="259">
        <v>3059</v>
      </c>
      <c r="I71" s="258">
        <v>605098</v>
      </c>
      <c r="J71" s="259">
        <v>3254</v>
      </c>
      <c r="K71" s="258">
        <f>$I71-'[2]Año 2015'!$I71</f>
        <v>98513</v>
      </c>
      <c r="L71" s="260">
        <f>$J71-'[2]Año 2015'!$J71</f>
        <v>684</v>
      </c>
      <c r="M71" s="133"/>
      <c r="N71" s="134"/>
    </row>
    <row r="72" spans="1:14" x14ac:dyDescent="0.2">
      <c r="A72" s="256">
        <v>66</v>
      </c>
      <c r="B72" s="257" t="s">
        <v>549</v>
      </c>
      <c r="C72" s="258">
        <v>811934</v>
      </c>
      <c r="D72" s="259">
        <v>56210</v>
      </c>
      <c r="E72" s="258">
        <v>848032</v>
      </c>
      <c r="F72" s="259">
        <v>60064</v>
      </c>
      <c r="G72" s="258">
        <v>881873</v>
      </c>
      <c r="H72" s="259">
        <v>63583</v>
      </c>
      <c r="I72" s="258">
        <v>910603</v>
      </c>
      <c r="J72" s="259">
        <v>66664</v>
      </c>
      <c r="K72" s="258">
        <f>$I72-'[2]Año 2015'!$I72</f>
        <v>133977</v>
      </c>
      <c r="L72" s="260">
        <f>$J72-'[2]Año 2015'!$J72</f>
        <v>14071</v>
      </c>
      <c r="M72" s="133"/>
      <c r="N72" s="134"/>
    </row>
    <row r="73" spans="1:14" x14ac:dyDescent="0.2">
      <c r="A73" s="256">
        <v>67</v>
      </c>
      <c r="B73" s="257" t="s">
        <v>550</v>
      </c>
      <c r="C73" s="258">
        <v>1297</v>
      </c>
      <c r="D73" s="259">
        <v>1086</v>
      </c>
      <c r="E73" s="258">
        <v>1342</v>
      </c>
      <c r="F73" s="259">
        <v>1128</v>
      </c>
      <c r="G73" s="258">
        <v>1382</v>
      </c>
      <c r="H73" s="259">
        <v>1165</v>
      </c>
      <c r="I73" s="258">
        <v>1429</v>
      </c>
      <c r="J73" s="259">
        <v>1211</v>
      </c>
      <c r="K73" s="258">
        <f>$I73-'[2]Año 2015'!$I73</f>
        <v>180</v>
      </c>
      <c r="L73" s="260">
        <f>$J73-'[2]Año 2015'!$J73</f>
        <v>159</v>
      </c>
      <c r="M73" s="133"/>
      <c r="N73" s="134"/>
    </row>
    <row r="74" spans="1:14" x14ac:dyDescent="0.2">
      <c r="A74" s="256">
        <v>68</v>
      </c>
      <c r="B74" s="257" t="s">
        <v>237</v>
      </c>
      <c r="C74" s="258">
        <v>1932</v>
      </c>
      <c r="D74" s="259">
        <v>640</v>
      </c>
      <c r="E74" s="258">
        <v>2004</v>
      </c>
      <c r="F74" s="259">
        <v>663</v>
      </c>
      <c r="G74" s="258">
        <v>2073</v>
      </c>
      <c r="H74" s="259">
        <v>688</v>
      </c>
      <c r="I74" s="258">
        <v>2145</v>
      </c>
      <c r="J74" s="259">
        <v>711</v>
      </c>
      <c r="K74" s="258">
        <f>$I74-'[2]Año 2015'!$I74</f>
        <v>292</v>
      </c>
      <c r="L74" s="260">
        <f>$J74-'[2]Año 2015'!$J74</f>
        <v>93</v>
      </c>
      <c r="M74" s="133"/>
      <c r="N74" s="134"/>
    </row>
    <row r="75" spans="1:14" x14ac:dyDescent="0.2">
      <c r="A75" s="256">
        <v>69</v>
      </c>
      <c r="B75" s="257" t="s">
        <v>243</v>
      </c>
      <c r="C75" s="258">
        <v>2286</v>
      </c>
      <c r="D75" s="259">
        <v>484</v>
      </c>
      <c r="E75" s="258">
        <v>2362</v>
      </c>
      <c r="F75" s="259">
        <v>511</v>
      </c>
      <c r="G75" s="258">
        <v>2444</v>
      </c>
      <c r="H75" s="259">
        <v>530</v>
      </c>
      <c r="I75" s="258">
        <v>2490</v>
      </c>
      <c r="J75" s="259">
        <v>547</v>
      </c>
      <c r="K75" s="258">
        <f>$I75-'[2]Año 2015'!$I75</f>
        <v>278</v>
      </c>
      <c r="L75" s="260">
        <f>$J75-'[2]Año 2015'!$J75</f>
        <v>85</v>
      </c>
      <c r="M75" s="133"/>
      <c r="N75" s="134"/>
    </row>
    <row r="76" spans="1:14" x14ac:dyDescent="0.2">
      <c r="A76" s="256">
        <v>70</v>
      </c>
      <c r="B76" s="257" t="s">
        <v>287</v>
      </c>
      <c r="C76" s="258">
        <v>9847</v>
      </c>
      <c r="D76" s="259">
        <v>1441</v>
      </c>
      <c r="E76" s="258">
        <v>10703</v>
      </c>
      <c r="F76" s="259">
        <v>1551</v>
      </c>
      <c r="G76" s="258">
        <v>12200</v>
      </c>
      <c r="H76" s="259">
        <v>1682</v>
      </c>
      <c r="I76" s="258">
        <v>13692</v>
      </c>
      <c r="J76" s="259">
        <v>1787</v>
      </c>
      <c r="K76" s="258">
        <f>$I76-'[2]Año 2015'!$I76</f>
        <v>4679</v>
      </c>
      <c r="L76" s="260">
        <f>$J76-'[2]Año 2015'!$J76</f>
        <v>481</v>
      </c>
      <c r="M76" s="133"/>
      <c r="N76" s="134"/>
    </row>
    <row r="77" spans="1:14" x14ac:dyDescent="0.2">
      <c r="A77" s="256">
        <v>71</v>
      </c>
      <c r="B77" s="257" t="s">
        <v>288</v>
      </c>
      <c r="C77" s="258">
        <v>2903</v>
      </c>
      <c r="D77" s="259">
        <v>412</v>
      </c>
      <c r="E77" s="258">
        <v>3133</v>
      </c>
      <c r="F77" s="259">
        <v>429</v>
      </c>
      <c r="G77" s="258">
        <v>3366</v>
      </c>
      <c r="H77" s="259">
        <v>458</v>
      </c>
      <c r="I77" s="258">
        <v>3587</v>
      </c>
      <c r="J77" s="259">
        <v>473</v>
      </c>
      <c r="K77" s="258">
        <f>$I77-'[2]Año 2015'!$I77</f>
        <v>922</v>
      </c>
      <c r="L77" s="260">
        <f>$J77-'[2]Año 2015'!$J77</f>
        <v>107</v>
      </c>
      <c r="M77" s="133"/>
      <c r="N77" s="134"/>
    </row>
    <row r="78" spans="1:14" x14ac:dyDescent="0.2">
      <c r="A78" s="256">
        <v>72</v>
      </c>
      <c r="B78" s="257" t="s">
        <v>289</v>
      </c>
      <c r="C78" s="258">
        <v>2388</v>
      </c>
      <c r="D78" s="259">
        <v>496</v>
      </c>
      <c r="E78" s="258">
        <v>2584</v>
      </c>
      <c r="F78" s="259">
        <v>534</v>
      </c>
      <c r="G78" s="258">
        <v>2743</v>
      </c>
      <c r="H78" s="259">
        <v>565</v>
      </c>
      <c r="I78" s="258">
        <v>2941</v>
      </c>
      <c r="J78" s="259">
        <v>594</v>
      </c>
      <c r="K78" s="258">
        <f>$I78-'[2]Año 2015'!$I78</f>
        <v>738</v>
      </c>
      <c r="L78" s="260">
        <f>$J78-'[2]Año 2015'!$J78</f>
        <v>127</v>
      </c>
      <c r="M78" s="133"/>
      <c r="N78" s="134"/>
    </row>
    <row r="79" spans="1:14" x14ac:dyDescent="0.2">
      <c r="A79" s="256">
        <v>73</v>
      </c>
      <c r="B79" s="257" t="s">
        <v>290</v>
      </c>
      <c r="C79" s="258">
        <v>240</v>
      </c>
      <c r="D79" s="259">
        <v>31</v>
      </c>
      <c r="E79" s="258">
        <v>255</v>
      </c>
      <c r="F79" s="259">
        <v>33</v>
      </c>
      <c r="G79" s="258">
        <v>266</v>
      </c>
      <c r="H79" s="259">
        <v>38</v>
      </c>
      <c r="I79" s="258">
        <v>284</v>
      </c>
      <c r="J79" s="259">
        <v>41</v>
      </c>
      <c r="K79" s="258">
        <f>$I79-'[2]Año 2015'!$I79</f>
        <v>59</v>
      </c>
      <c r="L79" s="260">
        <f>$J79-'[2]Año 2015'!$J79</f>
        <v>13</v>
      </c>
      <c r="M79" s="133"/>
      <c r="N79" s="134"/>
    </row>
    <row r="80" spans="1:14" x14ac:dyDescent="0.2">
      <c r="A80" s="256">
        <v>74</v>
      </c>
      <c r="B80" s="257" t="s">
        <v>291</v>
      </c>
      <c r="C80" s="258">
        <v>3282</v>
      </c>
      <c r="D80" s="259">
        <v>370</v>
      </c>
      <c r="E80" s="258">
        <v>3531</v>
      </c>
      <c r="F80" s="259">
        <v>401</v>
      </c>
      <c r="G80" s="258">
        <v>3742</v>
      </c>
      <c r="H80" s="259">
        <v>441</v>
      </c>
      <c r="I80" s="258">
        <v>3917</v>
      </c>
      <c r="J80" s="259">
        <v>474</v>
      </c>
      <c r="K80" s="258">
        <f>$I80-'[2]Año 2015'!$I80</f>
        <v>826</v>
      </c>
      <c r="L80" s="260">
        <f>$J80-'[2]Año 2015'!$J80</f>
        <v>139</v>
      </c>
      <c r="M80" s="133"/>
      <c r="N80" s="134"/>
    </row>
    <row r="81" spans="1:14" x14ac:dyDescent="0.2">
      <c r="A81" s="256">
        <v>75</v>
      </c>
      <c r="B81" s="257" t="s">
        <v>292</v>
      </c>
      <c r="C81" s="258">
        <v>13447</v>
      </c>
      <c r="D81" s="259">
        <v>11306</v>
      </c>
      <c r="E81" s="258">
        <v>14212</v>
      </c>
      <c r="F81" s="259">
        <v>12062</v>
      </c>
      <c r="G81" s="258">
        <v>14903</v>
      </c>
      <c r="H81" s="259">
        <v>12922</v>
      </c>
      <c r="I81" s="258">
        <v>15339</v>
      </c>
      <c r="J81" s="259">
        <v>13708</v>
      </c>
      <c r="K81" s="258">
        <f>$I81-'[2]Año 2015'!$I81</f>
        <v>2489</v>
      </c>
      <c r="L81" s="260">
        <f>$J81-'[2]Año 2015'!$J81</f>
        <v>3069</v>
      </c>
      <c r="M81" s="133"/>
      <c r="N81" s="134"/>
    </row>
    <row r="82" spans="1:14" x14ac:dyDescent="0.2">
      <c r="A82" s="256">
        <v>76</v>
      </c>
      <c r="B82" s="257" t="s">
        <v>293</v>
      </c>
      <c r="C82" s="258">
        <v>293760</v>
      </c>
      <c r="D82" s="259">
        <v>47482</v>
      </c>
      <c r="E82" s="258">
        <v>315073</v>
      </c>
      <c r="F82" s="259">
        <v>50998</v>
      </c>
      <c r="G82" s="258">
        <v>335292</v>
      </c>
      <c r="H82" s="259">
        <v>54511</v>
      </c>
      <c r="I82" s="258">
        <v>349533</v>
      </c>
      <c r="J82" s="259">
        <v>57310</v>
      </c>
      <c r="K82" s="258">
        <f>$I82-'[2]Año 2015'!$I82</f>
        <v>76627</v>
      </c>
      <c r="L82" s="260">
        <f>$J82-'[2]Año 2015'!$J82</f>
        <v>13185</v>
      </c>
      <c r="M82" s="133"/>
      <c r="N82" s="134"/>
    </row>
    <row r="83" spans="1:14" s="69" customFormat="1" x14ac:dyDescent="0.2">
      <c r="A83" s="256">
        <v>77</v>
      </c>
      <c r="B83" s="257" t="s">
        <v>294</v>
      </c>
      <c r="C83" s="258">
        <v>174</v>
      </c>
      <c r="D83" s="259">
        <v>63</v>
      </c>
      <c r="E83" s="258">
        <v>207</v>
      </c>
      <c r="F83" s="259">
        <v>72</v>
      </c>
      <c r="G83" s="258">
        <v>243</v>
      </c>
      <c r="H83" s="259">
        <v>84</v>
      </c>
      <c r="I83" s="258">
        <v>276</v>
      </c>
      <c r="J83" s="259">
        <v>99</v>
      </c>
      <c r="K83" s="258">
        <f>$I83-'[2]Año 2015'!$I83</f>
        <v>124</v>
      </c>
      <c r="L83" s="260">
        <f>$J83-'[2]Año 2015'!$J83</f>
        <v>44</v>
      </c>
      <c r="M83" s="133"/>
      <c r="N83" s="140"/>
    </row>
    <row r="84" spans="1:14" x14ac:dyDescent="0.2">
      <c r="A84" s="256">
        <v>78</v>
      </c>
      <c r="B84" s="257" t="s">
        <v>295</v>
      </c>
      <c r="C84" s="258">
        <v>6988</v>
      </c>
      <c r="D84" s="259">
        <v>1903</v>
      </c>
      <c r="E84" s="258">
        <v>7315</v>
      </c>
      <c r="F84" s="259">
        <v>2003</v>
      </c>
      <c r="G84" s="258">
        <v>7743</v>
      </c>
      <c r="H84" s="259">
        <v>2133</v>
      </c>
      <c r="I84" s="258">
        <v>8010</v>
      </c>
      <c r="J84" s="259">
        <v>2243</v>
      </c>
      <c r="K84" s="258">
        <f>$I84-'[2]Año 2015'!$I84</f>
        <v>1342</v>
      </c>
      <c r="L84" s="260">
        <f>$J84-'[2]Año 2015'!$J84</f>
        <v>450</v>
      </c>
      <c r="M84" s="133"/>
      <c r="N84" s="134"/>
    </row>
    <row r="85" spans="1:14" x14ac:dyDescent="0.2">
      <c r="A85" s="256">
        <v>79</v>
      </c>
      <c r="B85" s="257" t="s">
        <v>296</v>
      </c>
      <c r="C85" s="258">
        <v>2430</v>
      </c>
      <c r="D85" s="259">
        <v>222</v>
      </c>
      <c r="E85" s="258">
        <v>2591</v>
      </c>
      <c r="F85" s="259">
        <v>244</v>
      </c>
      <c r="G85" s="258">
        <v>2733</v>
      </c>
      <c r="H85" s="259">
        <v>259</v>
      </c>
      <c r="I85" s="258">
        <v>2852</v>
      </c>
      <c r="J85" s="259">
        <v>273</v>
      </c>
      <c r="K85" s="258">
        <f>$I85-'[2]Año 2015'!$I85</f>
        <v>543</v>
      </c>
      <c r="L85" s="260">
        <f>$J85-'[2]Año 2015'!$J85</f>
        <v>67</v>
      </c>
      <c r="M85" s="133"/>
      <c r="N85" s="134"/>
    </row>
    <row r="86" spans="1:14" x14ac:dyDescent="0.2">
      <c r="A86" s="256">
        <v>80</v>
      </c>
      <c r="B86" s="257" t="s">
        <v>297</v>
      </c>
      <c r="C86" s="258">
        <v>47565</v>
      </c>
      <c r="D86" s="259">
        <v>11703</v>
      </c>
      <c r="E86" s="258">
        <v>54154</v>
      </c>
      <c r="F86" s="259">
        <v>13167</v>
      </c>
      <c r="G86" s="258">
        <v>61169</v>
      </c>
      <c r="H86" s="259">
        <v>14683</v>
      </c>
      <c r="I86" s="258">
        <v>67024</v>
      </c>
      <c r="J86" s="259">
        <v>15943</v>
      </c>
      <c r="K86" s="258">
        <f>$I86-'[2]Año 2015'!$I86</f>
        <v>24953</v>
      </c>
      <c r="L86" s="260">
        <f>$J86-'[2]Año 2015'!$J86</f>
        <v>5492</v>
      </c>
      <c r="M86" s="133"/>
      <c r="N86" s="134"/>
    </row>
    <row r="87" spans="1:14" x14ac:dyDescent="0.2">
      <c r="A87" s="256">
        <v>0</v>
      </c>
      <c r="B87" s="257" t="s">
        <v>145</v>
      </c>
      <c r="C87" s="258"/>
      <c r="D87" s="259"/>
      <c r="E87" s="258"/>
      <c r="F87" s="259"/>
      <c r="G87" s="258"/>
      <c r="H87" s="259"/>
      <c r="I87" s="258"/>
      <c r="J87" s="259"/>
      <c r="K87" s="258">
        <f>$I87-'[2]Año 2015'!$I87</f>
        <v>0</v>
      </c>
      <c r="L87" s="260">
        <f>$J87-'[2]Año 2015'!$J87</f>
        <v>0</v>
      </c>
      <c r="M87" s="133"/>
      <c r="N87" s="134"/>
    </row>
    <row r="88" spans="1:14" x14ac:dyDescent="0.2">
      <c r="A88" s="278"/>
      <c r="B88" s="262" t="s">
        <v>60</v>
      </c>
      <c r="C88" s="263">
        <f>SUM(C7:C87)</f>
        <v>26011485</v>
      </c>
      <c r="D88" s="264">
        <f t="shared" ref="D88:L88" si="0">SUM(D7:D87)</f>
        <v>1377396</v>
      </c>
      <c r="E88" s="263">
        <f t="shared" si="0"/>
        <v>26851759</v>
      </c>
      <c r="F88" s="264">
        <f t="shared" si="0"/>
        <v>1430551</v>
      </c>
      <c r="G88" s="263">
        <f t="shared" si="0"/>
        <v>27673146</v>
      </c>
      <c r="H88" s="264">
        <f t="shared" si="0"/>
        <v>1484298</v>
      </c>
      <c r="I88" s="263">
        <f t="shared" si="0"/>
        <v>28286542</v>
      </c>
      <c r="J88" s="264">
        <f t="shared" si="0"/>
        <v>1526896</v>
      </c>
      <c r="K88" s="263">
        <f>SUM(K7:K87)</f>
        <v>2971590</v>
      </c>
      <c r="L88" s="265">
        <f t="shared" si="0"/>
        <v>191484</v>
      </c>
      <c r="M88" s="133"/>
      <c r="N88" s="134"/>
    </row>
    <row r="89" spans="1:14" x14ac:dyDescent="0.2">
      <c r="E89" s="71"/>
      <c r="M89" s="133"/>
      <c r="N89" s="134"/>
    </row>
    <row r="90" spans="1:14" x14ac:dyDescent="0.2">
      <c r="B90" s="87"/>
      <c r="M90" s="133"/>
      <c r="N90" s="134"/>
    </row>
    <row r="93" spans="1:14" ht="14.25" x14ac:dyDescent="0.2">
      <c r="A93" s="76"/>
      <c r="B93" s="76"/>
      <c r="C93" s="77"/>
      <c r="D93" s="78"/>
      <c r="E93" s="78"/>
      <c r="F93" s="78"/>
      <c r="G93" s="78"/>
      <c r="H93" s="78"/>
      <c r="I93" s="78"/>
      <c r="J93" s="78"/>
      <c r="K93" s="78"/>
      <c r="L93" s="78"/>
      <c r="M93" s="135"/>
    </row>
    <row r="94" spans="1:14" ht="14.25" x14ac:dyDescent="0.2">
      <c r="A94" s="76"/>
      <c r="B94" s="76"/>
      <c r="C94" s="77"/>
      <c r="D94" s="78"/>
      <c r="E94" s="78"/>
      <c r="F94" s="78"/>
      <c r="G94" s="78"/>
      <c r="H94" s="78"/>
      <c r="I94" s="78"/>
      <c r="J94" s="78"/>
      <c r="K94" s="78"/>
      <c r="L94" s="78"/>
      <c r="M94" s="135"/>
    </row>
    <row r="95" spans="1:14" ht="14.25" x14ac:dyDescent="0.2">
      <c r="A95" s="76"/>
      <c r="B95" s="76"/>
      <c r="C95" s="77"/>
      <c r="D95" s="78"/>
      <c r="E95" s="78"/>
      <c r="F95" s="78"/>
      <c r="G95" s="78"/>
      <c r="H95" s="78"/>
      <c r="I95" s="78"/>
      <c r="J95" s="78"/>
      <c r="K95" s="78"/>
      <c r="L95" s="78"/>
      <c r="M95" s="135"/>
    </row>
    <row r="96" spans="1:14" ht="14.25" x14ac:dyDescent="0.2">
      <c r="A96" s="76"/>
      <c r="B96" s="76"/>
      <c r="C96" s="77"/>
      <c r="D96" s="78"/>
      <c r="E96" s="78"/>
      <c r="F96" s="78"/>
      <c r="G96" s="78"/>
      <c r="H96" s="78"/>
      <c r="I96" s="78"/>
      <c r="J96" s="78"/>
      <c r="K96" s="78"/>
      <c r="L96" s="78"/>
      <c r="M96" s="135"/>
    </row>
    <row r="97" spans="1:13" ht="14.25" x14ac:dyDescent="0.2">
      <c r="A97" s="76"/>
      <c r="B97" s="76"/>
      <c r="C97" s="77"/>
      <c r="D97" s="78"/>
      <c r="E97" s="78"/>
      <c r="F97" s="78"/>
      <c r="G97" s="78"/>
      <c r="H97" s="78"/>
      <c r="I97" s="78"/>
      <c r="J97" s="78"/>
      <c r="K97" s="78"/>
      <c r="L97" s="78"/>
      <c r="M97" s="135"/>
    </row>
    <row r="98" spans="1:13" ht="14.25" x14ac:dyDescent="0.2">
      <c r="A98" s="76"/>
      <c r="B98" s="76"/>
      <c r="C98" s="77"/>
      <c r="D98" s="78"/>
      <c r="E98" s="78"/>
      <c r="F98" s="78"/>
      <c r="G98" s="78"/>
      <c r="H98" s="78"/>
      <c r="I98" s="78"/>
      <c r="J98" s="78"/>
      <c r="K98" s="78"/>
      <c r="L98" s="78"/>
      <c r="M98" s="135"/>
    </row>
    <row r="99" spans="1:13" ht="14.25" x14ac:dyDescent="0.2">
      <c r="A99" s="76"/>
      <c r="B99" s="76"/>
      <c r="C99" s="77"/>
      <c r="D99" s="78"/>
      <c r="E99" s="78"/>
      <c r="F99" s="78"/>
      <c r="G99" s="78"/>
      <c r="H99" s="78"/>
      <c r="I99" s="78"/>
      <c r="J99" s="78"/>
      <c r="K99" s="78"/>
      <c r="L99" s="78"/>
      <c r="M99" s="135"/>
    </row>
    <row r="100" spans="1:13" ht="14.25" x14ac:dyDescent="0.2">
      <c r="A100" s="76"/>
      <c r="B100" s="76"/>
      <c r="C100" s="77"/>
      <c r="D100" s="78"/>
      <c r="E100" s="78"/>
      <c r="F100" s="78"/>
      <c r="G100" s="78"/>
      <c r="H100" s="78"/>
      <c r="I100" s="78"/>
      <c r="J100" s="78"/>
      <c r="K100" s="78"/>
      <c r="L100" s="78"/>
      <c r="M100" s="135"/>
    </row>
    <row r="101" spans="1:13" ht="14.25" x14ac:dyDescent="0.2">
      <c r="A101" s="76"/>
      <c r="B101" s="76"/>
      <c r="C101" s="77"/>
      <c r="D101" s="78"/>
      <c r="E101" s="78"/>
      <c r="F101" s="78"/>
      <c r="G101" s="78"/>
      <c r="H101" s="78"/>
      <c r="I101" s="78"/>
      <c r="J101" s="78"/>
      <c r="K101" s="78"/>
      <c r="L101" s="78"/>
      <c r="M101" s="135"/>
    </row>
    <row r="102" spans="1:13" ht="14.25" x14ac:dyDescent="0.2">
      <c r="A102" s="76"/>
      <c r="B102" s="76"/>
      <c r="C102" s="77"/>
      <c r="D102" s="78"/>
      <c r="E102" s="78"/>
      <c r="F102" s="78"/>
      <c r="G102" s="78"/>
      <c r="H102" s="78"/>
      <c r="I102" s="78"/>
      <c r="J102" s="78"/>
      <c r="K102" s="78"/>
      <c r="L102" s="78"/>
      <c r="M102" s="135"/>
    </row>
    <row r="103" spans="1:13" ht="14.25" x14ac:dyDescent="0.2">
      <c r="A103" s="76"/>
      <c r="B103" s="76"/>
      <c r="C103" s="77"/>
      <c r="D103" s="78"/>
      <c r="E103" s="78"/>
      <c r="F103" s="78"/>
      <c r="G103" s="78"/>
      <c r="H103" s="78"/>
      <c r="I103" s="78"/>
      <c r="J103" s="78"/>
      <c r="K103" s="78"/>
      <c r="L103" s="78"/>
      <c r="M103" s="135"/>
    </row>
    <row r="104" spans="1:13" ht="14.25" x14ac:dyDescent="0.2">
      <c r="A104" s="76"/>
      <c r="B104" s="76"/>
      <c r="C104" s="77"/>
      <c r="D104" s="78"/>
      <c r="E104" s="78"/>
      <c r="F104" s="78"/>
      <c r="G104" s="78"/>
      <c r="H104" s="78"/>
      <c r="I104" s="78"/>
      <c r="J104" s="78"/>
      <c r="K104" s="78"/>
      <c r="L104" s="78"/>
      <c r="M104" s="135"/>
    </row>
    <row r="105" spans="1:13" ht="14.25" x14ac:dyDescent="0.2">
      <c r="A105" s="76"/>
      <c r="B105" s="76"/>
      <c r="C105" s="77"/>
      <c r="D105" s="78"/>
      <c r="E105" s="78"/>
      <c r="F105" s="78"/>
      <c r="G105" s="78"/>
      <c r="H105" s="78"/>
      <c r="I105" s="78"/>
      <c r="J105" s="78"/>
      <c r="K105" s="78"/>
      <c r="L105" s="78"/>
      <c r="M105" s="135"/>
    </row>
    <row r="106" spans="1:13" ht="14.25" x14ac:dyDescent="0.2">
      <c r="A106" s="76"/>
      <c r="B106" s="76"/>
      <c r="C106" s="77"/>
      <c r="D106" s="78"/>
      <c r="E106" s="78"/>
      <c r="F106" s="78"/>
      <c r="G106" s="78"/>
      <c r="H106" s="78"/>
      <c r="I106" s="78"/>
      <c r="J106" s="78"/>
      <c r="K106" s="78"/>
      <c r="L106" s="78"/>
      <c r="M106" s="135"/>
    </row>
    <row r="107" spans="1:13" ht="14.25" x14ac:dyDescent="0.2">
      <c r="A107" s="76"/>
      <c r="B107" s="76"/>
      <c r="C107" s="77"/>
      <c r="D107" s="78"/>
      <c r="E107" s="78"/>
      <c r="F107" s="78"/>
      <c r="G107" s="78"/>
      <c r="H107" s="78"/>
      <c r="I107" s="78"/>
      <c r="J107" s="78"/>
      <c r="K107" s="78"/>
      <c r="L107" s="78"/>
      <c r="M107" s="135"/>
    </row>
    <row r="108" spans="1:13" ht="14.25" x14ac:dyDescent="0.2">
      <c r="A108" s="76"/>
      <c r="B108" s="76"/>
      <c r="C108" s="77"/>
      <c r="D108" s="78"/>
      <c r="E108" s="78"/>
      <c r="F108" s="78"/>
      <c r="G108" s="78"/>
      <c r="H108" s="78"/>
      <c r="I108" s="78"/>
      <c r="J108" s="78"/>
      <c r="K108" s="78"/>
      <c r="L108" s="78"/>
      <c r="M108" s="135"/>
    </row>
    <row r="109" spans="1:13" ht="14.25" x14ac:dyDescent="0.2">
      <c r="A109" s="76"/>
      <c r="B109" s="76"/>
      <c r="C109" s="77"/>
      <c r="D109" s="78"/>
      <c r="E109" s="78"/>
      <c r="F109" s="78"/>
      <c r="G109" s="78"/>
      <c r="H109" s="78"/>
      <c r="I109" s="78"/>
      <c r="J109" s="78"/>
      <c r="K109" s="78"/>
      <c r="L109" s="78"/>
      <c r="M109" s="135"/>
    </row>
    <row r="110" spans="1:13" ht="14.25" x14ac:dyDescent="0.2">
      <c r="A110" s="76"/>
      <c r="B110" s="76"/>
      <c r="C110" s="77"/>
      <c r="D110" s="78"/>
      <c r="E110" s="78"/>
      <c r="F110" s="78"/>
      <c r="G110" s="78"/>
      <c r="H110" s="78"/>
      <c r="I110" s="78"/>
      <c r="J110" s="78"/>
      <c r="K110" s="78"/>
      <c r="L110" s="78"/>
      <c r="M110" s="135"/>
    </row>
    <row r="111" spans="1:13" ht="14.25" x14ac:dyDescent="0.2">
      <c r="A111" s="76"/>
      <c r="B111" s="76"/>
      <c r="C111" s="77"/>
      <c r="D111" s="78"/>
      <c r="E111" s="78"/>
      <c r="F111" s="78"/>
      <c r="G111" s="78"/>
      <c r="H111" s="78"/>
      <c r="I111" s="78"/>
      <c r="J111" s="78"/>
      <c r="K111" s="78"/>
      <c r="L111" s="78"/>
      <c r="M111" s="135"/>
    </row>
    <row r="112" spans="1:13" ht="14.25" x14ac:dyDescent="0.2">
      <c r="A112" s="76"/>
      <c r="B112" s="76"/>
      <c r="C112" s="77"/>
      <c r="D112" s="78"/>
      <c r="E112" s="78"/>
      <c r="F112" s="78"/>
      <c r="G112" s="78"/>
      <c r="H112" s="78"/>
      <c r="I112" s="78"/>
      <c r="J112" s="78"/>
      <c r="K112" s="78"/>
      <c r="L112" s="78"/>
      <c r="M112" s="135"/>
    </row>
    <row r="113" spans="1:13" ht="14.25" x14ac:dyDescent="0.2">
      <c r="A113" s="76"/>
      <c r="B113" s="76"/>
      <c r="C113" s="77"/>
      <c r="D113" s="78"/>
      <c r="E113" s="78"/>
      <c r="F113" s="78"/>
      <c r="G113" s="78"/>
      <c r="H113" s="78"/>
      <c r="I113" s="78"/>
      <c r="J113" s="78"/>
      <c r="K113" s="78"/>
      <c r="L113" s="78"/>
      <c r="M113" s="135"/>
    </row>
    <row r="114" spans="1:13" ht="14.25" x14ac:dyDescent="0.2">
      <c r="A114" s="76"/>
      <c r="B114" s="76"/>
      <c r="C114" s="77"/>
      <c r="D114" s="78"/>
      <c r="E114" s="78"/>
      <c r="F114" s="78"/>
      <c r="G114" s="78"/>
      <c r="H114" s="78"/>
      <c r="I114" s="78"/>
      <c r="J114" s="78"/>
      <c r="K114" s="78"/>
      <c r="L114" s="78"/>
      <c r="M114" s="135"/>
    </row>
    <row r="115" spans="1:13" ht="14.25" x14ac:dyDescent="0.2">
      <c r="A115" s="76"/>
      <c r="B115" s="76"/>
      <c r="C115" s="77"/>
      <c r="D115" s="78"/>
      <c r="E115" s="78"/>
      <c r="F115" s="78"/>
      <c r="G115" s="78"/>
      <c r="H115" s="78"/>
      <c r="I115" s="78"/>
      <c r="J115" s="78"/>
      <c r="K115" s="78"/>
      <c r="L115" s="78"/>
      <c r="M115" s="135"/>
    </row>
    <row r="116" spans="1:13" ht="14.25" x14ac:dyDescent="0.2">
      <c r="A116" s="76"/>
      <c r="B116" s="76"/>
      <c r="C116" s="77"/>
      <c r="D116" s="78"/>
      <c r="E116" s="78"/>
      <c r="F116" s="78"/>
      <c r="G116" s="78"/>
      <c r="H116" s="78"/>
      <c r="I116" s="78"/>
      <c r="J116" s="78"/>
      <c r="K116" s="78"/>
      <c r="L116" s="78"/>
      <c r="M116" s="135"/>
    </row>
    <row r="117" spans="1:13" ht="14.25" x14ac:dyDescent="0.2">
      <c r="A117" s="76"/>
      <c r="B117" s="76"/>
      <c r="C117" s="77"/>
      <c r="D117" s="78"/>
      <c r="E117" s="78"/>
      <c r="F117" s="78"/>
      <c r="G117" s="78"/>
      <c r="H117" s="78"/>
      <c r="I117" s="78"/>
      <c r="J117" s="78"/>
      <c r="K117" s="78"/>
      <c r="L117" s="78"/>
      <c r="M117" s="135"/>
    </row>
    <row r="118" spans="1:13" ht="14.25" x14ac:dyDescent="0.2">
      <c r="A118" s="76"/>
      <c r="B118" s="76"/>
      <c r="C118" s="77"/>
      <c r="D118" s="78"/>
      <c r="E118" s="78"/>
      <c r="F118" s="78"/>
      <c r="G118" s="78"/>
      <c r="H118" s="78"/>
      <c r="I118" s="78"/>
      <c r="J118" s="78"/>
      <c r="K118" s="78"/>
      <c r="L118" s="78"/>
      <c r="M118" s="135"/>
    </row>
    <row r="119" spans="1:13" ht="14.25" x14ac:dyDescent="0.2">
      <c r="A119" s="76"/>
      <c r="B119" s="76"/>
      <c r="C119" s="77"/>
      <c r="D119" s="78"/>
      <c r="E119" s="78"/>
      <c r="F119" s="78"/>
      <c r="G119" s="78"/>
      <c r="H119" s="78"/>
      <c r="I119" s="78"/>
      <c r="J119" s="78"/>
      <c r="K119" s="78"/>
      <c r="L119" s="78"/>
      <c r="M119" s="135"/>
    </row>
    <row r="120" spans="1:13" ht="14.25" x14ac:dyDescent="0.2">
      <c r="A120" s="76"/>
      <c r="B120" s="76"/>
      <c r="C120" s="77"/>
      <c r="D120" s="78"/>
      <c r="E120" s="78"/>
      <c r="F120" s="78"/>
      <c r="G120" s="78"/>
      <c r="H120" s="78"/>
      <c r="I120" s="78"/>
      <c r="J120" s="78"/>
      <c r="K120" s="78"/>
      <c r="L120" s="78"/>
      <c r="M120" s="135"/>
    </row>
    <row r="121" spans="1:13" ht="14.25" x14ac:dyDescent="0.2">
      <c r="A121" s="76"/>
      <c r="B121" s="76"/>
      <c r="C121" s="77"/>
      <c r="D121" s="78"/>
      <c r="E121" s="78"/>
      <c r="F121" s="78"/>
      <c r="G121" s="78"/>
      <c r="H121" s="78"/>
      <c r="I121" s="78"/>
      <c r="J121" s="78"/>
      <c r="K121" s="78"/>
      <c r="L121" s="78"/>
      <c r="M121" s="135"/>
    </row>
    <row r="122" spans="1:13" ht="14.25" x14ac:dyDescent="0.2">
      <c r="A122" s="76"/>
      <c r="B122" s="76"/>
      <c r="C122" s="77"/>
      <c r="D122" s="78"/>
      <c r="E122" s="78"/>
      <c r="F122" s="78"/>
      <c r="G122" s="78"/>
      <c r="H122" s="78"/>
      <c r="I122" s="78"/>
      <c r="J122" s="78"/>
      <c r="K122" s="78"/>
      <c r="L122" s="78"/>
      <c r="M122" s="135"/>
    </row>
    <row r="123" spans="1:13" ht="14.25" x14ac:dyDescent="0.2">
      <c r="A123" s="76"/>
      <c r="B123" s="76"/>
      <c r="C123" s="77"/>
      <c r="D123" s="78"/>
      <c r="E123" s="78"/>
      <c r="F123" s="78"/>
      <c r="G123" s="78"/>
      <c r="H123" s="78"/>
      <c r="I123" s="78"/>
      <c r="J123" s="78"/>
      <c r="K123" s="78"/>
      <c r="L123" s="78"/>
      <c r="M123" s="135"/>
    </row>
    <row r="124" spans="1:13" x14ac:dyDescent="0.2">
      <c r="A124" s="65"/>
      <c r="B124" s="65"/>
      <c r="C124" s="65"/>
      <c r="D124" s="78"/>
      <c r="E124" s="78"/>
      <c r="F124" s="78"/>
      <c r="G124" s="78"/>
      <c r="H124" s="78"/>
      <c r="I124" s="78"/>
      <c r="J124" s="78"/>
      <c r="K124" s="78"/>
      <c r="L124" s="78"/>
      <c r="M124" s="135"/>
    </row>
    <row r="125" spans="1:13" x14ac:dyDescent="0.2">
      <c r="A125" s="65"/>
      <c r="B125" s="65"/>
      <c r="C125" s="65"/>
      <c r="D125" s="78"/>
      <c r="E125" s="78"/>
      <c r="F125" s="78"/>
      <c r="G125" s="78"/>
      <c r="H125" s="78"/>
      <c r="I125" s="78"/>
      <c r="J125" s="78"/>
      <c r="K125" s="78"/>
      <c r="L125" s="78"/>
      <c r="M125" s="135"/>
    </row>
    <row r="126" spans="1:13" x14ac:dyDescent="0.2">
      <c r="A126" s="65"/>
      <c r="B126" s="65"/>
      <c r="C126" s="65"/>
      <c r="D126" s="78"/>
      <c r="E126" s="78"/>
      <c r="F126" s="78"/>
      <c r="G126" s="78"/>
      <c r="H126" s="78"/>
      <c r="I126" s="78"/>
      <c r="J126" s="78"/>
      <c r="K126" s="78"/>
      <c r="L126" s="78"/>
      <c r="M126" s="135"/>
    </row>
  </sheetData>
  <mergeCells count="10">
    <mergeCell ref="A2:L2"/>
    <mergeCell ref="A4:A6"/>
    <mergeCell ref="B4:B6"/>
    <mergeCell ref="K5:K6"/>
    <mergeCell ref="L5:L6"/>
    <mergeCell ref="C4:D4"/>
    <mergeCell ref="E4:F4"/>
    <mergeCell ref="G4:H4"/>
    <mergeCell ref="I4:J4"/>
    <mergeCell ref="K4:L4"/>
  </mergeCells>
  <conditionalFormatting sqref="M7:N7 N8:N88 M8:M90">
    <cfRule type="cellIs" dxfId="107" priority="1" operator="greaterThan">
      <formula>0.2</formula>
    </cfRule>
  </conditionalFormatting>
  <pageMargins left="0.74803149606299213" right="0.74803149606299213" top="0.98425196850393704" bottom="0.98425196850393704" header="0" footer="0"/>
  <pageSetup scale="33" orientation="portrait" r:id="rId1"/>
  <headerFooter alignWithMargins="0"/>
  <ignoredErrors>
    <ignoredError sqref="C88:L88"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pageSetUpPr fitToPage="1"/>
  </sheetPr>
  <dimension ref="A2:XFB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2" width="15" style="68" customWidth="1"/>
    <col min="13" max="13" width="10.140625" style="132" customWidth="1"/>
    <col min="14" max="14" width="13.140625" style="132" bestFit="1" customWidth="1"/>
    <col min="15" max="16384" width="11.42578125" style="68"/>
  </cols>
  <sheetData>
    <row r="2" spans="1:17" ht="15" x14ac:dyDescent="0.2">
      <c r="A2" s="434" t="s">
        <v>406</v>
      </c>
      <c r="B2" s="434"/>
      <c r="C2" s="434"/>
      <c r="D2" s="434"/>
      <c r="E2" s="434"/>
      <c r="F2" s="434"/>
      <c r="G2" s="434"/>
      <c r="H2" s="434"/>
      <c r="I2" s="434"/>
      <c r="J2" s="434"/>
      <c r="K2" s="434"/>
      <c r="L2" s="434"/>
      <c r="M2" s="131"/>
    </row>
    <row r="3" spans="1:17" ht="15" x14ac:dyDescent="0.2">
      <c r="A3" s="270"/>
      <c r="B3" s="270"/>
      <c r="C3" s="270"/>
      <c r="D3" s="270"/>
      <c r="E3" s="270"/>
      <c r="F3" s="270"/>
      <c r="G3" s="270"/>
      <c r="H3" s="270"/>
      <c r="I3" s="79"/>
      <c r="J3" s="79"/>
      <c r="K3" s="79"/>
      <c r="L3" s="79"/>
      <c r="M3" s="131"/>
    </row>
    <row r="4" spans="1:17" ht="36" customHeight="1" x14ac:dyDescent="0.2">
      <c r="A4" s="435" t="s">
        <v>233</v>
      </c>
      <c r="B4" s="443" t="s">
        <v>0</v>
      </c>
      <c r="C4" s="446" t="s">
        <v>344</v>
      </c>
      <c r="D4" s="446"/>
      <c r="E4" s="446" t="s">
        <v>347</v>
      </c>
      <c r="F4" s="446"/>
      <c r="G4" s="446" t="s">
        <v>348</v>
      </c>
      <c r="H4" s="446"/>
      <c r="I4" s="446" t="s">
        <v>349</v>
      </c>
      <c r="J4" s="446"/>
      <c r="K4" s="441" t="s">
        <v>448</v>
      </c>
      <c r="L4" s="442"/>
      <c r="M4" s="81"/>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42825</v>
      </c>
      <c r="D6" s="255">
        <v>42825</v>
      </c>
      <c r="E6" s="254">
        <v>42916</v>
      </c>
      <c r="F6" s="255">
        <v>42916</v>
      </c>
      <c r="G6" s="254">
        <v>43008</v>
      </c>
      <c r="H6" s="255">
        <v>43008</v>
      </c>
      <c r="I6" s="254">
        <v>43100</v>
      </c>
      <c r="J6" s="255">
        <v>43100</v>
      </c>
      <c r="K6" s="448"/>
      <c r="L6" s="450"/>
      <c r="M6" s="81"/>
    </row>
    <row r="7" spans="1:17" x14ac:dyDescent="0.2">
      <c r="A7" s="256">
        <v>1</v>
      </c>
      <c r="B7" s="257" t="s">
        <v>1</v>
      </c>
      <c r="C7" s="258">
        <v>44617</v>
      </c>
      <c r="D7" s="259">
        <v>3894</v>
      </c>
      <c r="E7" s="258">
        <v>45749</v>
      </c>
      <c r="F7" s="259">
        <v>3994</v>
      </c>
      <c r="G7" s="258">
        <v>48584</v>
      </c>
      <c r="H7" s="259">
        <v>4089</v>
      </c>
      <c r="I7" s="258">
        <v>50011</v>
      </c>
      <c r="J7" s="259">
        <v>4193</v>
      </c>
      <c r="K7" s="258">
        <f>$I7-'[2]Año 2016'!$I7</f>
        <v>6626</v>
      </c>
      <c r="L7" s="260">
        <f>$J7-'[2]Año 2016'!$J7</f>
        <v>380</v>
      </c>
      <c r="M7" s="133"/>
      <c r="N7" s="134"/>
      <c r="O7" s="20"/>
      <c r="P7" s="20"/>
    </row>
    <row r="8" spans="1:17" x14ac:dyDescent="0.2">
      <c r="A8" s="256">
        <v>2</v>
      </c>
      <c r="B8" s="257" t="s">
        <v>2</v>
      </c>
      <c r="C8" s="258">
        <v>80139</v>
      </c>
      <c r="D8" s="259">
        <v>4312</v>
      </c>
      <c r="E8" s="258">
        <v>81297</v>
      </c>
      <c r="F8" s="259">
        <v>4415</v>
      </c>
      <c r="G8" s="258">
        <v>81664</v>
      </c>
      <c r="H8" s="259">
        <v>4516</v>
      </c>
      <c r="I8" s="258">
        <v>83016</v>
      </c>
      <c r="J8" s="259">
        <v>4617</v>
      </c>
      <c r="K8" s="258">
        <f>$I8-'[2]Año 2016'!$I8</f>
        <v>4256</v>
      </c>
      <c r="L8" s="260">
        <f>$J8-'[2]Año 2016'!$J8</f>
        <v>367</v>
      </c>
      <c r="M8" s="133"/>
      <c r="N8" s="134"/>
      <c r="O8" s="20"/>
      <c r="P8" s="20"/>
    </row>
    <row r="9" spans="1:17" x14ac:dyDescent="0.2">
      <c r="A9" s="256">
        <v>3</v>
      </c>
      <c r="B9" s="257" t="s">
        <v>3</v>
      </c>
      <c r="C9" s="258">
        <v>3707328</v>
      </c>
      <c r="D9" s="259">
        <v>16258</v>
      </c>
      <c r="E9" s="258">
        <v>3879798</v>
      </c>
      <c r="F9" s="259">
        <v>16618</v>
      </c>
      <c r="G9" s="258">
        <v>4060987</v>
      </c>
      <c r="H9" s="259">
        <v>16957</v>
      </c>
      <c r="I9" s="258">
        <v>4217346</v>
      </c>
      <c r="J9" s="259">
        <v>17302</v>
      </c>
      <c r="K9" s="258">
        <f>$I9-'[2]Año 2016'!$I9</f>
        <v>694503</v>
      </c>
      <c r="L9" s="260">
        <f>$J9-'[2]Año 2016'!$J9</f>
        <v>1382</v>
      </c>
      <c r="M9" s="133"/>
      <c r="N9" s="134"/>
      <c r="O9" s="20"/>
      <c r="P9" s="20"/>
    </row>
    <row r="10" spans="1:17" x14ac:dyDescent="0.2">
      <c r="A10" s="256">
        <v>4</v>
      </c>
      <c r="B10" s="257" t="s">
        <v>4</v>
      </c>
      <c r="C10" s="258">
        <v>176083</v>
      </c>
      <c r="D10" s="259">
        <v>10991</v>
      </c>
      <c r="E10" s="258">
        <v>180207</v>
      </c>
      <c r="F10" s="259">
        <v>11384</v>
      </c>
      <c r="G10" s="258">
        <v>186392</v>
      </c>
      <c r="H10" s="259">
        <v>11825</v>
      </c>
      <c r="I10" s="258">
        <v>191305</v>
      </c>
      <c r="J10" s="259">
        <v>12230</v>
      </c>
      <c r="K10" s="258">
        <f>$I10-'[2]Año 2016'!$I10</f>
        <v>20388</v>
      </c>
      <c r="L10" s="260">
        <f>$J10-'[2]Año 2016'!$J10</f>
        <v>1660</v>
      </c>
      <c r="M10" s="133"/>
      <c r="N10" s="134"/>
    </row>
    <row r="11" spans="1:17" x14ac:dyDescent="0.2">
      <c r="A11" s="256">
        <v>5</v>
      </c>
      <c r="B11" s="257" t="s">
        <v>5</v>
      </c>
      <c r="C11" s="258">
        <v>960763</v>
      </c>
      <c r="D11" s="259">
        <v>12316</v>
      </c>
      <c r="E11" s="258">
        <v>980913</v>
      </c>
      <c r="F11" s="259">
        <v>12660</v>
      </c>
      <c r="G11" s="258">
        <v>1008645</v>
      </c>
      <c r="H11" s="259">
        <v>13013</v>
      </c>
      <c r="I11" s="258">
        <v>1030791</v>
      </c>
      <c r="J11" s="259">
        <v>13326</v>
      </c>
      <c r="K11" s="258">
        <f>$I11-'[2]Año 2016'!$I11</f>
        <v>93932</v>
      </c>
      <c r="L11" s="260">
        <f>$J11-'[2]Año 2016'!$J11</f>
        <v>1352</v>
      </c>
      <c r="M11" s="133"/>
      <c r="N11" s="134"/>
    </row>
    <row r="12" spans="1:17" x14ac:dyDescent="0.2">
      <c r="A12" s="256">
        <v>6</v>
      </c>
      <c r="B12" s="257" t="s">
        <v>6</v>
      </c>
      <c r="C12" s="258">
        <v>11415</v>
      </c>
      <c r="D12" s="259">
        <v>7204</v>
      </c>
      <c r="E12" s="258">
        <v>11699</v>
      </c>
      <c r="F12" s="259">
        <v>7299</v>
      </c>
      <c r="G12" s="258">
        <v>12302</v>
      </c>
      <c r="H12" s="259">
        <v>7419</v>
      </c>
      <c r="I12" s="258">
        <v>12559</v>
      </c>
      <c r="J12" s="259">
        <v>7522</v>
      </c>
      <c r="K12" s="258">
        <f>$I12-'[2]Año 2016'!$I12</f>
        <v>1395</v>
      </c>
      <c r="L12" s="260">
        <f>$J12-'[2]Año 2016'!$J12</f>
        <v>416</v>
      </c>
      <c r="M12" s="133"/>
      <c r="N12" s="134"/>
    </row>
    <row r="13" spans="1:17" x14ac:dyDescent="0.2">
      <c r="A13" s="256">
        <v>7</v>
      </c>
      <c r="B13" s="257" t="s">
        <v>7</v>
      </c>
      <c r="C13" s="258">
        <v>1290377</v>
      </c>
      <c r="D13" s="259">
        <v>116072</v>
      </c>
      <c r="E13" s="258">
        <v>1315953</v>
      </c>
      <c r="F13" s="259">
        <v>118162</v>
      </c>
      <c r="G13" s="258">
        <v>1365522</v>
      </c>
      <c r="H13" s="259">
        <v>120278</v>
      </c>
      <c r="I13" s="258">
        <v>1392077</v>
      </c>
      <c r="J13" s="259">
        <v>122263</v>
      </c>
      <c r="K13" s="258">
        <f>$I13-'[2]Año 2016'!$I13</f>
        <v>131713</v>
      </c>
      <c r="L13" s="260">
        <f>$J13-'[2]Año 2016'!$J13</f>
        <v>8330</v>
      </c>
      <c r="M13" s="133"/>
      <c r="N13" s="134"/>
    </row>
    <row r="14" spans="1:17" x14ac:dyDescent="0.2">
      <c r="A14" s="256">
        <v>8</v>
      </c>
      <c r="B14" s="257" t="s">
        <v>8</v>
      </c>
      <c r="C14" s="258">
        <v>126788</v>
      </c>
      <c r="D14" s="259">
        <v>28140</v>
      </c>
      <c r="E14" s="258">
        <v>129874</v>
      </c>
      <c r="F14" s="259">
        <v>28864</v>
      </c>
      <c r="G14" s="258">
        <v>136369</v>
      </c>
      <c r="H14" s="259">
        <v>29601</v>
      </c>
      <c r="I14" s="258">
        <v>140238</v>
      </c>
      <c r="J14" s="259">
        <v>30343</v>
      </c>
      <c r="K14" s="258">
        <f>$I14-'[2]Año 2016'!$I14</f>
        <v>16869</v>
      </c>
      <c r="L14" s="260">
        <f>$J14-'[2]Año 2016'!$J14</f>
        <v>2758</v>
      </c>
      <c r="M14" s="133"/>
      <c r="N14" s="134"/>
    </row>
    <row r="15" spans="1:17" x14ac:dyDescent="0.2">
      <c r="A15" s="256">
        <v>9</v>
      </c>
      <c r="B15" s="257" t="s">
        <v>9</v>
      </c>
      <c r="C15" s="258">
        <v>9634</v>
      </c>
      <c r="D15" s="259">
        <v>377</v>
      </c>
      <c r="E15" s="258">
        <v>9793</v>
      </c>
      <c r="F15" s="259">
        <v>391</v>
      </c>
      <c r="G15" s="258">
        <v>9894</v>
      </c>
      <c r="H15" s="259">
        <v>400</v>
      </c>
      <c r="I15" s="258">
        <v>10082</v>
      </c>
      <c r="J15" s="259">
        <v>412</v>
      </c>
      <c r="K15" s="258">
        <f>$I15-'[2]Año 2016'!$I15</f>
        <v>655</v>
      </c>
      <c r="L15" s="260">
        <f>$J15-'[2]Año 2016'!$J15</f>
        <v>41</v>
      </c>
      <c r="M15" s="133"/>
      <c r="N15" s="134"/>
    </row>
    <row r="16" spans="1:17" x14ac:dyDescent="0.2">
      <c r="A16" s="256">
        <v>10</v>
      </c>
      <c r="B16" s="257" t="s">
        <v>10</v>
      </c>
      <c r="C16" s="258">
        <v>7533</v>
      </c>
      <c r="D16" s="259">
        <v>1741</v>
      </c>
      <c r="E16" s="258">
        <v>7691</v>
      </c>
      <c r="F16" s="259">
        <v>1772</v>
      </c>
      <c r="G16" s="258">
        <v>7959</v>
      </c>
      <c r="H16" s="259">
        <v>1796</v>
      </c>
      <c r="I16" s="258">
        <v>8185</v>
      </c>
      <c r="J16" s="259">
        <v>1828</v>
      </c>
      <c r="K16" s="258">
        <f>$I16-'[2]Año 2016'!$I16</f>
        <v>805</v>
      </c>
      <c r="L16" s="260">
        <f>$J16-'[2]Año 2016'!$J16</f>
        <v>127</v>
      </c>
      <c r="M16" s="133"/>
      <c r="N16" s="134"/>
    </row>
    <row r="17" spans="1:15" x14ac:dyDescent="0.2">
      <c r="A17" s="256">
        <v>11</v>
      </c>
      <c r="B17" s="257" t="s">
        <v>11</v>
      </c>
      <c r="C17" s="258">
        <v>665313</v>
      </c>
      <c r="D17" s="259">
        <v>23247</v>
      </c>
      <c r="E17" s="258">
        <v>680100</v>
      </c>
      <c r="F17" s="259">
        <v>23800</v>
      </c>
      <c r="G17" s="258">
        <v>701661</v>
      </c>
      <c r="H17" s="259">
        <v>24276</v>
      </c>
      <c r="I17" s="258">
        <v>719114</v>
      </c>
      <c r="J17" s="259">
        <v>24866</v>
      </c>
      <c r="K17" s="258">
        <f>$I17-'[2]Año 2016'!$I17</f>
        <v>72560</v>
      </c>
      <c r="L17" s="260">
        <f>$J17-'[2]Año 2016'!$J17</f>
        <v>2139</v>
      </c>
      <c r="M17" s="133"/>
      <c r="N17" s="134"/>
    </row>
    <row r="18" spans="1:15" ht="15" x14ac:dyDescent="0.2">
      <c r="A18" s="256">
        <v>12</v>
      </c>
      <c r="B18" s="257" t="s">
        <v>12</v>
      </c>
      <c r="C18" s="258">
        <v>27604</v>
      </c>
      <c r="D18" s="259">
        <v>2144</v>
      </c>
      <c r="E18" s="258">
        <v>28332</v>
      </c>
      <c r="F18" s="259">
        <v>2203</v>
      </c>
      <c r="G18" s="258">
        <v>29544</v>
      </c>
      <c r="H18" s="259">
        <v>2261</v>
      </c>
      <c r="I18" s="258">
        <v>30443</v>
      </c>
      <c r="J18" s="259">
        <v>2330</v>
      </c>
      <c r="K18" s="258">
        <f>$I18-'[2]Año 2016'!$I18</f>
        <v>3762</v>
      </c>
      <c r="L18" s="260">
        <f>$J18-'[2]Año 2016'!$J18</f>
        <v>276</v>
      </c>
      <c r="M18" s="133"/>
      <c r="N18" s="134"/>
      <c r="O18" s="238"/>
    </row>
    <row r="19" spans="1:15" x14ac:dyDescent="0.2">
      <c r="A19" s="256">
        <v>13</v>
      </c>
      <c r="B19" s="257" t="s">
        <v>13</v>
      </c>
      <c r="C19" s="258">
        <v>4479</v>
      </c>
      <c r="D19" s="259">
        <v>600</v>
      </c>
      <c r="E19" s="258">
        <v>4561</v>
      </c>
      <c r="F19" s="259">
        <v>622</v>
      </c>
      <c r="G19" s="258">
        <v>4872</v>
      </c>
      <c r="H19" s="259">
        <v>647</v>
      </c>
      <c r="I19" s="258">
        <v>4965</v>
      </c>
      <c r="J19" s="259">
        <v>658</v>
      </c>
      <c r="K19" s="258">
        <f>$I19-'[2]Año 2016'!$I19</f>
        <v>591</v>
      </c>
      <c r="L19" s="260">
        <f>$J19-'[2]Año 2016'!$J19</f>
        <v>80</v>
      </c>
      <c r="M19" s="133"/>
      <c r="N19" s="134"/>
    </row>
    <row r="20" spans="1:15" x14ac:dyDescent="0.2">
      <c r="A20" s="256">
        <v>14</v>
      </c>
      <c r="B20" s="257" t="s">
        <v>14</v>
      </c>
      <c r="C20" s="258">
        <v>12665</v>
      </c>
      <c r="D20" s="259">
        <v>1488</v>
      </c>
      <c r="E20" s="258">
        <v>12889</v>
      </c>
      <c r="F20" s="259">
        <v>1512</v>
      </c>
      <c r="G20" s="258">
        <v>13442</v>
      </c>
      <c r="H20" s="259">
        <v>1544</v>
      </c>
      <c r="I20" s="258">
        <v>13699</v>
      </c>
      <c r="J20" s="259">
        <v>1580</v>
      </c>
      <c r="K20" s="258">
        <f>$I20-'[2]Año 2016'!$I20</f>
        <v>1309</v>
      </c>
      <c r="L20" s="260">
        <f>$J20-'[2]Año 2016'!$J20</f>
        <v>130</v>
      </c>
      <c r="M20" s="133"/>
      <c r="N20" s="134"/>
    </row>
    <row r="21" spans="1:15" x14ac:dyDescent="0.2">
      <c r="A21" s="256">
        <v>15</v>
      </c>
      <c r="B21" s="257" t="s">
        <v>15</v>
      </c>
      <c r="C21" s="258">
        <v>30465</v>
      </c>
      <c r="D21" s="259">
        <v>3029</v>
      </c>
      <c r="E21" s="258">
        <v>31226</v>
      </c>
      <c r="F21" s="259">
        <v>3108</v>
      </c>
      <c r="G21" s="258">
        <v>32320</v>
      </c>
      <c r="H21" s="259">
        <v>3194</v>
      </c>
      <c r="I21" s="258">
        <v>33050</v>
      </c>
      <c r="J21" s="259">
        <v>3258</v>
      </c>
      <c r="K21" s="258">
        <f>$I21-'[2]Año 2016'!$I21</f>
        <v>3296</v>
      </c>
      <c r="L21" s="260">
        <f>$J21-'[2]Año 2016'!$J21</f>
        <v>305</v>
      </c>
      <c r="M21" s="133"/>
      <c r="N21" s="134"/>
    </row>
    <row r="22" spans="1:15" x14ac:dyDescent="0.2">
      <c r="A22" s="256">
        <v>16</v>
      </c>
      <c r="B22" s="257" t="s">
        <v>16</v>
      </c>
      <c r="C22" s="258">
        <v>18067</v>
      </c>
      <c r="D22" s="259">
        <v>3175</v>
      </c>
      <c r="E22" s="258">
        <v>18359</v>
      </c>
      <c r="F22" s="259">
        <v>3259</v>
      </c>
      <c r="G22" s="258">
        <v>19012</v>
      </c>
      <c r="H22" s="259">
        <v>3326</v>
      </c>
      <c r="I22" s="258">
        <v>19340</v>
      </c>
      <c r="J22" s="259">
        <v>3396</v>
      </c>
      <c r="K22" s="258">
        <f>$I22-'[2]Año 2016'!$I22</f>
        <v>1626</v>
      </c>
      <c r="L22" s="260">
        <f>$J22-'[2]Año 2016'!$J22</f>
        <v>283</v>
      </c>
      <c r="M22" s="133"/>
      <c r="N22" s="134"/>
    </row>
    <row r="23" spans="1:15" x14ac:dyDescent="0.2">
      <c r="A23" s="256">
        <v>17</v>
      </c>
      <c r="B23" s="257" t="s">
        <v>17</v>
      </c>
      <c r="C23" s="258">
        <v>20570</v>
      </c>
      <c r="D23" s="259">
        <v>3518</v>
      </c>
      <c r="E23" s="258">
        <v>21070</v>
      </c>
      <c r="F23" s="259">
        <v>3606</v>
      </c>
      <c r="G23" s="258">
        <v>21834</v>
      </c>
      <c r="H23" s="259">
        <v>3726</v>
      </c>
      <c r="I23" s="258">
        <v>22364</v>
      </c>
      <c r="J23" s="259">
        <v>3841</v>
      </c>
      <c r="K23" s="258">
        <f>$I23-'[2]Año 2016'!$I23</f>
        <v>2421</v>
      </c>
      <c r="L23" s="260">
        <f>$J23-'[2]Año 2016'!$J23</f>
        <v>418</v>
      </c>
      <c r="M23" s="133"/>
      <c r="N23" s="134"/>
    </row>
    <row r="24" spans="1:15" s="69" customFormat="1" x14ac:dyDescent="0.2">
      <c r="A24" s="256">
        <v>18</v>
      </c>
      <c r="B24" s="257" t="s">
        <v>409</v>
      </c>
      <c r="C24" s="258">
        <v>195281</v>
      </c>
      <c r="D24" s="259">
        <v>9420</v>
      </c>
      <c r="E24" s="258">
        <v>213206</v>
      </c>
      <c r="F24" s="259">
        <v>9770</v>
      </c>
      <c r="G24" s="258">
        <v>246515</v>
      </c>
      <c r="H24" s="259">
        <v>10152</v>
      </c>
      <c r="I24" s="258">
        <v>274496</v>
      </c>
      <c r="J24" s="259">
        <v>10489</v>
      </c>
      <c r="K24" s="258">
        <f>$I24-'[2]Año 2016'!$I24</f>
        <v>97392</v>
      </c>
      <c r="L24" s="260">
        <f>$J24-'[2]Año 2016'!$J24</f>
        <v>1430</v>
      </c>
      <c r="M24" s="133"/>
      <c r="N24" s="134"/>
    </row>
    <row r="25" spans="1:15" x14ac:dyDescent="0.2">
      <c r="A25" s="256">
        <v>19</v>
      </c>
      <c r="B25" s="257" t="s">
        <v>19</v>
      </c>
      <c r="C25" s="258">
        <v>3536280</v>
      </c>
      <c r="D25" s="259">
        <v>143412</v>
      </c>
      <c r="E25" s="258">
        <v>3614499</v>
      </c>
      <c r="F25" s="259">
        <v>152051</v>
      </c>
      <c r="G25" s="258">
        <v>3715986</v>
      </c>
      <c r="H25" s="259">
        <v>158896</v>
      </c>
      <c r="I25" s="258">
        <v>3758596</v>
      </c>
      <c r="J25" s="259">
        <v>162986</v>
      </c>
      <c r="K25" s="258">
        <f>$I25-'[2]Año 2016'!$I25</f>
        <v>247935</v>
      </c>
      <c r="L25" s="260">
        <f>$J25-'[2]Año 2016'!$J25</f>
        <v>22027</v>
      </c>
      <c r="M25" s="133"/>
      <c r="N25" s="134"/>
    </row>
    <row r="26" spans="1:15" x14ac:dyDescent="0.2">
      <c r="A26" s="256">
        <v>20</v>
      </c>
      <c r="B26" s="257" t="s">
        <v>20</v>
      </c>
      <c r="C26" s="258">
        <v>294158</v>
      </c>
      <c r="D26" s="259">
        <v>1273</v>
      </c>
      <c r="E26" s="258">
        <v>303551</v>
      </c>
      <c r="F26" s="259">
        <v>1333</v>
      </c>
      <c r="G26" s="258">
        <v>318792</v>
      </c>
      <c r="H26" s="259">
        <v>1415</v>
      </c>
      <c r="I26" s="258">
        <v>326118</v>
      </c>
      <c r="J26" s="259">
        <v>1447</v>
      </c>
      <c r="K26" s="258">
        <f>$I26-'[2]Año 2016'!$I26</f>
        <v>37032</v>
      </c>
      <c r="L26" s="260">
        <f>$J26-'[2]Año 2016'!$J26</f>
        <v>205</v>
      </c>
      <c r="M26" s="133"/>
      <c r="N26" s="134"/>
    </row>
    <row r="27" spans="1:15" x14ac:dyDescent="0.2">
      <c r="A27" s="256">
        <v>21</v>
      </c>
      <c r="B27" s="257" t="s">
        <v>21</v>
      </c>
      <c r="C27" s="258">
        <v>2854430</v>
      </c>
      <c r="D27" s="259">
        <v>241437</v>
      </c>
      <c r="E27" s="258">
        <v>2892603</v>
      </c>
      <c r="F27" s="259">
        <v>245576</v>
      </c>
      <c r="G27" s="258">
        <v>3001910</v>
      </c>
      <c r="H27" s="259">
        <v>250333</v>
      </c>
      <c r="I27" s="258">
        <v>3039006</v>
      </c>
      <c r="J27" s="259">
        <v>254478</v>
      </c>
      <c r="K27" s="258">
        <f>$I27-'[2]Año 2016'!$I27</f>
        <v>220172</v>
      </c>
      <c r="L27" s="260">
        <f>$J27-'[2]Año 2016'!$J27</f>
        <v>16692</v>
      </c>
      <c r="M27" s="133"/>
      <c r="N27" s="134"/>
    </row>
    <row r="28" spans="1:15" x14ac:dyDescent="0.2">
      <c r="A28" s="256">
        <v>22</v>
      </c>
      <c r="B28" s="257" t="s">
        <v>22</v>
      </c>
      <c r="C28" s="258">
        <v>15614</v>
      </c>
      <c r="D28" s="259">
        <v>2670</v>
      </c>
      <c r="E28" s="258">
        <v>16367</v>
      </c>
      <c r="F28" s="259">
        <v>2736</v>
      </c>
      <c r="G28" s="258">
        <v>17292</v>
      </c>
      <c r="H28" s="259">
        <v>2823</v>
      </c>
      <c r="I28" s="258">
        <v>17996</v>
      </c>
      <c r="J28" s="259">
        <v>2898</v>
      </c>
      <c r="K28" s="258">
        <f>$I28-'[2]Año 2016'!$I28</f>
        <v>3058</v>
      </c>
      <c r="L28" s="260">
        <f>$J28-'[2]Año 2016'!$J28</f>
        <v>296</v>
      </c>
      <c r="M28" s="133"/>
      <c r="N28" s="134"/>
    </row>
    <row r="29" spans="1:15" x14ac:dyDescent="0.2">
      <c r="A29" s="256">
        <v>23</v>
      </c>
      <c r="B29" s="257" t="s">
        <v>23</v>
      </c>
      <c r="C29" s="258">
        <v>1115165</v>
      </c>
      <c r="D29" s="259">
        <v>155208</v>
      </c>
      <c r="E29" s="258">
        <v>1148814</v>
      </c>
      <c r="F29" s="259">
        <v>159205</v>
      </c>
      <c r="G29" s="258">
        <v>1186019</v>
      </c>
      <c r="H29" s="259">
        <v>163595</v>
      </c>
      <c r="I29" s="258">
        <v>1213831</v>
      </c>
      <c r="J29" s="259">
        <v>166984</v>
      </c>
      <c r="K29" s="258">
        <f>$I29-'[2]Año 2016'!$I29</f>
        <v>128592</v>
      </c>
      <c r="L29" s="260">
        <f>$J29-'[2]Año 2016'!$J29</f>
        <v>16003</v>
      </c>
      <c r="M29" s="133"/>
      <c r="N29" s="134"/>
    </row>
    <row r="30" spans="1:15" x14ac:dyDescent="0.2">
      <c r="A30" s="256">
        <v>24</v>
      </c>
      <c r="B30" s="257" t="s">
        <v>447</v>
      </c>
      <c r="C30" s="258">
        <v>208463</v>
      </c>
      <c r="D30" s="259">
        <v>6999</v>
      </c>
      <c r="E30" s="258">
        <v>212340</v>
      </c>
      <c r="F30" s="259">
        <v>7190</v>
      </c>
      <c r="G30" s="258">
        <v>217728</v>
      </c>
      <c r="H30" s="259">
        <v>7355</v>
      </c>
      <c r="I30" s="258">
        <v>221546</v>
      </c>
      <c r="J30" s="259">
        <v>7515</v>
      </c>
      <c r="K30" s="258">
        <f>$I30-'[2]Año 2016'!$I30</f>
        <v>17326</v>
      </c>
      <c r="L30" s="260">
        <f>$J30-'[2]Año 2016'!$J30</f>
        <v>674</v>
      </c>
      <c r="M30" s="133"/>
      <c r="N30" s="134"/>
    </row>
    <row r="31" spans="1:15" x14ac:dyDescent="0.2">
      <c r="A31" s="256">
        <v>25</v>
      </c>
      <c r="B31" s="257" t="s">
        <v>25</v>
      </c>
      <c r="C31" s="258">
        <v>59779</v>
      </c>
      <c r="D31" s="259">
        <v>6346</v>
      </c>
      <c r="E31" s="258">
        <v>61229</v>
      </c>
      <c r="F31" s="259">
        <v>6509</v>
      </c>
      <c r="G31" s="258">
        <v>63586</v>
      </c>
      <c r="H31" s="259">
        <v>6660</v>
      </c>
      <c r="I31" s="258">
        <v>65143</v>
      </c>
      <c r="J31" s="259">
        <v>6842</v>
      </c>
      <c r="K31" s="258">
        <f>$I31-'[2]Año 2016'!$I31</f>
        <v>7186</v>
      </c>
      <c r="L31" s="260">
        <f>$J31-'[2]Año 2016'!$J31</f>
        <v>633</v>
      </c>
      <c r="M31" s="133"/>
      <c r="N31" s="134"/>
    </row>
    <row r="32" spans="1:15" x14ac:dyDescent="0.2">
      <c r="A32" s="256">
        <v>26</v>
      </c>
      <c r="B32" s="257" t="s">
        <v>150</v>
      </c>
      <c r="C32" s="258">
        <v>222313</v>
      </c>
      <c r="D32" s="259">
        <v>18952</v>
      </c>
      <c r="E32" s="258">
        <v>227720</v>
      </c>
      <c r="F32" s="259">
        <v>19572</v>
      </c>
      <c r="G32" s="258">
        <v>234523</v>
      </c>
      <c r="H32" s="259">
        <v>20190</v>
      </c>
      <c r="I32" s="258">
        <v>240474</v>
      </c>
      <c r="J32" s="259">
        <v>20806</v>
      </c>
      <c r="K32" s="258">
        <f>$I32-'[2]Año 2016'!$I32</f>
        <v>24281</v>
      </c>
      <c r="L32" s="260">
        <f>$J32-'[2]Año 2016'!$J32</f>
        <v>2457</v>
      </c>
      <c r="M32" s="133"/>
      <c r="N32" s="134"/>
    </row>
    <row r="33" spans="1:14" x14ac:dyDescent="0.2">
      <c r="A33" s="256">
        <v>27</v>
      </c>
      <c r="B33" s="257" t="s">
        <v>27</v>
      </c>
      <c r="C33" s="258">
        <v>148064</v>
      </c>
      <c r="D33" s="259">
        <v>1571</v>
      </c>
      <c r="E33" s="258">
        <v>151320</v>
      </c>
      <c r="F33" s="259">
        <v>1621</v>
      </c>
      <c r="G33" s="258">
        <v>155677</v>
      </c>
      <c r="H33" s="259">
        <v>1660</v>
      </c>
      <c r="I33" s="258">
        <v>159391</v>
      </c>
      <c r="J33" s="259">
        <v>1709</v>
      </c>
      <c r="K33" s="258">
        <f>$I33-'[2]Año 2016'!$I33</f>
        <v>15157</v>
      </c>
      <c r="L33" s="260">
        <f>$J33-'[2]Año 2016'!$J33</f>
        <v>187</v>
      </c>
      <c r="M33" s="133"/>
      <c r="N33" s="134"/>
    </row>
    <row r="34" spans="1:14" x14ac:dyDescent="0.2">
      <c r="A34" s="256">
        <v>28</v>
      </c>
      <c r="B34" s="257" t="s">
        <v>28</v>
      </c>
      <c r="C34" s="258">
        <v>41750</v>
      </c>
      <c r="D34" s="259">
        <v>5898</v>
      </c>
      <c r="E34" s="258">
        <v>42722</v>
      </c>
      <c r="F34" s="259">
        <v>6046</v>
      </c>
      <c r="G34" s="258">
        <v>43960</v>
      </c>
      <c r="H34" s="259">
        <v>6239</v>
      </c>
      <c r="I34" s="258">
        <v>45077</v>
      </c>
      <c r="J34" s="259">
        <v>6400</v>
      </c>
      <c r="K34" s="258">
        <f>$I34-'[2]Año 2016'!$I34</f>
        <v>4496</v>
      </c>
      <c r="L34" s="260">
        <f>$J34-'[2]Año 2016'!$J34</f>
        <v>657</v>
      </c>
      <c r="M34" s="133"/>
      <c r="N34" s="134"/>
    </row>
    <row r="35" spans="1:14" x14ac:dyDescent="0.2">
      <c r="A35" s="256">
        <v>29</v>
      </c>
      <c r="B35" s="257" t="s">
        <v>29</v>
      </c>
      <c r="C35" s="258">
        <v>1550848</v>
      </c>
      <c r="D35" s="259">
        <v>19930</v>
      </c>
      <c r="E35" s="258">
        <v>1596129</v>
      </c>
      <c r="F35" s="259">
        <v>21101</v>
      </c>
      <c r="G35" s="258">
        <v>1650520</v>
      </c>
      <c r="H35" s="259">
        <v>22152</v>
      </c>
      <c r="I35" s="258">
        <v>1702799</v>
      </c>
      <c r="J35" s="259">
        <v>23371</v>
      </c>
      <c r="K35" s="258">
        <f>$I35-'[2]Año 2016'!$I35</f>
        <v>206511</v>
      </c>
      <c r="L35" s="260">
        <f>$J35-'[2]Año 2016'!$J35</f>
        <v>4371</v>
      </c>
      <c r="M35" s="133"/>
      <c r="N35" s="134"/>
    </row>
    <row r="36" spans="1:14" x14ac:dyDescent="0.2">
      <c r="A36" s="256">
        <v>30</v>
      </c>
      <c r="B36" s="257" t="s">
        <v>30</v>
      </c>
      <c r="C36" s="258">
        <v>97948</v>
      </c>
      <c r="D36" s="259">
        <v>5532</v>
      </c>
      <c r="E36" s="258">
        <v>99994</v>
      </c>
      <c r="F36" s="259">
        <v>5667</v>
      </c>
      <c r="G36" s="258">
        <v>102360</v>
      </c>
      <c r="H36" s="259">
        <v>5833</v>
      </c>
      <c r="I36" s="258">
        <v>104364</v>
      </c>
      <c r="J36" s="259">
        <v>5984</v>
      </c>
      <c r="K36" s="258">
        <f>$I36-'[2]Año 2016'!$I36</f>
        <v>8699</v>
      </c>
      <c r="L36" s="260">
        <f>$J36-'[2]Año 2016'!$J36</f>
        <v>595</v>
      </c>
      <c r="M36" s="133"/>
      <c r="N36" s="134"/>
    </row>
    <row r="37" spans="1:14" x14ac:dyDescent="0.2">
      <c r="A37" s="256">
        <v>31</v>
      </c>
      <c r="B37" s="257" t="s">
        <v>31</v>
      </c>
      <c r="C37" s="258">
        <v>294953</v>
      </c>
      <c r="D37" s="259">
        <v>5909</v>
      </c>
      <c r="E37" s="258">
        <v>299832</v>
      </c>
      <c r="F37" s="259">
        <v>6085</v>
      </c>
      <c r="G37" s="258">
        <v>307245</v>
      </c>
      <c r="H37" s="259">
        <v>6243</v>
      </c>
      <c r="I37" s="258">
        <v>313788</v>
      </c>
      <c r="J37" s="259">
        <v>6434</v>
      </c>
      <c r="K37" s="258">
        <f>$I37-'[2]Año 2016'!$I37</f>
        <v>25976</v>
      </c>
      <c r="L37" s="260">
        <f>$J37-'[2]Año 2016'!$J37</f>
        <v>669</v>
      </c>
      <c r="M37" s="133"/>
      <c r="N37" s="134"/>
    </row>
    <row r="38" spans="1:14" x14ac:dyDescent="0.2">
      <c r="A38" s="256">
        <v>32</v>
      </c>
      <c r="B38" s="257" t="s">
        <v>32</v>
      </c>
      <c r="C38" s="258">
        <v>23121</v>
      </c>
      <c r="D38" s="259">
        <v>2030</v>
      </c>
      <c r="E38" s="258">
        <v>23692</v>
      </c>
      <c r="F38" s="259">
        <v>2083</v>
      </c>
      <c r="G38" s="258">
        <v>24393</v>
      </c>
      <c r="H38" s="259">
        <v>2129</v>
      </c>
      <c r="I38" s="258">
        <v>25104</v>
      </c>
      <c r="J38" s="259">
        <v>2183</v>
      </c>
      <c r="K38" s="258">
        <f>$I38-'[2]Año 2016'!$I38</f>
        <v>2710</v>
      </c>
      <c r="L38" s="260">
        <f>$J38-'[2]Año 2016'!$J38</f>
        <v>212</v>
      </c>
      <c r="M38" s="133"/>
      <c r="N38" s="134"/>
    </row>
    <row r="39" spans="1:14" x14ac:dyDescent="0.2">
      <c r="A39" s="256">
        <v>33</v>
      </c>
      <c r="B39" s="257" t="s">
        <v>33</v>
      </c>
      <c r="C39" s="258">
        <v>5855</v>
      </c>
      <c r="D39" s="259">
        <v>388</v>
      </c>
      <c r="E39" s="258">
        <v>5988</v>
      </c>
      <c r="F39" s="259">
        <v>403</v>
      </c>
      <c r="G39" s="258">
        <v>6145</v>
      </c>
      <c r="H39" s="259">
        <v>413</v>
      </c>
      <c r="I39" s="258">
        <v>6312</v>
      </c>
      <c r="J39" s="259">
        <v>418</v>
      </c>
      <c r="K39" s="258">
        <f>$I39-'[2]Año 2016'!$I39</f>
        <v>630</v>
      </c>
      <c r="L39" s="260">
        <f>$J39-'[2]Año 2016'!$J39</f>
        <v>40</v>
      </c>
      <c r="M39" s="133"/>
      <c r="N39" s="134"/>
    </row>
    <row r="40" spans="1:14" x14ac:dyDescent="0.2">
      <c r="A40" s="256">
        <v>34</v>
      </c>
      <c r="B40" s="257" t="s">
        <v>34</v>
      </c>
      <c r="C40" s="258">
        <v>1090943</v>
      </c>
      <c r="D40" s="259">
        <v>236228</v>
      </c>
      <c r="E40" s="258">
        <v>1102634</v>
      </c>
      <c r="F40" s="259">
        <v>241441</v>
      </c>
      <c r="G40" s="258">
        <v>1117363</v>
      </c>
      <c r="H40" s="259">
        <v>246489</v>
      </c>
      <c r="I40" s="258">
        <v>1128455</v>
      </c>
      <c r="J40" s="259">
        <v>251044</v>
      </c>
      <c r="K40" s="258">
        <f>$I40-'[2]Año 2016'!$I40</f>
        <v>51328</v>
      </c>
      <c r="L40" s="260">
        <f>$J40-'[2]Año 2016'!$J40</f>
        <v>19371</v>
      </c>
      <c r="M40" s="133"/>
      <c r="N40" s="134"/>
    </row>
    <row r="41" spans="1:14" x14ac:dyDescent="0.2">
      <c r="A41" s="256">
        <v>35</v>
      </c>
      <c r="B41" s="257" t="s">
        <v>35</v>
      </c>
      <c r="C41" s="258">
        <v>76445</v>
      </c>
      <c r="D41" s="259">
        <v>8795</v>
      </c>
      <c r="E41" s="258">
        <v>79489</v>
      </c>
      <c r="F41" s="259">
        <v>9361</v>
      </c>
      <c r="G41" s="258">
        <v>82988</v>
      </c>
      <c r="H41" s="259">
        <v>9966</v>
      </c>
      <c r="I41" s="258">
        <v>86390</v>
      </c>
      <c r="J41" s="259">
        <v>10484</v>
      </c>
      <c r="K41" s="258">
        <f>$I41-'[2]Año 2016'!$I41</f>
        <v>13210</v>
      </c>
      <c r="L41" s="260">
        <f>$J41-'[2]Año 2016'!$J41</f>
        <v>2163</v>
      </c>
      <c r="M41" s="133"/>
      <c r="N41" s="134"/>
    </row>
    <row r="42" spans="1:14" x14ac:dyDescent="0.2">
      <c r="A42" s="256">
        <v>36</v>
      </c>
      <c r="B42" s="257" t="s">
        <v>36</v>
      </c>
      <c r="C42" s="258">
        <v>523430</v>
      </c>
      <c r="D42" s="259">
        <v>2161</v>
      </c>
      <c r="E42" s="258">
        <v>536134</v>
      </c>
      <c r="F42" s="259">
        <v>2257</v>
      </c>
      <c r="G42" s="258">
        <v>553045</v>
      </c>
      <c r="H42" s="259">
        <v>2327</v>
      </c>
      <c r="I42" s="258">
        <v>568546</v>
      </c>
      <c r="J42" s="259">
        <v>2419</v>
      </c>
      <c r="K42" s="258">
        <f>$I42-'[2]Año 2016'!$I42</f>
        <v>61567</v>
      </c>
      <c r="L42" s="260">
        <f>$J42-'[2]Año 2016'!$J42</f>
        <v>340</v>
      </c>
      <c r="M42" s="133"/>
      <c r="N42" s="134"/>
    </row>
    <row r="43" spans="1:14" x14ac:dyDescent="0.2">
      <c r="A43" s="256">
        <v>37</v>
      </c>
      <c r="B43" s="257" t="s">
        <v>37</v>
      </c>
      <c r="C43" s="258">
        <v>233750</v>
      </c>
      <c r="D43" s="259">
        <v>9661</v>
      </c>
      <c r="E43" s="258">
        <v>239743</v>
      </c>
      <c r="F43" s="259">
        <v>9965</v>
      </c>
      <c r="G43" s="258">
        <v>250459</v>
      </c>
      <c r="H43" s="259">
        <v>10320</v>
      </c>
      <c r="I43" s="258">
        <v>257437</v>
      </c>
      <c r="J43" s="259">
        <v>10624</v>
      </c>
      <c r="K43" s="258">
        <f>$I43-'[2]Año 2016'!$I43</f>
        <v>31062</v>
      </c>
      <c r="L43" s="260">
        <f>$J43-'[2]Año 2016'!$J43</f>
        <v>1277</v>
      </c>
      <c r="M43" s="133"/>
      <c r="N43" s="134"/>
    </row>
    <row r="44" spans="1:14" s="69" customFormat="1" x14ac:dyDescent="0.2">
      <c r="A44" s="256">
        <v>38</v>
      </c>
      <c r="B44" s="257" t="s">
        <v>38</v>
      </c>
      <c r="C44" s="258">
        <v>227595</v>
      </c>
      <c r="D44" s="259">
        <v>9295</v>
      </c>
      <c r="E44" s="258">
        <v>231964</v>
      </c>
      <c r="F44" s="259">
        <v>9581</v>
      </c>
      <c r="G44" s="258">
        <v>238144</v>
      </c>
      <c r="H44" s="259">
        <v>9898</v>
      </c>
      <c r="I44" s="258">
        <v>242724</v>
      </c>
      <c r="J44" s="259">
        <v>10141</v>
      </c>
      <c r="K44" s="258">
        <f>$I44-'[2]Año 2016'!$I44</f>
        <v>19664</v>
      </c>
      <c r="L44" s="260">
        <f>$J44-'[2]Año 2016'!$J44</f>
        <v>1036</v>
      </c>
      <c r="M44" s="133"/>
      <c r="N44" s="134"/>
    </row>
    <row r="45" spans="1:14" x14ac:dyDescent="0.2">
      <c r="A45" s="256">
        <v>39</v>
      </c>
      <c r="B45" s="257" t="s">
        <v>39</v>
      </c>
      <c r="C45" s="258">
        <v>295393</v>
      </c>
      <c r="D45" s="259">
        <v>54762</v>
      </c>
      <c r="E45" s="258">
        <v>302471</v>
      </c>
      <c r="F45" s="259">
        <v>57526</v>
      </c>
      <c r="G45" s="258">
        <v>312245</v>
      </c>
      <c r="H45" s="259">
        <v>59997</v>
      </c>
      <c r="I45" s="258">
        <v>319501</v>
      </c>
      <c r="J45" s="259">
        <v>61952</v>
      </c>
      <c r="K45" s="258">
        <f>$I45-'[2]Año 2016'!$I45</f>
        <v>29316</v>
      </c>
      <c r="L45" s="260">
        <f>$J45-'[2]Año 2016'!$J45</f>
        <v>8601</v>
      </c>
      <c r="M45" s="133"/>
      <c r="N45" s="134"/>
    </row>
    <row r="46" spans="1:14" x14ac:dyDescent="0.2">
      <c r="A46" s="256">
        <v>40</v>
      </c>
      <c r="B46" s="257" t="s">
        <v>449</v>
      </c>
      <c r="C46" s="258">
        <v>27722</v>
      </c>
      <c r="D46" s="259">
        <v>3143</v>
      </c>
      <c r="E46" s="258">
        <v>28232</v>
      </c>
      <c r="F46" s="259">
        <v>3214</v>
      </c>
      <c r="G46" s="258">
        <v>27137</v>
      </c>
      <c r="H46" s="259">
        <v>3275</v>
      </c>
      <c r="I46" s="258">
        <v>27695</v>
      </c>
      <c r="J46" s="259">
        <v>3363</v>
      </c>
      <c r="K46" s="258">
        <f>$I46-'[2]Año 2016'!$I46</f>
        <v>543</v>
      </c>
      <c r="L46" s="260">
        <f>$J46-'[2]Año 2016'!$J46</f>
        <v>269</v>
      </c>
      <c r="M46" s="133"/>
      <c r="N46" s="134"/>
    </row>
    <row r="47" spans="1:14" x14ac:dyDescent="0.2">
      <c r="A47" s="256">
        <v>41</v>
      </c>
      <c r="B47" s="257" t="s">
        <v>41</v>
      </c>
      <c r="C47" s="258">
        <v>558773</v>
      </c>
      <c r="D47" s="259">
        <v>20310</v>
      </c>
      <c r="E47" s="258">
        <v>574230</v>
      </c>
      <c r="F47" s="259">
        <v>20968</v>
      </c>
      <c r="G47" s="258">
        <v>591841</v>
      </c>
      <c r="H47" s="259">
        <v>21685</v>
      </c>
      <c r="I47" s="258">
        <v>608349</v>
      </c>
      <c r="J47" s="259">
        <v>22430</v>
      </c>
      <c r="K47" s="258">
        <f>$I47-'[2]Año 2016'!$I47</f>
        <v>68308</v>
      </c>
      <c r="L47" s="260">
        <f>$J47-'[2]Año 2016'!$J47</f>
        <v>2756</v>
      </c>
      <c r="M47" s="133"/>
      <c r="N47" s="134"/>
    </row>
    <row r="48" spans="1:14" x14ac:dyDescent="0.2">
      <c r="A48" s="256">
        <v>42</v>
      </c>
      <c r="B48" s="257" t="s">
        <v>42</v>
      </c>
      <c r="C48" s="258">
        <v>7029</v>
      </c>
      <c r="D48" s="259">
        <v>836</v>
      </c>
      <c r="E48" s="258">
        <v>7188</v>
      </c>
      <c r="F48" s="259">
        <v>853</v>
      </c>
      <c r="G48" s="258">
        <v>7395</v>
      </c>
      <c r="H48" s="259">
        <v>881</v>
      </c>
      <c r="I48" s="258">
        <v>7648</v>
      </c>
      <c r="J48" s="259">
        <v>896</v>
      </c>
      <c r="K48" s="258">
        <f>$I48-'[2]Año 2016'!$I48</f>
        <v>783</v>
      </c>
      <c r="L48" s="260">
        <f>$J48-'[2]Año 2016'!$J48</f>
        <v>83</v>
      </c>
      <c r="M48" s="133"/>
      <c r="N48" s="134"/>
    </row>
    <row r="49" spans="1:14" x14ac:dyDescent="0.2">
      <c r="A49" s="256">
        <v>43</v>
      </c>
      <c r="B49" s="257" t="s">
        <v>149</v>
      </c>
      <c r="C49" s="258">
        <v>12146</v>
      </c>
      <c r="D49" s="259">
        <v>2230</v>
      </c>
      <c r="E49" s="258">
        <v>12554</v>
      </c>
      <c r="F49" s="259">
        <v>2313</v>
      </c>
      <c r="G49" s="258">
        <v>12986</v>
      </c>
      <c r="H49" s="259">
        <v>2414</v>
      </c>
      <c r="I49" s="258">
        <v>13364</v>
      </c>
      <c r="J49" s="259">
        <v>2526</v>
      </c>
      <c r="K49" s="258">
        <f>$I49-'[2]Año 2016'!$I49</f>
        <v>1649</v>
      </c>
      <c r="L49" s="260">
        <f>$J49-'[2]Año 2016'!$J49</f>
        <v>393</v>
      </c>
      <c r="M49" s="133"/>
      <c r="N49" s="134"/>
    </row>
    <row r="50" spans="1:14" x14ac:dyDescent="0.2">
      <c r="A50" s="256">
        <v>44</v>
      </c>
      <c r="B50" s="257" t="s">
        <v>152</v>
      </c>
      <c r="C50" s="258">
        <v>27150</v>
      </c>
      <c r="D50" s="259">
        <v>13409</v>
      </c>
      <c r="E50" s="258">
        <v>27792</v>
      </c>
      <c r="F50" s="259">
        <v>13811</v>
      </c>
      <c r="G50" s="258">
        <v>28531</v>
      </c>
      <c r="H50" s="259">
        <v>14136</v>
      </c>
      <c r="I50" s="258">
        <v>29166</v>
      </c>
      <c r="J50" s="259">
        <v>14452</v>
      </c>
      <c r="K50" s="258">
        <f>$I50-'[2]Año 2016'!$I50</f>
        <v>2680</v>
      </c>
      <c r="L50" s="260">
        <f>$J50-'[2]Año 2016'!$J50</f>
        <v>1379</v>
      </c>
      <c r="M50" s="133"/>
      <c r="N50" s="134"/>
    </row>
    <row r="51" spans="1:14" x14ac:dyDescent="0.2">
      <c r="A51" s="256">
        <v>45</v>
      </c>
      <c r="B51" s="257" t="s">
        <v>43</v>
      </c>
      <c r="C51" s="258">
        <v>9225</v>
      </c>
      <c r="D51" s="259">
        <v>1347</v>
      </c>
      <c r="E51" s="258">
        <v>9519</v>
      </c>
      <c r="F51" s="259">
        <v>1385</v>
      </c>
      <c r="G51" s="258">
        <v>9877</v>
      </c>
      <c r="H51" s="259">
        <v>1433</v>
      </c>
      <c r="I51" s="258">
        <v>10160</v>
      </c>
      <c r="J51" s="259">
        <v>1485</v>
      </c>
      <c r="K51" s="258">
        <f>$I51-'[2]Año 2016'!$I51</f>
        <v>1242</v>
      </c>
      <c r="L51" s="260">
        <f>$J51-'[2]Año 2016'!$J51</f>
        <v>178</v>
      </c>
      <c r="M51" s="133"/>
      <c r="N51" s="134"/>
    </row>
    <row r="52" spans="1:14" x14ac:dyDescent="0.2">
      <c r="A52" s="256">
        <v>46</v>
      </c>
      <c r="B52" s="257" t="s">
        <v>44</v>
      </c>
      <c r="C52" s="258">
        <v>3964271</v>
      </c>
      <c r="D52" s="259">
        <v>69624</v>
      </c>
      <c r="E52" s="258">
        <v>4034860</v>
      </c>
      <c r="F52" s="259">
        <v>70241</v>
      </c>
      <c r="G52" s="258">
        <v>4114832</v>
      </c>
      <c r="H52" s="259">
        <v>70828</v>
      </c>
      <c r="I52" s="258">
        <v>4149640</v>
      </c>
      <c r="J52" s="259">
        <v>71395</v>
      </c>
      <c r="K52" s="258">
        <f>$I52-'[2]Año 2016'!$I52</f>
        <v>264823</v>
      </c>
      <c r="L52" s="260">
        <f>$J52-'[2]Año 2016'!$J52</f>
        <v>2374</v>
      </c>
      <c r="M52" s="133"/>
      <c r="N52" s="134"/>
    </row>
    <row r="53" spans="1:14" x14ac:dyDescent="0.2">
      <c r="A53" s="256">
        <v>47</v>
      </c>
      <c r="B53" s="257" t="s">
        <v>45</v>
      </c>
      <c r="C53" s="258">
        <v>329007</v>
      </c>
      <c r="D53" s="259">
        <v>14223</v>
      </c>
      <c r="E53" s="258">
        <v>339836</v>
      </c>
      <c r="F53" s="259">
        <v>14949</v>
      </c>
      <c r="G53" s="258">
        <v>352658</v>
      </c>
      <c r="H53" s="259">
        <v>15845</v>
      </c>
      <c r="I53" s="258">
        <v>363896</v>
      </c>
      <c r="J53" s="259">
        <v>16662</v>
      </c>
      <c r="K53" s="258">
        <f>$I53-'[2]Año 2016'!$I53</f>
        <v>45236</v>
      </c>
      <c r="L53" s="260">
        <f>$J53-'[2]Año 2016'!$J53</f>
        <v>3158</v>
      </c>
      <c r="M53" s="133"/>
      <c r="N53" s="134"/>
    </row>
    <row r="54" spans="1:14" x14ac:dyDescent="0.2">
      <c r="A54" s="256">
        <v>48</v>
      </c>
      <c r="B54" s="257" t="s">
        <v>46</v>
      </c>
      <c r="C54" s="258">
        <v>14754</v>
      </c>
      <c r="D54" s="259">
        <v>1062</v>
      </c>
      <c r="E54" s="258">
        <v>15105</v>
      </c>
      <c r="F54" s="259">
        <v>1088</v>
      </c>
      <c r="G54" s="258">
        <v>15514</v>
      </c>
      <c r="H54" s="259">
        <v>1128</v>
      </c>
      <c r="I54" s="258">
        <v>15972</v>
      </c>
      <c r="J54" s="259">
        <v>1160</v>
      </c>
      <c r="K54" s="258">
        <f>$I54-'[2]Año 2016'!$I54</f>
        <v>1616</v>
      </c>
      <c r="L54" s="260">
        <f>$J54-'[2]Año 2016'!$J54</f>
        <v>144</v>
      </c>
      <c r="M54" s="133"/>
      <c r="N54" s="134"/>
    </row>
    <row r="55" spans="1:14" x14ac:dyDescent="0.2">
      <c r="A55" s="256">
        <v>49</v>
      </c>
      <c r="B55" s="257" t="s">
        <v>47</v>
      </c>
      <c r="C55" s="258">
        <v>129639</v>
      </c>
      <c r="D55" s="259">
        <v>2015</v>
      </c>
      <c r="E55" s="258">
        <v>132650</v>
      </c>
      <c r="F55" s="259">
        <v>2085</v>
      </c>
      <c r="G55" s="258">
        <v>136739</v>
      </c>
      <c r="H55" s="259">
        <v>2146</v>
      </c>
      <c r="I55" s="258">
        <v>141170</v>
      </c>
      <c r="J55" s="259">
        <v>2212</v>
      </c>
      <c r="K55" s="258">
        <f>$I55-'[2]Año 2016'!$I55</f>
        <v>15679</v>
      </c>
      <c r="L55" s="260">
        <f>$J55-'[2]Año 2016'!$J55</f>
        <v>279</v>
      </c>
      <c r="M55" s="133"/>
      <c r="N55" s="134"/>
    </row>
    <row r="56" spans="1:14" x14ac:dyDescent="0.2">
      <c r="A56" s="256">
        <v>50</v>
      </c>
      <c r="B56" s="257" t="s">
        <v>48</v>
      </c>
      <c r="C56" s="258">
        <v>169518</v>
      </c>
      <c r="D56" s="259">
        <v>942</v>
      </c>
      <c r="E56" s="258">
        <v>172868</v>
      </c>
      <c r="F56" s="259">
        <v>975</v>
      </c>
      <c r="G56" s="258">
        <v>176335</v>
      </c>
      <c r="H56" s="259">
        <v>1005</v>
      </c>
      <c r="I56" s="258">
        <v>180092</v>
      </c>
      <c r="J56" s="259">
        <v>1038</v>
      </c>
      <c r="K56" s="258">
        <f>$I56-'[2]Año 2016'!$I56</f>
        <v>14862</v>
      </c>
      <c r="L56" s="260">
        <f>$J56-'[2]Año 2016'!$J56</f>
        <v>136</v>
      </c>
      <c r="M56" s="133"/>
      <c r="N56" s="134"/>
    </row>
    <row r="57" spans="1:14" x14ac:dyDescent="0.2">
      <c r="A57" s="256">
        <v>51</v>
      </c>
      <c r="B57" s="257" t="s">
        <v>151</v>
      </c>
      <c r="C57" s="258">
        <v>612</v>
      </c>
      <c r="D57" s="259">
        <v>128</v>
      </c>
      <c r="E57" s="258">
        <v>620</v>
      </c>
      <c r="F57" s="259">
        <v>133</v>
      </c>
      <c r="G57" s="258">
        <v>625</v>
      </c>
      <c r="H57" s="259">
        <v>137</v>
      </c>
      <c r="I57" s="258">
        <v>635</v>
      </c>
      <c r="J57" s="259">
        <v>146</v>
      </c>
      <c r="K57" s="258">
        <f>$I57-'[2]Año 2016'!$I57</f>
        <v>28</v>
      </c>
      <c r="L57" s="260">
        <f>$J57-'[2]Año 2016'!$J57</f>
        <v>20</v>
      </c>
      <c r="M57" s="133"/>
      <c r="N57" s="134"/>
    </row>
    <row r="58" spans="1:14" x14ac:dyDescent="0.2">
      <c r="A58" s="256">
        <v>52</v>
      </c>
      <c r="B58" s="257" t="s">
        <v>49</v>
      </c>
      <c r="C58" s="258">
        <v>53486</v>
      </c>
      <c r="D58" s="259">
        <v>10759</v>
      </c>
      <c r="E58" s="258">
        <v>54406</v>
      </c>
      <c r="F58" s="259">
        <v>11019</v>
      </c>
      <c r="G58" s="258">
        <v>55582</v>
      </c>
      <c r="H58" s="259">
        <v>11293</v>
      </c>
      <c r="I58" s="258">
        <v>56492</v>
      </c>
      <c r="J58" s="259">
        <v>11559</v>
      </c>
      <c r="K58" s="258">
        <f>$I58-'[2]Año 2016'!$I58</f>
        <v>4074</v>
      </c>
      <c r="L58" s="260">
        <f>$J58-'[2]Año 2016'!$J58</f>
        <v>1029</v>
      </c>
      <c r="M58" s="133"/>
      <c r="N58" s="134"/>
    </row>
    <row r="59" spans="1:14" x14ac:dyDescent="0.2">
      <c r="A59" s="256">
        <v>53</v>
      </c>
      <c r="B59" s="257" t="s">
        <v>50</v>
      </c>
      <c r="C59" s="258">
        <v>19556</v>
      </c>
      <c r="D59" s="259">
        <v>1023</v>
      </c>
      <c r="E59" s="258">
        <v>19926</v>
      </c>
      <c r="F59" s="259">
        <v>1060</v>
      </c>
      <c r="G59" s="258">
        <v>20392</v>
      </c>
      <c r="H59" s="259">
        <v>1093</v>
      </c>
      <c r="I59" s="258">
        <v>20743</v>
      </c>
      <c r="J59" s="259">
        <v>1133</v>
      </c>
      <c r="K59" s="258">
        <f>$I59-'[2]Año 2016'!$I59</f>
        <v>1540</v>
      </c>
      <c r="L59" s="260">
        <f>$J59-'[2]Año 2016'!$J59</f>
        <v>135</v>
      </c>
      <c r="M59" s="133"/>
      <c r="N59" s="134"/>
    </row>
    <row r="60" spans="1:14" x14ac:dyDescent="0.2">
      <c r="A60" s="256">
        <v>54</v>
      </c>
      <c r="B60" s="257" t="s">
        <v>51</v>
      </c>
      <c r="C60" s="258">
        <v>599123</v>
      </c>
      <c r="D60" s="259">
        <v>1613</v>
      </c>
      <c r="E60" s="258">
        <v>611848</v>
      </c>
      <c r="F60" s="259">
        <v>1649</v>
      </c>
      <c r="G60" s="258">
        <v>627272</v>
      </c>
      <c r="H60" s="259">
        <v>1672</v>
      </c>
      <c r="I60" s="258">
        <v>641677</v>
      </c>
      <c r="J60" s="259">
        <v>1690</v>
      </c>
      <c r="K60" s="258">
        <f>$I60-'[2]Año 2016'!$I60</f>
        <v>57535</v>
      </c>
      <c r="L60" s="260">
        <f>$J60-'[2]Año 2016'!$J60</f>
        <v>114</v>
      </c>
      <c r="M60" s="133"/>
      <c r="N60" s="134"/>
    </row>
    <row r="61" spans="1:14" x14ac:dyDescent="0.2">
      <c r="A61" s="256">
        <v>55</v>
      </c>
      <c r="B61" s="257" t="s">
        <v>52</v>
      </c>
      <c r="C61" s="258">
        <v>8197</v>
      </c>
      <c r="D61" s="259">
        <v>544</v>
      </c>
      <c r="E61" s="258">
        <v>8394</v>
      </c>
      <c r="F61" s="259">
        <v>569</v>
      </c>
      <c r="G61" s="258">
        <v>8645</v>
      </c>
      <c r="H61" s="259">
        <v>603</v>
      </c>
      <c r="I61" s="258">
        <v>8850</v>
      </c>
      <c r="J61" s="259">
        <v>624</v>
      </c>
      <c r="K61" s="258">
        <f>$I61-'[2]Año 2016'!$I61</f>
        <v>871</v>
      </c>
      <c r="L61" s="260">
        <f>$J61-'[2]Año 2016'!$J61</f>
        <v>98</v>
      </c>
      <c r="M61" s="133"/>
      <c r="N61" s="134"/>
    </row>
    <row r="62" spans="1:14" x14ac:dyDescent="0.2">
      <c r="A62" s="256">
        <v>56</v>
      </c>
      <c r="B62" s="257" t="s">
        <v>53</v>
      </c>
      <c r="C62" s="258">
        <v>248480</v>
      </c>
      <c r="D62" s="259">
        <v>13826</v>
      </c>
      <c r="E62" s="258">
        <v>255923</v>
      </c>
      <c r="F62" s="259">
        <v>14205</v>
      </c>
      <c r="G62" s="258">
        <v>264336</v>
      </c>
      <c r="H62" s="259">
        <v>14576</v>
      </c>
      <c r="I62" s="258">
        <v>273045</v>
      </c>
      <c r="J62" s="259">
        <v>14983</v>
      </c>
      <c r="K62" s="258">
        <f>$I62-'[2]Año 2016'!$I62</f>
        <v>32170</v>
      </c>
      <c r="L62" s="260">
        <f>$J62-'[2]Año 2016'!$J62</f>
        <v>1511</v>
      </c>
      <c r="M62" s="133"/>
      <c r="N62" s="134"/>
    </row>
    <row r="63" spans="1:14" x14ac:dyDescent="0.2">
      <c r="A63" s="256">
        <v>57</v>
      </c>
      <c r="B63" s="257" t="s">
        <v>424</v>
      </c>
      <c r="C63" s="258">
        <v>20361</v>
      </c>
      <c r="D63" s="259">
        <v>1241</v>
      </c>
      <c r="E63" s="258">
        <v>20733</v>
      </c>
      <c r="F63" s="259">
        <v>1258</v>
      </c>
      <c r="G63" s="258">
        <v>20762</v>
      </c>
      <c r="H63" s="259">
        <v>1274</v>
      </c>
      <c r="I63" s="258">
        <v>21167</v>
      </c>
      <c r="J63" s="259">
        <v>1295</v>
      </c>
      <c r="K63" s="258">
        <f>$I63-'[2]Año 2016'!$I63</f>
        <v>1238</v>
      </c>
      <c r="L63" s="260">
        <f>$J63-'[2]Año 2016'!$J63</f>
        <v>80</v>
      </c>
      <c r="M63" s="133"/>
      <c r="N63" s="134"/>
    </row>
    <row r="64" spans="1:14" x14ac:dyDescent="0.2">
      <c r="A64" s="256">
        <v>58</v>
      </c>
      <c r="B64" s="257" t="s">
        <v>541</v>
      </c>
      <c r="C64" s="258">
        <v>7339</v>
      </c>
      <c r="D64" s="259">
        <v>1070</v>
      </c>
      <c r="E64" s="258">
        <v>7484</v>
      </c>
      <c r="F64" s="259">
        <v>1104</v>
      </c>
      <c r="G64" s="258">
        <v>7541</v>
      </c>
      <c r="H64" s="259">
        <v>1141</v>
      </c>
      <c r="I64" s="258">
        <v>7693</v>
      </c>
      <c r="J64" s="259">
        <v>1179</v>
      </c>
      <c r="K64" s="258">
        <f>$I64-'[2]Año 2016'!$I64</f>
        <v>527</v>
      </c>
      <c r="L64" s="260">
        <f>$J64-'[2]Año 2016'!$J64</f>
        <v>143</v>
      </c>
      <c r="M64" s="133"/>
      <c r="N64" s="134"/>
    </row>
    <row r="65" spans="1:14" x14ac:dyDescent="0.2">
      <c r="A65" s="256">
        <v>59</v>
      </c>
      <c r="B65" s="257" t="s">
        <v>542</v>
      </c>
      <c r="C65" s="258">
        <v>18336</v>
      </c>
      <c r="D65" s="259">
        <v>1457</v>
      </c>
      <c r="E65" s="258">
        <v>18653</v>
      </c>
      <c r="F65" s="259">
        <v>1475</v>
      </c>
      <c r="G65" s="258">
        <v>18679</v>
      </c>
      <c r="H65" s="259">
        <v>1489</v>
      </c>
      <c r="I65" s="258">
        <v>19007</v>
      </c>
      <c r="J65" s="259">
        <v>1511</v>
      </c>
      <c r="K65" s="258">
        <f>$I65-'[2]Año 2016'!$I65</f>
        <v>1036</v>
      </c>
      <c r="L65" s="260">
        <f>$J65-'[2]Año 2016'!$J65</f>
        <v>77</v>
      </c>
      <c r="M65" s="133"/>
      <c r="N65" s="134"/>
    </row>
    <row r="66" spans="1:14" x14ac:dyDescent="0.2">
      <c r="A66" s="256">
        <v>60</v>
      </c>
      <c r="B66" s="257" t="s">
        <v>543</v>
      </c>
      <c r="C66" s="258">
        <v>42358</v>
      </c>
      <c r="D66" s="259">
        <v>5217</v>
      </c>
      <c r="E66" s="258">
        <v>43715</v>
      </c>
      <c r="F66" s="259">
        <v>5457</v>
      </c>
      <c r="G66" s="258">
        <v>45429</v>
      </c>
      <c r="H66" s="259">
        <v>5708</v>
      </c>
      <c r="I66" s="258">
        <v>46824</v>
      </c>
      <c r="J66" s="259">
        <v>5941</v>
      </c>
      <c r="K66" s="258">
        <f>$I66-'[2]Año 2016'!$I66</f>
        <v>5949</v>
      </c>
      <c r="L66" s="260">
        <f>$J66-'[2]Año 2016'!$J66</f>
        <v>960</v>
      </c>
      <c r="M66" s="133"/>
      <c r="N66" s="134"/>
    </row>
    <row r="67" spans="1:14" x14ac:dyDescent="0.2">
      <c r="A67" s="256">
        <v>61</v>
      </c>
      <c r="B67" s="257" t="s">
        <v>544</v>
      </c>
      <c r="C67" s="258">
        <v>180924</v>
      </c>
      <c r="D67" s="259">
        <v>34340</v>
      </c>
      <c r="E67" s="258">
        <v>187150</v>
      </c>
      <c r="F67" s="259">
        <v>36007</v>
      </c>
      <c r="G67" s="258">
        <v>194587</v>
      </c>
      <c r="H67" s="259">
        <v>37752</v>
      </c>
      <c r="I67" s="258">
        <v>200715</v>
      </c>
      <c r="J67" s="259">
        <v>39440</v>
      </c>
      <c r="K67" s="258">
        <f>$I67-'[2]Año 2016'!$I67</f>
        <v>26192</v>
      </c>
      <c r="L67" s="260">
        <f>$J67-'[2]Año 2016'!$J67</f>
        <v>6431</v>
      </c>
      <c r="M67" s="133"/>
      <c r="N67" s="134"/>
    </row>
    <row r="68" spans="1:14" x14ac:dyDescent="0.2">
      <c r="A68" s="256">
        <v>62</v>
      </c>
      <c r="B68" s="257" t="s">
        <v>545</v>
      </c>
      <c r="C68" s="258">
        <v>26214</v>
      </c>
      <c r="D68" s="259">
        <v>3370</v>
      </c>
      <c r="E68" s="258">
        <v>26998</v>
      </c>
      <c r="F68" s="259">
        <v>3478</v>
      </c>
      <c r="G68" s="258">
        <v>27831</v>
      </c>
      <c r="H68" s="259">
        <v>3594</v>
      </c>
      <c r="I68" s="258">
        <v>28592</v>
      </c>
      <c r="J68" s="259">
        <v>3703</v>
      </c>
      <c r="K68" s="258">
        <f>$I68-'[2]Año 2016'!$I68</f>
        <v>3216</v>
      </c>
      <c r="L68" s="260">
        <f>$J68-'[2]Año 2016'!$J68</f>
        <v>457</v>
      </c>
      <c r="M68" s="133"/>
      <c r="N68" s="134"/>
    </row>
    <row r="69" spans="1:14" x14ac:dyDescent="0.2">
      <c r="A69" s="256">
        <v>63</v>
      </c>
      <c r="B69" s="257" t="s">
        <v>546</v>
      </c>
      <c r="C69" s="258">
        <v>1438</v>
      </c>
      <c r="D69" s="259">
        <v>518</v>
      </c>
      <c r="E69" s="258">
        <v>1511</v>
      </c>
      <c r="F69" s="259">
        <v>534</v>
      </c>
      <c r="G69" s="258">
        <v>1617</v>
      </c>
      <c r="H69" s="259">
        <v>554</v>
      </c>
      <c r="I69" s="258">
        <v>1689</v>
      </c>
      <c r="J69" s="259">
        <v>576</v>
      </c>
      <c r="K69" s="258">
        <f>$I69-'[2]Año 2016'!$I69</f>
        <v>327</v>
      </c>
      <c r="L69" s="260">
        <f>$J69-'[2]Año 2016'!$J69</f>
        <v>74</v>
      </c>
      <c r="M69" s="133"/>
      <c r="N69" s="134"/>
    </row>
    <row r="70" spans="1:14" x14ac:dyDescent="0.2">
      <c r="A70" s="256">
        <v>64</v>
      </c>
      <c r="B70" s="257" t="s">
        <v>547</v>
      </c>
      <c r="C70" s="258">
        <v>199728</v>
      </c>
      <c r="D70" s="259">
        <v>1312</v>
      </c>
      <c r="E70" s="258">
        <v>208779</v>
      </c>
      <c r="F70" s="259">
        <v>1374</v>
      </c>
      <c r="G70" s="258">
        <v>218861</v>
      </c>
      <c r="H70" s="259">
        <v>1432</v>
      </c>
      <c r="I70" s="258">
        <v>227957</v>
      </c>
      <c r="J70" s="259">
        <v>1484</v>
      </c>
      <c r="K70" s="258">
        <f>$I70-'[2]Año 2016'!$I70</f>
        <v>38464</v>
      </c>
      <c r="L70" s="260">
        <f>$J70-'[2]Año 2016'!$J70</f>
        <v>234</v>
      </c>
      <c r="M70" s="133"/>
      <c r="N70" s="134"/>
    </row>
    <row r="71" spans="1:14" x14ac:dyDescent="0.2">
      <c r="A71" s="256">
        <v>65</v>
      </c>
      <c r="B71" s="257" t="s">
        <v>548</v>
      </c>
      <c r="C71" s="258">
        <v>629691</v>
      </c>
      <c r="D71" s="259">
        <v>3391</v>
      </c>
      <c r="E71" s="258">
        <v>651686</v>
      </c>
      <c r="F71" s="259">
        <v>3491</v>
      </c>
      <c r="G71" s="258">
        <v>678448</v>
      </c>
      <c r="H71" s="259">
        <v>3667</v>
      </c>
      <c r="I71" s="258">
        <v>702981</v>
      </c>
      <c r="J71" s="259">
        <v>3865</v>
      </c>
      <c r="K71" s="258">
        <f>$I71-'[2]Año 2016'!$I71</f>
        <v>97883</v>
      </c>
      <c r="L71" s="260">
        <f>$J71-'[2]Año 2016'!$J71</f>
        <v>611</v>
      </c>
      <c r="M71" s="133"/>
      <c r="N71" s="134"/>
    </row>
    <row r="72" spans="1:14" x14ac:dyDescent="0.2">
      <c r="A72" s="256">
        <v>66</v>
      </c>
      <c r="B72" s="257" t="s">
        <v>549</v>
      </c>
      <c r="C72" s="258">
        <v>947798</v>
      </c>
      <c r="D72" s="259">
        <v>69876</v>
      </c>
      <c r="E72" s="258">
        <v>979410</v>
      </c>
      <c r="F72" s="259">
        <v>73017</v>
      </c>
      <c r="G72" s="258">
        <v>1016102</v>
      </c>
      <c r="H72" s="259">
        <v>76143</v>
      </c>
      <c r="I72" s="258">
        <v>1049820</v>
      </c>
      <c r="J72" s="259">
        <v>79024</v>
      </c>
      <c r="K72" s="258">
        <f>$I72-'[2]Año 2016'!$I72</f>
        <v>139217</v>
      </c>
      <c r="L72" s="260">
        <f>$J72-'[2]Año 2016'!$J72</f>
        <v>12360</v>
      </c>
      <c r="M72" s="133"/>
      <c r="N72" s="134"/>
    </row>
    <row r="73" spans="1:14" x14ac:dyDescent="0.2">
      <c r="A73" s="256">
        <v>67</v>
      </c>
      <c r="B73" s="257" t="s">
        <v>550</v>
      </c>
      <c r="C73" s="258">
        <v>1496</v>
      </c>
      <c r="D73" s="259">
        <v>1260</v>
      </c>
      <c r="E73" s="258">
        <v>1548</v>
      </c>
      <c r="F73" s="259">
        <v>1289</v>
      </c>
      <c r="G73" s="258">
        <v>1590</v>
      </c>
      <c r="H73" s="259">
        <v>1310</v>
      </c>
      <c r="I73" s="258">
        <v>1627</v>
      </c>
      <c r="J73" s="259">
        <v>1349</v>
      </c>
      <c r="K73" s="258">
        <f>$I73-'[2]Año 2016'!$I73</f>
        <v>198</v>
      </c>
      <c r="L73" s="260">
        <f>$J73-'[2]Año 2016'!$J73</f>
        <v>138</v>
      </c>
      <c r="M73" s="133"/>
      <c r="N73" s="134"/>
    </row>
    <row r="74" spans="1:14" x14ac:dyDescent="0.2">
      <c r="A74" s="256">
        <v>68</v>
      </c>
      <c r="B74" s="257" t="s">
        <v>237</v>
      </c>
      <c r="C74" s="258">
        <v>2235</v>
      </c>
      <c r="D74" s="259">
        <v>745</v>
      </c>
      <c r="E74" s="258">
        <v>2306</v>
      </c>
      <c r="F74" s="259">
        <v>777</v>
      </c>
      <c r="G74" s="258">
        <v>2374</v>
      </c>
      <c r="H74" s="259">
        <v>810</v>
      </c>
      <c r="I74" s="258">
        <v>2453</v>
      </c>
      <c r="J74" s="259">
        <v>843</v>
      </c>
      <c r="K74" s="258">
        <f>$I74-'[2]Año 2016'!$I74</f>
        <v>308</v>
      </c>
      <c r="L74" s="260">
        <f>$J74-'[2]Año 2016'!$J74</f>
        <v>132</v>
      </c>
      <c r="M74" s="133"/>
      <c r="N74" s="134"/>
    </row>
    <row r="75" spans="1:14" x14ac:dyDescent="0.2">
      <c r="A75" s="256">
        <v>69</v>
      </c>
      <c r="B75" s="257" t="s">
        <v>243</v>
      </c>
      <c r="C75" s="258">
        <v>2560</v>
      </c>
      <c r="D75" s="259">
        <v>568</v>
      </c>
      <c r="E75" s="258">
        <v>2615</v>
      </c>
      <c r="F75" s="259">
        <v>581</v>
      </c>
      <c r="G75" s="258">
        <v>2686</v>
      </c>
      <c r="H75" s="259">
        <v>598</v>
      </c>
      <c r="I75" s="258">
        <v>2762</v>
      </c>
      <c r="J75" s="259">
        <v>612</v>
      </c>
      <c r="K75" s="258">
        <f>$I75-'[2]Año 2016'!$I75</f>
        <v>272</v>
      </c>
      <c r="L75" s="260">
        <f>$J75-'[2]Año 2016'!$J75</f>
        <v>65</v>
      </c>
      <c r="M75" s="133"/>
      <c r="N75" s="134"/>
    </row>
    <row r="76" spans="1:14" x14ac:dyDescent="0.2">
      <c r="A76" s="256">
        <v>70</v>
      </c>
      <c r="B76" s="257" t="s">
        <v>287</v>
      </c>
      <c r="C76" s="258">
        <v>15712</v>
      </c>
      <c r="D76" s="259">
        <v>1920</v>
      </c>
      <c r="E76" s="258">
        <v>17457</v>
      </c>
      <c r="F76" s="259">
        <v>2029</v>
      </c>
      <c r="G76" s="258">
        <v>19556</v>
      </c>
      <c r="H76" s="259">
        <v>2161</v>
      </c>
      <c r="I76" s="258">
        <v>21743</v>
      </c>
      <c r="J76" s="259">
        <v>2304</v>
      </c>
      <c r="K76" s="258">
        <f>$I76-'[2]Año 2016'!$I76</f>
        <v>8051</v>
      </c>
      <c r="L76" s="260">
        <f>$J76-'[2]Año 2016'!$J76</f>
        <v>517</v>
      </c>
      <c r="M76" s="133"/>
      <c r="N76" s="134"/>
    </row>
    <row r="77" spans="1:14" x14ac:dyDescent="0.2">
      <c r="A77" s="256">
        <v>71</v>
      </c>
      <c r="B77" s="257" t="s">
        <v>288</v>
      </c>
      <c r="C77" s="258">
        <v>3844</v>
      </c>
      <c r="D77" s="259">
        <v>505</v>
      </c>
      <c r="E77" s="258">
        <v>4121</v>
      </c>
      <c r="F77" s="259">
        <v>526</v>
      </c>
      <c r="G77" s="258">
        <v>4422</v>
      </c>
      <c r="H77" s="259">
        <v>560</v>
      </c>
      <c r="I77" s="258">
        <v>4686</v>
      </c>
      <c r="J77" s="259">
        <v>587</v>
      </c>
      <c r="K77" s="258">
        <f>$I77-'[2]Año 2016'!$I77</f>
        <v>1099</v>
      </c>
      <c r="L77" s="260">
        <f>$J77-'[2]Año 2016'!$J77</f>
        <v>114</v>
      </c>
      <c r="M77" s="133"/>
      <c r="N77" s="134"/>
    </row>
    <row r="78" spans="1:14" x14ac:dyDescent="0.2">
      <c r="A78" s="256">
        <v>72</v>
      </c>
      <c r="B78" s="257" t="s">
        <v>289</v>
      </c>
      <c r="C78" s="258">
        <v>3177</v>
      </c>
      <c r="D78" s="259">
        <v>630</v>
      </c>
      <c r="E78" s="258">
        <v>3336</v>
      </c>
      <c r="F78" s="259">
        <v>668</v>
      </c>
      <c r="G78" s="258">
        <v>3543</v>
      </c>
      <c r="H78" s="259">
        <v>719</v>
      </c>
      <c r="I78" s="258">
        <v>3724</v>
      </c>
      <c r="J78" s="259">
        <v>760</v>
      </c>
      <c r="K78" s="258">
        <f>$I78-'[2]Año 2016'!$I78</f>
        <v>783</v>
      </c>
      <c r="L78" s="260">
        <f>$J78-'[2]Año 2016'!$J78</f>
        <v>166</v>
      </c>
      <c r="M78" s="133"/>
      <c r="N78" s="134"/>
    </row>
    <row r="79" spans="1:14" x14ac:dyDescent="0.2">
      <c r="A79" s="256">
        <v>73</v>
      </c>
      <c r="B79" s="257" t="s">
        <v>290</v>
      </c>
      <c r="C79" s="258">
        <v>304</v>
      </c>
      <c r="D79" s="259">
        <v>43</v>
      </c>
      <c r="E79" s="258">
        <v>318</v>
      </c>
      <c r="F79" s="259">
        <v>45</v>
      </c>
      <c r="G79" s="258">
        <v>336</v>
      </c>
      <c r="H79" s="259">
        <v>47</v>
      </c>
      <c r="I79" s="258">
        <v>352</v>
      </c>
      <c r="J79" s="259">
        <v>52</v>
      </c>
      <c r="K79" s="258">
        <f>$I79-'[2]Año 2016'!$I79</f>
        <v>68</v>
      </c>
      <c r="L79" s="260">
        <f>$J79-'[2]Año 2016'!$J79</f>
        <v>11</v>
      </c>
      <c r="M79" s="133"/>
      <c r="N79" s="134"/>
    </row>
    <row r="80" spans="1:14" x14ac:dyDescent="0.2">
      <c r="A80" s="256">
        <v>74</v>
      </c>
      <c r="B80" s="257" t="s">
        <v>291</v>
      </c>
      <c r="C80" s="258">
        <v>4197</v>
      </c>
      <c r="D80" s="259">
        <v>518</v>
      </c>
      <c r="E80" s="258">
        <v>4448</v>
      </c>
      <c r="F80" s="259">
        <v>560</v>
      </c>
      <c r="G80" s="258">
        <v>4713</v>
      </c>
      <c r="H80" s="259">
        <v>617</v>
      </c>
      <c r="I80" s="258">
        <v>4997</v>
      </c>
      <c r="J80" s="259">
        <v>663</v>
      </c>
      <c r="K80" s="258">
        <f>$I80-'[2]Año 2016'!$I80</f>
        <v>1080</v>
      </c>
      <c r="L80" s="260">
        <f>$J80-'[2]Año 2016'!$J80</f>
        <v>189</v>
      </c>
      <c r="M80" s="133"/>
      <c r="N80" s="134"/>
    </row>
    <row r="81" spans="1:16382" x14ac:dyDescent="0.2">
      <c r="A81" s="256">
        <v>75</v>
      </c>
      <c r="B81" s="257" t="s">
        <v>292</v>
      </c>
      <c r="C81" s="258">
        <v>15845</v>
      </c>
      <c r="D81" s="259">
        <v>14414</v>
      </c>
      <c r="E81" s="258">
        <v>16422</v>
      </c>
      <c r="F81" s="259">
        <v>15209</v>
      </c>
      <c r="G81" s="258">
        <v>17039</v>
      </c>
      <c r="H81" s="259">
        <v>15979</v>
      </c>
      <c r="I81" s="258">
        <v>17517</v>
      </c>
      <c r="J81" s="259">
        <v>16674</v>
      </c>
      <c r="K81" s="258">
        <f>$I81-'[2]Año 2016'!$I81</f>
        <v>2178</v>
      </c>
      <c r="L81" s="260">
        <f>$J81-'[2]Año 2016'!$J81</f>
        <v>2966</v>
      </c>
      <c r="M81" s="133"/>
      <c r="N81" s="134"/>
    </row>
    <row r="82" spans="1:16382" x14ac:dyDescent="0.2">
      <c r="A82" s="256">
        <v>76</v>
      </c>
      <c r="B82" s="257" t="s">
        <v>293</v>
      </c>
      <c r="C82" s="258">
        <v>371901</v>
      </c>
      <c r="D82" s="259">
        <v>60347</v>
      </c>
      <c r="E82" s="258">
        <v>389961</v>
      </c>
      <c r="F82" s="259">
        <v>63210</v>
      </c>
      <c r="G82" s="258">
        <v>409597</v>
      </c>
      <c r="H82" s="259">
        <v>66070</v>
      </c>
      <c r="I82" s="258">
        <v>426959</v>
      </c>
      <c r="J82" s="259">
        <v>68737</v>
      </c>
      <c r="K82" s="258">
        <f>$I82-'[2]Año 2016'!$I82</f>
        <v>77426</v>
      </c>
      <c r="L82" s="260">
        <f>$J82-'[2]Año 2016'!$J82</f>
        <v>11427</v>
      </c>
      <c r="M82" s="133"/>
      <c r="N82" s="134"/>
    </row>
    <row r="83" spans="1:16382" s="69" customFormat="1" x14ac:dyDescent="0.2">
      <c r="A83" s="256">
        <v>77</v>
      </c>
      <c r="B83" s="257" t="s">
        <v>294</v>
      </c>
      <c r="C83" s="258">
        <v>316</v>
      </c>
      <c r="D83" s="259">
        <v>107</v>
      </c>
      <c r="E83" s="258">
        <v>356</v>
      </c>
      <c r="F83" s="259">
        <v>117</v>
      </c>
      <c r="G83" s="258">
        <v>410</v>
      </c>
      <c r="H83" s="259">
        <v>124</v>
      </c>
      <c r="I83" s="258">
        <v>463</v>
      </c>
      <c r="J83" s="259">
        <v>137</v>
      </c>
      <c r="K83" s="258">
        <f>$I83-'[2]Año 2016'!$I83</f>
        <v>187</v>
      </c>
      <c r="L83" s="260">
        <f>$J83-'[2]Año 2016'!$J83</f>
        <v>38</v>
      </c>
      <c r="M83" s="133"/>
      <c r="N83" s="134"/>
    </row>
    <row r="84" spans="1:16382" x14ac:dyDescent="0.2">
      <c r="A84" s="256">
        <v>78</v>
      </c>
      <c r="B84" s="257" t="s">
        <v>295</v>
      </c>
      <c r="C84" s="258">
        <v>8387</v>
      </c>
      <c r="D84" s="259">
        <v>2346</v>
      </c>
      <c r="E84" s="258">
        <v>8671</v>
      </c>
      <c r="F84" s="259">
        <v>2441</v>
      </c>
      <c r="G84" s="258">
        <v>9051</v>
      </c>
      <c r="H84" s="259">
        <v>2528</v>
      </c>
      <c r="I84" s="258">
        <v>9353</v>
      </c>
      <c r="J84" s="259">
        <v>2646</v>
      </c>
      <c r="K84" s="258">
        <f>$I84-'[2]Año 2016'!$I84</f>
        <v>1343</v>
      </c>
      <c r="L84" s="260">
        <f>$J84-'[2]Año 2016'!$J84</f>
        <v>403</v>
      </c>
      <c r="M84" s="133"/>
      <c r="N84" s="134"/>
    </row>
    <row r="85" spans="1:16382" x14ac:dyDescent="0.2">
      <c r="A85" s="256">
        <v>79</v>
      </c>
      <c r="B85" s="257" t="s">
        <v>296</v>
      </c>
      <c r="C85" s="258">
        <v>3013</v>
      </c>
      <c r="D85" s="259">
        <v>284</v>
      </c>
      <c r="E85" s="258">
        <v>3136</v>
      </c>
      <c r="F85" s="259">
        <v>297</v>
      </c>
      <c r="G85" s="258">
        <v>3284</v>
      </c>
      <c r="H85" s="259">
        <v>326</v>
      </c>
      <c r="I85" s="258">
        <v>3410</v>
      </c>
      <c r="J85" s="259">
        <v>344</v>
      </c>
      <c r="K85" s="258">
        <f>$I85-'[2]Año 2016'!$I85</f>
        <v>558</v>
      </c>
      <c r="L85" s="260">
        <f>$J85-'[2]Año 2016'!$J85</f>
        <v>71</v>
      </c>
      <c r="M85" s="133"/>
      <c r="N85" s="134"/>
    </row>
    <row r="86" spans="1:16382" x14ac:dyDescent="0.2">
      <c r="A86" s="256">
        <v>80</v>
      </c>
      <c r="B86" s="257" t="s">
        <v>297</v>
      </c>
      <c r="C86" s="258">
        <v>74084</v>
      </c>
      <c r="D86" s="259">
        <v>17227</v>
      </c>
      <c r="E86" s="258">
        <v>81320</v>
      </c>
      <c r="F86" s="259">
        <v>18689</v>
      </c>
      <c r="G86" s="258">
        <v>91046</v>
      </c>
      <c r="H86" s="259">
        <v>20166</v>
      </c>
      <c r="I86" s="258">
        <v>99798</v>
      </c>
      <c r="J86" s="259">
        <v>21607</v>
      </c>
      <c r="K86" s="258">
        <f>$I86-'[2]Año 2016'!$I86</f>
        <v>32774</v>
      </c>
      <c r="L86" s="260">
        <f>$J86-'[2]Año 2016'!$J86</f>
        <v>5664</v>
      </c>
      <c r="M86" s="133"/>
      <c r="N86" s="134"/>
    </row>
    <row r="87" spans="1:16382" x14ac:dyDescent="0.2">
      <c r="A87" s="256">
        <v>0</v>
      </c>
      <c r="B87" s="257" t="s">
        <v>145</v>
      </c>
      <c r="C87" s="258"/>
      <c r="D87" s="259"/>
      <c r="E87" s="258"/>
      <c r="F87" s="259"/>
      <c r="G87" s="258"/>
      <c r="H87" s="259"/>
      <c r="I87" s="258"/>
      <c r="J87" s="259"/>
      <c r="K87" s="258">
        <f>$I87-'[2]Año 2016'!$I87</f>
        <v>0</v>
      </c>
      <c r="L87" s="260">
        <f>$J87-'[2]Año 2016'!$J87</f>
        <v>0</v>
      </c>
      <c r="M87" s="133"/>
      <c r="N87" s="134"/>
    </row>
    <row r="88" spans="1:16382" x14ac:dyDescent="0.2">
      <c r="A88" s="261"/>
      <c r="B88" s="262" t="s">
        <v>60</v>
      </c>
      <c r="C88" s="263">
        <f>SUM(C7:C87)</f>
        <v>29065364</v>
      </c>
      <c r="D88" s="264">
        <f t="shared" ref="D88:L88" si="0">SUM(D7:D87)</f>
        <v>1566123</v>
      </c>
      <c r="E88" s="263">
        <f t="shared" si="0"/>
        <v>29830037</v>
      </c>
      <c r="F88" s="264">
        <f t="shared" si="0"/>
        <v>1614898</v>
      </c>
      <c r="G88" s="263">
        <f t="shared" si="0"/>
        <v>30838099</v>
      </c>
      <c r="H88" s="264">
        <f t="shared" si="0"/>
        <v>1662872</v>
      </c>
      <c r="I88" s="263">
        <f t="shared" si="0"/>
        <v>31550562</v>
      </c>
      <c r="J88" s="264">
        <f t="shared" si="0"/>
        <v>1704660</v>
      </c>
      <c r="K88" s="263">
        <f>SUM(K7:K87)</f>
        <v>3264020</v>
      </c>
      <c r="L88" s="265">
        <f t="shared" si="0"/>
        <v>177764</v>
      </c>
      <c r="M88" s="133"/>
      <c r="N88" s="134"/>
    </row>
    <row r="89" spans="1:16382" x14ac:dyDescent="0.2">
      <c r="E89" s="71"/>
      <c r="M89" s="133"/>
      <c r="N89" s="134"/>
    </row>
    <row r="90" spans="1:16382"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c r="CB90" s="114"/>
      <c r="CC90" s="114"/>
      <c r="CD90" s="114"/>
      <c r="CE90" s="114"/>
      <c r="CF90" s="114"/>
      <c r="CG90" s="114"/>
      <c r="CH90" s="114"/>
      <c r="CI90" s="114"/>
      <c r="CJ90" s="114"/>
      <c r="CK90" s="114"/>
      <c r="CL90" s="114"/>
      <c r="CM90" s="114"/>
      <c r="CN90" s="114"/>
      <c r="CO90" s="114"/>
      <c r="CP90" s="114"/>
      <c r="CQ90" s="114"/>
      <c r="CR90" s="114"/>
      <c r="CS90" s="114"/>
      <c r="CT90" s="114"/>
      <c r="CU90" s="114"/>
      <c r="CV90" s="114"/>
      <c r="CW90" s="114"/>
      <c r="CX90" s="114"/>
      <c r="CY90" s="114"/>
      <c r="CZ90" s="114"/>
      <c r="DA90" s="114"/>
      <c r="DB90" s="114"/>
      <c r="DC90" s="114"/>
      <c r="DD90" s="114"/>
      <c r="DE90" s="114"/>
      <c r="DF90" s="114"/>
      <c r="DG90" s="114"/>
      <c r="DH90" s="114"/>
      <c r="DI90" s="114"/>
      <c r="DJ90" s="114"/>
      <c r="DK90" s="114"/>
      <c r="DL90" s="114"/>
      <c r="DM90" s="114"/>
      <c r="DN90" s="114"/>
      <c r="DO90" s="114"/>
      <c r="DP90" s="114"/>
      <c r="DQ90" s="114"/>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c r="GI90" s="114"/>
      <c r="GJ90" s="114"/>
      <c r="GK90" s="114"/>
      <c r="GL90" s="114"/>
      <c r="GM90" s="114"/>
      <c r="GN90" s="114"/>
      <c r="GO90" s="114"/>
      <c r="GP90" s="114"/>
      <c r="GQ90" s="114"/>
      <c r="GR90" s="114"/>
      <c r="GS90" s="114"/>
      <c r="GT90" s="114"/>
      <c r="GU90" s="114"/>
      <c r="GV90" s="114"/>
      <c r="GW90" s="114"/>
      <c r="GX90" s="114"/>
      <c r="GY90" s="114"/>
      <c r="GZ90" s="114"/>
      <c r="HA90" s="114"/>
      <c r="HB90" s="114"/>
      <c r="HC90" s="114"/>
      <c r="HD90" s="114"/>
      <c r="HE90" s="114"/>
      <c r="HF90" s="114"/>
      <c r="HG90" s="114"/>
      <c r="HH90" s="114"/>
      <c r="HI90" s="114"/>
      <c r="HJ90" s="114"/>
      <c r="HK90" s="114"/>
      <c r="HL90" s="114"/>
      <c r="HM90" s="114"/>
      <c r="HN90" s="114"/>
      <c r="HO90" s="114"/>
      <c r="HP90" s="114"/>
      <c r="HQ90" s="114"/>
      <c r="HR90" s="114"/>
      <c r="HS90" s="114"/>
      <c r="HT90" s="114"/>
      <c r="HU90" s="114"/>
      <c r="HV90" s="114"/>
      <c r="HW90" s="114"/>
      <c r="HX90" s="114"/>
      <c r="HY90" s="114"/>
      <c r="HZ90" s="114"/>
      <c r="IA90" s="114"/>
      <c r="IB90" s="114"/>
      <c r="IC90" s="114"/>
      <c r="ID90" s="114"/>
      <c r="IE90" s="114"/>
      <c r="IF90" s="114"/>
      <c r="IG90" s="114"/>
      <c r="IH90" s="114"/>
      <c r="II90" s="114"/>
      <c r="IJ90" s="114"/>
      <c r="IK90" s="114"/>
      <c r="IL90" s="114"/>
      <c r="IM90" s="114"/>
      <c r="IN90" s="114"/>
      <c r="IO90" s="114"/>
      <c r="IP90" s="114"/>
      <c r="IQ90" s="114"/>
      <c r="IR90" s="114"/>
      <c r="IS90" s="114"/>
      <c r="IT90" s="114"/>
      <c r="IU90" s="114"/>
      <c r="IV90" s="114"/>
      <c r="IW90" s="114"/>
      <c r="IX90" s="114"/>
      <c r="IY90" s="114"/>
      <c r="IZ90" s="114"/>
      <c r="JA90" s="114"/>
      <c r="JB90" s="114"/>
      <c r="JC90" s="114"/>
      <c r="JD90" s="114"/>
      <c r="JE90" s="114"/>
      <c r="JF90" s="114"/>
      <c r="JG90" s="114"/>
      <c r="JH90" s="114"/>
      <c r="JI90" s="114"/>
      <c r="JJ90" s="114"/>
      <c r="JK90" s="114"/>
      <c r="JL90" s="114"/>
      <c r="JM90" s="114"/>
      <c r="JN90" s="114"/>
      <c r="JO90" s="114"/>
      <c r="JP90" s="114"/>
      <c r="JQ90" s="114"/>
      <c r="JR90" s="114"/>
      <c r="JS90" s="114"/>
      <c r="JT90" s="114"/>
      <c r="JU90" s="114"/>
      <c r="JV90" s="114"/>
      <c r="JW90" s="114"/>
      <c r="JX90" s="114"/>
      <c r="JY90" s="114"/>
      <c r="JZ90" s="114"/>
      <c r="KA90" s="114"/>
      <c r="KB90" s="114"/>
      <c r="KC90" s="114"/>
      <c r="KD90" s="114"/>
      <c r="KE90" s="114"/>
      <c r="KF90" s="114"/>
      <c r="KG90" s="114"/>
      <c r="KH90" s="114"/>
      <c r="KI90" s="114"/>
      <c r="KJ90" s="114"/>
      <c r="KK90" s="114"/>
      <c r="KL90" s="114"/>
      <c r="KM90" s="114"/>
      <c r="KN90" s="114"/>
      <c r="KO90" s="114"/>
      <c r="KP90" s="114"/>
      <c r="KQ90" s="114"/>
      <c r="KR90" s="114"/>
      <c r="KS90" s="114"/>
      <c r="KT90" s="114"/>
      <c r="KU90" s="114"/>
      <c r="KV90" s="114"/>
      <c r="KW90" s="114"/>
      <c r="KX90" s="114"/>
      <c r="KY90" s="114"/>
      <c r="KZ90" s="114"/>
      <c r="LA90" s="114"/>
      <c r="LB90" s="114"/>
      <c r="LC90" s="114"/>
      <c r="LD90" s="114"/>
      <c r="LE90" s="114"/>
      <c r="LF90" s="114"/>
      <c r="LG90" s="114"/>
      <c r="LH90" s="114"/>
      <c r="LI90" s="114"/>
      <c r="LJ90" s="114"/>
      <c r="LK90" s="114"/>
      <c r="LL90" s="114"/>
      <c r="LM90" s="114"/>
      <c r="LN90" s="114"/>
      <c r="LO90" s="114"/>
      <c r="LP90" s="114"/>
      <c r="LQ90" s="114"/>
      <c r="LR90" s="114"/>
      <c r="LS90" s="114"/>
      <c r="LT90" s="114"/>
      <c r="LU90" s="114"/>
      <c r="LV90" s="114"/>
      <c r="LW90" s="114"/>
      <c r="LX90" s="114"/>
      <c r="LY90" s="114"/>
      <c r="LZ90" s="114"/>
      <c r="MA90" s="114"/>
      <c r="MB90" s="114"/>
      <c r="MC90" s="114"/>
      <c r="MD90" s="114"/>
      <c r="ME90" s="114"/>
      <c r="MF90" s="114"/>
      <c r="MG90" s="114"/>
      <c r="MH90" s="114"/>
      <c r="MI90" s="114"/>
      <c r="MJ90" s="114"/>
      <c r="MK90" s="114"/>
      <c r="ML90" s="114"/>
      <c r="MM90" s="114"/>
      <c r="MN90" s="114"/>
      <c r="MO90" s="114"/>
      <c r="MP90" s="114"/>
      <c r="MQ90" s="114"/>
      <c r="MR90" s="114"/>
      <c r="MS90" s="114"/>
      <c r="MT90" s="114"/>
      <c r="MU90" s="114"/>
      <c r="MV90" s="114"/>
      <c r="MW90" s="114"/>
      <c r="MX90" s="114"/>
      <c r="MY90" s="114"/>
      <c r="MZ90" s="114"/>
      <c r="NA90" s="114"/>
      <c r="NB90" s="114"/>
      <c r="NC90" s="114"/>
      <c r="ND90" s="114"/>
      <c r="NE90" s="114"/>
      <c r="NF90" s="114"/>
      <c r="NG90" s="114"/>
      <c r="NH90" s="114"/>
      <c r="NI90" s="114"/>
      <c r="NJ90" s="114"/>
      <c r="NK90" s="114"/>
      <c r="NL90" s="114"/>
      <c r="NM90" s="114"/>
      <c r="NN90" s="114"/>
      <c r="NO90" s="114"/>
      <c r="NP90" s="114"/>
      <c r="NQ90" s="114"/>
      <c r="NR90" s="114"/>
      <c r="NS90" s="114"/>
      <c r="NT90" s="114"/>
      <c r="NU90" s="114"/>
      <c r="NV90" s="114"/>
      <c r="NW90" s="114"/>
      <c r="NX90" s="114"/>
      <c r="NY90" s="114"/>
      <c r="NZ90" s="114"/>
      <c r="OA90" s="114"/>
      <c r="OB90" s="114"/>
      <c r="OC90" s="114"/>
      <c r="OD90" s="114"/>
      <c r="OE90" s="114"/>
      <c r="OF90" s="114"/>
      <c r="OG90" s="114"/>
      <c r="OH90" s="114"/>
      <c r="OI90" s="114"/>
      <c r="OJ90" s="114"/>
      <c r="OK90" s="114"/>
      <c r="OL90" s="114"/>
      <c r="OM90" s="114"/>
      <c r="ON90" s="114"/>
      <c r="OO90" s="114"/>
      <c r="OP90" s="114"/>
      <c r="OQ90" s="114"/>
      <c r="OR90" s="114"/>
      <c r="OS90" s="114"/>
      <c r="OT90" s="114"/>
      <c r="OU90" s="114"/>
      <c r="OV90" s="114"/>
      <c r="OW90" s="114"/>
      <c r="OX90" s="114"/>
      <c r="OY90" s="114"/>
      <c r="OZ90" s="114"/>
      <c r="PA90" s="114"/>
      <c r="PB90" s="114"/>
      <c r="PC90" s="114"/>
      <c r="PD90" s="114"/>
      <c r="PE90" s="114"/>
      <c r="PF90" s="114"/>
      <c r="PG90" s="114"/>
      <c r="PH90" s="114"/>
      <c r="PI90" s="114"/>
      <c r="PJ90" s="114"/>
      <c r="PK90" s="114"/>
      <c r="PL90" s="114"/>
      <c r="PM90" s="114"/>
      <c r="PN90" s="114"/>
      <c r="PO90" s="114"/>
      <c r="PP90" s="114"/>
      <c r="PQ90" s="114"/>
      <c r="PR90" s="114"/>
      <c r="PS90" s="114"/>
      <c r="PT90" s="114"/>
      <c r="PU90" s="114"/>
      <c r="PV90" s="114"/>
      <c r="PW90" s="114"/>
      <c r="PX90" s="114"/>
      <c r="PY90" s="114"/>
      <c r="PZ90" s="114"/>
      <c r="QA90" s="114"/>
      <c r="QB90" s="114"/>
      <c r="QC90" s="114"/>
      <c r="QD90" s="114"/>
      <c r="QE90" s="114"/>
      <c r="QF90" s="114"/>
      <c r="QG90" s="114"/>
      <c r="QH90" s="114"/>
      <c r="QI90" s="114"/>
      <c r="QJ90" s="114"/>
      <c r="QK90" s="114"/>
      <c r="QL90" s="114"/>
      <c r="QM90" s="114"/>
      <c r="QN90" s="114"/>
      <c r="QO90" s="114"/>
      <c r="QP90" s="114"/>
      <c r="QQ90" s="114"/>
      <c r="QR90" s="114"/>
      <c r="QS90" s="114"/>
      <c r="QT90" s="114"/>
      <c r="QU90" s="114"/>
      <c r="QV90" s="114"/>
      <c r="QW90" s="114"/>
      <c r="QX90" s="114"/>
      <c r="QY90" s="114"/>
      <c r="QZ90" s="114"/>
      <c r="RA90" s="114"/>
      <c r="RB90" s="114"/>
      <c r="RC90" s="114"/>
      <c r="RD90" s="114"/>
      <c r="RE90" s="114"/>
      <c r="RF90" s="114"/>
      <c r="RG90" s="114"/>
      <c r="RH90" s="114"/>
      <c r="RI90" s="114"/>
      <c r="RJ90" s="114"/>
      <c r="RK90" s="114"/>
      <c r="RL90" s="114"/>
      <c r="RM90" s="114"/>
      <c r="RN90" s="114"/>
      <c r="RO90" s="114"/>
      <c r="RP90" s="114"/>
      <c r="RQ90" s="114"/>
      <c r="RR90" s="114"/>
      <c r="RS90" s="114"/>
      <c r="RT90" s="114"/>
      <c r="RU90" s="114"/>
      <c r="RV90" s="114"/>
      <c r="RW90" s="114"/>
      <c r="RX90" s="114"/>
      <c r="RY90" s="114"/>
      <c r="RZ90" s="114"/>
      <c r="SA90" s="114"/>
      <c r="SB90" s="114"/>
      <c r="SC90" s="114"/>
      <c r="SD90" s="114"/>
      <c r="SE90" s="114"/>
      <c r="SF90" s="114"/>
      <c r="SG90" s="114"/>
      <c r="SH90" s="114"/>
      <c r="SI90" s="114"/>
      <c r="SJ90" s="114"/>
      <c r="SK90" s="114"/>
      <c r="SL90" s="114"/>
      <c r="SM90" s="114"/>
      <c r="SN90" s="114"/>
      <c r="SO90" s="114"/>
      <c r="SP90" s="114"/>
      <c r="SQ90" s="114"/>
      <c r="SR90" s="114"/>
      <c r="SS90" s="114"/>
      <c r="ST90" s="114"/>
      <c r="SU90" s="114"/>
      <c r="SV90" s="114"/>
      <c r="SW90" s="114"/>
      <c r="SX90" s="114"/>
      <c r="SY90" s="114"/>
      <c r="SZ90" s="114"/>
      <c r="TA90" s="114"/>
      <c r="TB90" s="114"/>
      <c r="TC90" s="114"/>
      <c r="TD90" s="114"/>
      <c r="TE90" s="114"/>
      <c r="TF90" s="114"/>
      <c r="TG90" s="114"/>
      <c r="TH90" s="114"/>
      <c r="TI90" s="114"/>
      <c r="TJ90" s="114"/>
      <c r="TK90" s="114"/>
      <c r="TL90" s="114"/>
      <c r="TM90" s="114"/>
      <c r="TN90" s="114"/>
      <c r="TO90" s="114"/>
      <c r="TP90" s="114"/>
      <c r="TQ90" s="114"/>
      <c r="TR90" s="114"/>
      <c r="TS90" s="114"/>
      <c r="TT90" s="114"/>
      <c r="TU90" s="114"/>
      <c r="TV90" s="114"/>
      <c r="TW90" s="114"/>
      <c r="TX90" s="114"/>
      <c r="TY90" s="114"/>
      <c r="TZ90" s="114"/>
      <c r="UA90" s="114"/>
      <c r="UB90" s="114"/>
      <c r="UC90" s="114"/>
      <c r="UD90" s="114"/>
      <c r="UE90" s="114"/>
      <c r="UF90" s="114"/>
      <c r="UG90" s="114"/>
      <c r="UH90" s="114"/>
      <c r="UI90" s="114"/>
      <c r="UJ90" s="114"/>
      <c r="UK90" s="114"/>
      <c r="UL90" s="114"/>
      <c r="UM90" s="114"/>
      <c r="UN90" s="114"/>
      <c r="UO90" s="114"/>
      <c r="UP90" s="114"/>
      <c r="UQ90" s="114"/>
      <c r="UR90" s="114"/>
      <c r="US90" s="114"/>
      <c r="UT90" s="114"/>
      <c r="UU90" s="114"/>
      <c r="UV90" s="114"/>
      <c r="UW90" s="114"/>
      <c r="UX90" s="114"/>
      <c r="UY90" s="114"/>
      <c r="UZ90" s="114"/>
      <c r="VA90" s="114"/>
      <c r="VB90" s="114"/>
      <c r="VC90" s="114"/>
      <c r="VD90" s="114"/>
      <c r="VE90" s="114"/>
      <c r="VF90" s="114"/>
      <c r="VG90" s="114"/>
      <c r="VH90" s="114"/>
      <c r="VI90" s="114"/>
      <c r="VJ90" s="114"/>
      <c r="VK90" s="114"/>
      <c r="VL90" s="114"/>
      <c r="VM90" s="114"/>
      <c r="VN90" s="114"/>
      <c r="VO90" s="114"/>
      <c r="VP90" s="114"/>
      <c r="VQ90" s="114"/>
      <c r="VR90" s="114"/>
      <c r="VS90" s="114"/>
      <c r="VT90" s="114"/>
      <c r="VU90" s="114"/>
      <c r="VV90" s="114"/>
      <c r="VW90" s="114"/>
      <c r="VX90" s="114"/>
      <c r="VY90" s="114"/>
      <c r="VZ90" s="114"/>
      <c r="WA90" s="114"/>
      <c r="WB90" s="114"/>
      <c r="WC90" s="114"/>
      <c r="WD90" s="114"/>
      <c r="WE90" s="114"/>
      <c r="WF90" s="114"/>
      <c r="WG90" s="114"/>
      <c r="WH90" s="114"/>
      <c r="WI90" s="114"/>
      <c r="WJ90" s="114"/>
      <c r="WK90" s="114"/>
      <c r="WL90" s="114"/>
      <c r="WM90" s="114"/>
      <c r="WN90" s="114"/>
      <c r="WO90" s="114"/>
      <c r="WP90" s="114"/>
      <c r="WQ90" s="114"/>
      <c r="WR90" s="114"/>
      <c r="WS90" s="114"/>
      <c r="WT90" s="114"/>
      <c r="WU90" s="114"/>
      <c r="WV90" s="114"/>
      <c r="WW90" s="114"/>
      <c r="WX90" s="114"/>
      <c r="WY90" s="114"/>
      <c r="WZ90" s="114"/>
      <c r="XA90" s="114"/>
      <c r="XB90" s="114"/>
      <c r="XC90" s="114"/>
      <c r="XD90" s="114"/>
      <c r="XE90" s="114"/>
      <c r="XF90" s="114"/>
      <c r="XG90" s="114"/>
      <c r="XH90" s="114"/>
      <c r="XI90" s="114"/>
      <c r="XJ90" s="114"/>
      <c r="XK90" s="114"/>
      <c r="XL90" s="114"/>
      <c r="XM90" s="114"/>
      <c r="XN90" s="114"/>
      <c r="XO90" s="114"/>
      <c r="XP90" s="114"/>
      <c r="XQ90" s="114"/>
      <c r="XR90" s="114"/>
      <c r="XS90" s="114"/>
      <c r="XT90" s="114"/>
      <c r="XU90" s="114"/>
      <c r="XV90" s="114"/>
      <c r="XW90" s="114"/>
      <c r="XX90" s="114"/>
      <c r="XY90" s="114"/>
      <c r="XZ90" s="114"/>
      <c r="YA90" s="114"/>
      <c r="YB90" s="114"/>
      <c r="YC90" s="114"/>
      <c r="YD90" s="114"/>
      <c r="YE90" s="114"/>
      <c r="YF90" s="114"/>
      <c r="YG90" s="114"/>
      <c r="YH90" s="114"/>
      <c r="YI90" s="114"/>
      <c r="YJ90" s="114"/>
      <c r="YK90" s="114"/>
      <c r="YL90" s="114"/>
      <c r="YM90" s="114"/>
      <c r="YN90" s="114"/>
      <c r="YO90" s="114"/>
      <c r="YP90" s="114"/>
      <c r="YQ90" s="114"/>
      <c r="YR90" s="114"/>
      <c r="YS90" s="114"/>
      <c r="YT90" s="114"/>
      <c r="YU90" s="114"/>
      <c r="YV90" s="114"/>
      <c r="YW90" s="114"/>
      <c r="YX90" s="114"/>
      <c r="YY90" s="114"/>
      <c r="YZ90" s="114"/>
      <c r="ZA90" s="114"/>
      <c r="ZB90" s="114"/>
      <c r="ZC90" s="114"/>
      <c r="ZD90" s="114"/>
      <c r="ZE90" s="114"/>
      <c r="ZF90" s="114"/>
      <c r="ZG90" s="114"/>
      <c r="ZH90" s="114"/>
      <c r="ZI90" s="114"/>
      <c r="ZJ90" s="114"/>
      <c r="ZK90" s="114"/>
      <c r="ZL90" s="114"/>
      <c r="ZM90" s="114"/>
      <c r="ZN90" s="114"/>
      <c r="ZO90" s="114"/>
      <c r="ZP90" s="114"/>
      <c r="ZQ90" s="114"/>
      <c r="ZR90" s="114"/>
      <c r="ZS90" s="114"/>
      <c r="ZT90" s="114"/>
      <c r="ZU90" s="114"/>
      <c r="ZV90" s="114"/>
      <c r="ZW90" s="114"/>
      <c r="ZX90" s="114"/>
      <c r="ZY90" s="114"/>
      <c r="ZZ90" s="114"/>
      <c r="AAA90" s="114"/>
      <c r="AAB90" s="114"/>
      <c r="AAC90" s="114"/>
      <c r="AAD90" s="114"/>
      <c r="AAE90" s="114"/>
      <c r="AAF90" s="114"/>
      <c r="AAG90" s="114"/>
      <c r="AAH90" s="114"/>
      <c r="AAI90" s="114"/>
      <c r="AAJ90" s="114"/>
      <c r="AAK90" s="114"/>
      <c r="AAL90" s="114"/>
      <c r="AAM90" s="114"/>
      <c r="AAN90" s="114"/>
      <c r="AAO90" s="114"/>
      <c r="AAP90" s="114"/>
      <c r="AAQ90" s="114"/>
      <c r="AAR90" s="114"/>
      <c r="AAS90" s="114"/>
      <c r="AAT90" s="114"/>
      <c r="AAU90" s="114"/>
      <c r="AAV90" s="114"/>
      <c r="AAW90" s="114"/>
      <c r="AAX90" s="114"/>
      <c r="AAY90" s="114"/>
      <c r="AAZ90" s="114"/>
      <c r="ABA90" s="114"/>
      <c r="ABB90" s="114"/>
      <c r="ABC90" s="114"/>
      <c r="ABD90" s="114"/>
      <c r="ABE90" s="114"/>
      <c r="ABF90" s="114"/>
      <c r="ABG90" s="114"/>
      <c r="ABH90" s="114"/>
      <c r="ABI90" s="114"/>
      <c r="ABJ90" s="114"/>
      <c r="ABK90" s="114"/>
      <c r="ABL90" s="114"/>
      <c r="ABM90" s="114"/>
      <c r="ABN90" s="114"/>
      <c r="ABO90" s="114"/>
      <c r="ABP90" s="114"/>
      <c r="ABQ90" s="114"/>
      <c r="ABR90" s="114"/>
      <c r="ABS90" s="114"/>
      <c r="ABT90" s="114"/>
      <c r="ABU90" s="114"/>
      <c r="ABV90" s="114"/>
      <c r="ABW90" s="114"/>
      <c r="ABX90" s="114"/>
      <c r="ABY90" s="114"/>
      <c r="ABZ90" s="114"/>
      <c r="ACA90" s="114"/>
      <c r="ACB90" s="114"/>
      <c r="ACC90" s="114"/>
      <c r="ACD90" s="114"/>
      <c r="ACE90" s="114"/>
      <c r="ACF90" s="114"/>
      <c r="ACG90" s="114"/>
      <c r="ACH90" s="114"/>
      <c r="ACI90" s="114"/>
      <c r="ACJ90" s="114"/>
      <c r="ACK90" s="114"/>
      <c r="ACL90" s="114"/>
      <c r="ACM90" s="114"/>
      <c r="ACN90" s="114"/>
      <c r="ACO90" s="114"/>
      <c r="ACP90" s="114"/>
      <c r="ACQ90" s="114"/>
      <c r="ACR90" s="114"/>
      <c r="ACS90" s="114"/>
      <c r="ACT90" s="114"/>
      <c r="ACU90" s="114"/>
      <c r="ACV90" s="114"/>
      <c r="ACW90" s="114"/>
      <c r="ACX90" s="114"/>
      <c r="ACY90" s="114"/>
      <c r="ACZ90" s="114"/>
      <c r="ADA90" s="114"/>
      <c r="ADB90" s="114"/>
      <c r="ADC90" s="114"/>
      <c r="ADD90" s="114"/>
      <c r="ADE90" s="114"/>
      <c r="ADF90" s="114"/>
      <c r="ADG90" s="114"/>
      <c r="ADH90" s="114"/>
      <c r="ADI90" s="114"/>
      <c r="ADJ90" s="114"/>
      <c r="ADK90" s="114"/>
      <c r="ADL90" s="114"/>
      <c r="ADM90" s="114"/>
      <c r="ADN90" s="114"/>
      <c r="ADO90" s="114"/>
      <c r="ADP90" s="114"/>
      <c r="ADQ90" s="114"/>
      <c r="ADR90" s="114"/>
      <c r="ADS90" s="114"/>
      <c r="ADT90" s="114"/>
      <c r="ADU90" s="114"/>
      <c r="ADV90" s="114"/>
      <c r="ADW90" s="114"/>
      <c r="ADX90" s="114"/>
      <c r="ADY90" s="114"/>
      <c r="ADZ90" s="114"/>
      <c r="AEA90" s="114"/>
      <c r="AEB90" s="114"/>
      <c r="AEC90" s="114"/>
      <c r="AED90" s="114"/>
      <c r="AEE90" s="114"/>
      <c r="AEF90" s="114"/>
      <c r="AEG90" s="114"/>
      <c r="AEH90" s="114"/>
      <c r="AEI90" s="114"/>
      <c r="AEJ90" s="114"/>
      <c r="AEK90" s="114"/>
      <c r="AEL90" s="114"/>
      <c r="AEM90" s="114"/>
      <c r="AEN90" s="114"/>
      <c r="AEO90" s="114"/>
      <c r="AEP90" s="114"/>
      <c r="AEQ90" s="114"/>
      <c r="AER90" s="114"/>
      <c r="AES90" s="114"/>
      <c r="AET90" s="114"/>
      <c r="AEU90" s="114"/>
      <c r="AEV90" s="114"/>
      <c r="AEW90" s="114"/>
      <c r="AEX90" s="114"/>
      <c r="AEY90" s="114"/>
      <c r="AEZ90" s="114"/>
      <c r="AFA90" s="114"/>
      <c r="AFB90" s="114"/>
      <c r="AFC90" s="114"/>
      <c r="AFD90" s="114"/>
      <c r="AFE90" s="114"/>
      <c r="AFF90" s="114"/>
      <c r="AFG90" s="114"/>
      <c r="AFH90" s="114"/>
      <c r="AFI90" s="114"/>
      <c r="AFJ90" s="114"/>
      <c r="AFK90" s="114"/>
      <c r="AFL90" s="114"/>
      <c r="AFM90" s="114"/>
      <c r="AFN90" s="114"/>
      <c r="AFO90" s="114"/>
      <c r="AFP90" s="114"/>
      <c r="AFQ90" s="114"/>
      <c r="AFR90" s="114"/>
      <c r="AFS90" s="114"/>
      <c r="AFT90" s="114"/>
      <c r="AFU90" s="114"/>
      <c r="AFV90" s="114"/>
      <c r="AFW90" s="114"/>
      <c r="AFX90" s="114"/>
      <c r="AFY90" s="114"/>
      <c r="AFZ90" s="114"/>
      <c r="AGA90" s="114"/>
      <c r="AGB90" s="114"/>
      <c r="AGC90" s="114"/>
      <c r="AGD90" s="114"/>
      <c r="AGE90" s="114"/>
      <c r="AGF90" s="114"/>
      <c r="AGG90" s="114"/>
      <c r="AGH90" s="114"/>
      <c r="AGI90" s="114"/>
      <c r="AGJ90" s="114"/>
      <c r="AGK90" s="114"/>
      <c r="AGL90" s="114"/>
      <c r="AGM90" s="114"/>
      <c r="AGN90" s="114"/>
      <c r="AGO90" s="114"/>
      <c r="AGP90" s="114"/>
      <c r="AGQ90" s="114"/>
      <c r="AGR90" s="114"/>
      <c r="AGS90" s="114"/>
      <c r="AGT90" s="114"/>
      <c r="AGU90" s="114"/>
      <c r="AGV90" s="114"/>
      <c r="AGW90" s="114"/>
      <c r="AGX90" s="114"/>
      <c r="AGY90" s="114"/>
      <c r="AGZ90" s="114"/>
      <c r="AHA90" s="114"/>
      <c r="AHB90" s="114"/>
      <c r="AHC90" s="114"/>
      <c r="AHD90" s="114"/>
      <c r="AHE90" s="114"/>
      <c r="AHF90" s="114"/>
      <c r="AHG90" s="114"/>
      <c r="AHH90" s="114"/>
      <c r="AHI90" s="114"/>
      <c r="AHJ90" s="114"/>
      <c r="AHK90" s="114"/>
      <c r="AHL90" s="114"/>
      <c r="AHM90" s="114"/>
      <c r="AHN90" s="114"/>
      <c r="AHO90" s="114"/>
      <c r="AHP90" s="114"/>
      <c r="AHQ90" s="114"/>
      <c r="AHR90" s="114"/>
      <c r="AHS90" s="114"/>
      <c r="AHT90" s="114"/>
      <c r="AHU90" s="114"/>
      <c r="AHV90" s="114"/>
      <c r="AHW90" s="114"/>
      <c r="AHX90" s="114"/>
      <c r="AHY90" s="114"/>
      <c r="AHZ90" s="114"/>
      <c r="AIA90" s="114"/>
      <c r="AIB90" s="114"/>
      <c r="AIC90" s="114"/>
      <c r="AID90" s="114"/>
      <c r="AIE90" s="114"/>
      <c r="AIF90" s="114"/>
      <c r="AIG90" s="114"/>
      <c r="AIH90" s="114"/>
      <c r="AII90" s="114"/>
      <c r="AIJ90" s="114"/>
      <c r="AIK90" s="114"/>
      <c r="AIL90" s="114"/>
      <c r="AIM90" s="114"/>
      <c r="AIN90" s="114"/>
      <c r="AIO90" s="114"/>
      <c r="AIP90" s="114"/>
      <c r="AIQ90" s="114"/>
      <c r="AIR90" s="114"/>
      <c r="AIS90" s="114"/>
      <c r="AIT90" s="114"/>
      <c r="AIU90" s="114"/>
      <c r="AIV90" s="114"/>
      <c r="AIW90" s="114"/>
      <c r="AIX90" s="114"/>
      <c r="AIY90" s="114"/>
      <c r="AIZ90" s="114"/>
      <c r="AJA90" s="114"/>
      <c r="AJB90" s="114"/>
      <c r="AJC90" s="114"/>
      <c r="AJD90" s="114"/>
      <c r="AJE90" s="114"/>
      <c r="AJF90" s="114"/>
      <c r="AJG90" s="114"/>
      <c r="AJH90" s="114"/>
      <c r="AJI90" s="114"/>
      <c r="AJJ90" s="114"/>
      <c r="AJK90" s="114"/>
      <c r="AJL90" s="114"/>
      <c r="AJM90" s="114"/>
      <c r="AJN90" s="114"/>
      <c r="AJO90" s="114"/>
      <c r="AJP90" s="114"/>
      <c r="AJQ90" s="114"/>
      <c r="AJR90" s="114"/>
      <c r="AJS90" s="114"/>
      <c r="AJT90" s="114"/>
      <c r="AJU90" s="114"/>
      <c r="AJV90" s="114"/>
      <c r="AJW90" s="114"/>
      <c r="AJX90" s="114"/>
      <c r="AJY90" s="114"/>
      <c r="AJZ90" s="114"/>
      <c r="AKA90" s="114"/>
      <c r="AKB90" s="114"/>
      <c r="AKC90" s="114"/>
      <c r="AKD90" s="114"/>
      <c r="AKE90" s="114"/>
      <c r="AKF90" s="114"/>
      <c r="AKG90" s="114"/>
      <c r="AKH90" s="114"/>
      <c r="AKI90" s="114"/>
      <c r="AKJ90" s="114"/>
      <c r="AKK90" s="114"/>
      <c r="AKL90" s="114"/>
      <c r="AKM90" s="114"/>
      <c r="AKN90" s="114"/>
      <c r="AKO90" s="114"/>
      <c r="AKP90" s="114"/>
      <c r="AKQ90" s="114"/>
      <c r="AKR90" s="114"/>
      <c r="AKS90" s="114"/>
      <c r="AKT90" s="114"/>
      <c r="AKU90" s="114"/>
      <c r="AKV90" s="114"/>
      <c r="AKW90" s="114"/>
      <c r="AKX90" s="114"/>
      <c r="AKY90" s="114"/>
      <c r="AKZ90" s="114"/>
      <c r="ALA90" s="114"/>
      <c r="ALB90" s="114"/>
      <c r="ALC90" s="114"/>
      <c r="ALD90" s="114"/>
      <c r="ALE90" s="114"/>
      <c r="ALF90" s="114"/>
      <c r="ALG90" s="114"/>
      <c r="ALH90" s="114"/>
      <c r="ALI90" s="114"/>
      <c r="ALJ90" s="114"/>
      <c r="ALK90" s="114"/>
      <c r="ALL90" s="114"/>
      <c r="ALM90" s="114"/>
      <c r="ALN90" s="114"/>
      <c r="ALO90" s="114"/>
      <c r="ALP90" s="114"/>
      <c r="ALQ90" s="114"/>
      <c r="ALR90" s="114"/>
      <c r="ALS90" s="114"/>
      <c r="ALT90" s="114"/>
      <c r="ALU90" s="114"/>
      <c r="ALV90" s="114"/>
      <c r="ALW90" s="114"/>
      <c r="ALX90" s="114"/>
      <c r="ALY90" s="114"/>
      <c r="ALZ90" s="114"/>
      <c r="AMA90" s="114"/>
      <c r="AMB90" s="114"/>
      <c r="AMC90" s="114"/>
      <c r="AMD90" s="114"/>
      <c r="AME90" s="114"/>
      <c r="AMF90" s="114"/>
      <c r="AMG90" s="114"/>
      <c r="AMH90" s="114"/>
      <c r="AMI90" s="114"/>
      <c r="AMJ90" s="114"/>
      <c r="AMK90" s="114"/>
      <c r="AML90" s="114"/>
      <c r="AMM90" s="114"/>
      <c r="AMN90" s="114"/>
      <c r="AMO90" s="114"/>
      <c r="AMP90" s="114"/>
      <c r="AMQ90" s="114"/>
      <c r="AMR90" s="114"/>
      <c r="AMS90" s="114"/>
      <c r="AMT90" s="114"/>
      <c r="AMU90" s="114"/>
      <c r="AMV90" s="114"/>
      <c r="AMW90" s="114"/>
      <c r="AMX90" s="114"/>
      <c r="AMY90" s="114"/>
      <c r="AMZ90" s="114"/>
      <c r="ANA90" s="114"/>
      <c r="ANB90" s="114"/>
      <c r="ANC90" s="114"/>
      <c r="AND90" s="114"/>
      <c r="ANE90" s="114"/>
      <c r="ANF90" s="114"/>
      <c r="ANG90" s="114"/>
      <c r="ANH90" s="114"/>
      <c r="ANI90" s="114"/>
      <c r="ANJ90" s="114"/>
      <c r="ANK90" s="114"/>
      <c r="ANL90" s="114"/>
      <c r="ANM90" s="114"/>
      <c r="ANN90" s="114"/>
      <c r="ANO90" s="114"/>
      <c r="ANP90" s="114"/>
      <c r="ANQ90" s="114"/>
      <c r="ANR90" s="114"/>
      <c r="ANS90" s="114"/>
      <c r="ANT90" s="114"/>
      <c r="ANU90" s="114"/>
      <c r="ANV90" s="114"/>
      <c r="ANW90" s="114"/>
      <c r="ANX90" s="114"/>
      <c r="ANY90" s="114"/>
      <c r="ANZ90" s="114"/>
      <c r="AOA90" s="114"/>
      <c r="AOB90" s="114"/>
      <c r="AOC90" s="114"/>
      <c r="AOD90" s="114"/>
      <c r="AOE90" s="114"/>
      <c r="AOF90" s="114"/>
      <c r="AOG90" s="114"/>
      <c r="AOH90" s="114"/>
      <c r="AOI90" s="114"/>
      <c r="AOJ90" s="114"/>
      <c r="AOK90" s="114"/>
      <c r="AOL90" s="114"/>
      <c r="AOM90" s="114"/>
      <c r="AON90" s="114"/>
      <c r="AOO90" s="114"/>
      <c r="AOP90" s="114"/>
      <c r="AOQ90" s="114"/>
      <c r="AOR90" s="114"/>
      <c r="AOS90" s="114"/>
      <c r="AOT90" s="114"/>
      <c r="AOU90" s="114"/>
      <c r="AOV90" s="114"/>
      <c r="AOW90" s="114"/>
      <c r="AOX90" s="114"/>
      <c r="AOY90" s="114"/>
      <c r="AOZ90" s="114"/>
      <c r="APA90" s="114"/>
      <c r="APB90" s="114"/>
      <c r="APC90" s="114"/>
      <c r="APD90" s="114"/>
      <c r="APE90" s="114"/>
      <c r="APF90" s="114"/>
      <c r="APG90" s="114"/>
      <c r="APH90" s="114"/>
      <c r="API90" s="114"/>
      <c r="APJ90" s="114"/>
      <c r="APK90" s="114"/>
      <c r="APL90" s="114"/>
      <c r="APM90" s="114"/>
      <c r="APN90" s="114"/>
      <c r="APO90" s="114"/>
      <c r="APP90" s="114"/>
      <c r="APQ90" s="114"/>
      <c r="APR90" s="114"/>
      <c r="APS90" s="114"/>
      <c r="APT90" s="114"/>
      <c r="APU90" s="114"/>
      <c r="APV90" s="114"/>
      <c r="APW90" s="114"/>
      <c r="APX90" s="114"/>
      <c r="APY90" s="114"/>
      <c r="APZ90" s="114"/>
      <c r="AQA90" s="114"/>
      <c r="AQB90" s="114"/>
      <c r="AQC90" s="114"/>
      <c r="AQD90" s="114"/>
      <c r="AQE90" s="114"/>
      <c r="AQF90" s="114"/>
      <c r="AQG90" s="114"/>
      <c r="AQH90" s="114"/>
      <c r="AQI90" s="114"/>
      <c r="AQJ90" s="114"/>
      <c r="AQK90" s="114"/>
      <c r="AQL90" s="114"/>
      <c r="AQM90" s="114"/>
      <c r="AQN90" s="114"/>
      <c r="AQO90" s="114"/>
      <c r="AQP90" s="114"/>
      <c r="AQQ90" s="114"/>
      <c r="AQR90" s="114"/>
      <c r="AQS90" s="114"/>
      <c r="AQT90" s="114"/>
      <c r="AQU90" s="114"/>
      <c r="AQV90" s="114"/>
      <c r="AQW90" s="114"/>
      <c r="AQX90" s="114"/>
      <c r="AQY90" s="114"/>
      <c r="AQZ90" s="114"/>
      <c r="ARA90" s="114"/>
      <c r="ARB90" s="114"/>
      <c r="ARC90" s="114"/>
      <c r="ARD90" s="114"/>
      <c r="ARE90" s="114"/>
      <c r="ARF90" s="114"/>
      <c r="ARG90" s="114"/>
      <c r="ARH90" s="114"/>
      <c r="ARI90" s="114"/>
      <c r="ARJ90" s="114"/>
      <c r="ARK90" s="114"/>
      <c r="ARL90" s="114"/>
      <c r="ARM90" s="114"/>
      <c r="ARN90" s="114"/>
      <c r="ARO90" s="114"/>
      <c r="ARP90" s="114"/>
      <c r="ARQ90" s="114"/>
      <c r="ARR90" s="114"/>
      <c r="ARS90" s="114"/>
      <c r="ART90" s="114"/>
      <c r="ARU90" s="114"/>
      <c r="ARV90" s="114"/>
      <c r="ARW90" s="114"/>
      <c r="ARX90" s="114"/>
      <c r="ARY90" s="114"/>
      <c r="ARZ90" s="114"/>
      <c r="ASA90" s="114"/>
      <c r="ASB90" s="114"/>
      <c r="ASC90" s="114"/>
      <c r="ASD90" s="114"/>
      <c r="ASE90" s="114"/>
      <c r="ASF90" s="114"/>
      <c r="ASG90" s="114"/>
      <c r="ASH90" s="114"/>
      <c r="ASI90" s="114"/>
      <c r="ASJ90" s="114"/>
      <c r="ASK90" s="114"/>
      <c r="ASL90" s="114"/>
      <c r="ASM90" s="114"/>
      <c r="ASN90" s="114"/>
      <c r="ASO90" s="114"/>
      <c r="ASP90" s="114"/>
      <c r="ASQ90" s="114"/>
      <c r="ASR90" s="114"/>
      <c r="ASS90" s="114"/>
      <c r="AST90" s="114"/>
      <c r="ASU90" s="114"/>
      <c r="ASV90" s="114"/>
      <c r="ASW90" s="114"/>
      <c r="ASX90" s="114"/>
      <c r="ASY90" s="114"/>
      <c r="ASZ90" s="114"/>
      <c r="ATA90" s="114"/>
      <c r="ATB90" s="114"/>
      <c r="ATC90" s="114"/>
      <c r="ATD90" s="114"/>
      <c r="ATE90" s="114"/>
      <c r="ATF90" s="114"/>
      <c r="ATG90" s="114"/>
      <c r="ATH90" s="114"/>
      <c r="ATI90" s="114"/>
      <c r="ATJ90" s="114"/>
      <c r="ATK90" s="114"/>
      <c r="ATL90" s="114"/>
      <c r="ATM90" s="114"/>
      <c r="ATN90" s="114"/>
      <c r="ATO90" s="114"/>
      <c r="ATP90" s="114"/>
      <c r="ATQ90" s="114"/>
      <c r="ATR90" s="114"/>
      <c r="ATS90" s="114"/>
      <c r="ATT90" s="114"/>
      <c r="ATU90" s="114"/>
      <c r="ATV90" s="114"/>
      <c r="ATW90" s="114"/>
      <c r="ATX90" s="114"/>
      <c r="ATY90" s="114"/>
      <c r="ATZ90" s="114"/>
      <c r="AUA90" s="114"/>
      <c r="AUB90" s="114"/>
      <c r="AUC90" s="114"/>
      <c r="AUD90" s="114"/>
      <c r="AUE90" s="114"/>
      <c r="AUF90" s="114"/>
      <c r="AUG90" s="114"/>
      <c r="AUH90" s="114"/>
      <c r="AUI90" s="114"/>
      <c r="AUJ90" s="114"/>
      <c r="AUK90" s="114"/>
      <c r="AUL90" s="114"/>
      <c r="AUM90" s="114"/>
      <c r="AUN90" s="114"/>
      <c r="AUO90" s="114"/>
      <c r="AUP90" s="114"/>
      <c r="AUQ90" s="114"/>
      <c r="AUR90" s="114"/>
      <c r="AUS90" s="114"/>
      <c r="AUT90" s="114"/>
      <c r="AUU90" s="114"/>
      <c r="AUV90" s="114"/>
      <c r="AUW90" s="114"/>
      <c r="AUX90" s="114"/>
      <c r="AUY90" s="114"/>
      <c r="AUZ90" s="114"/>
      <c r="AVA90" s="114"/>
      <c r="AVB90" s="114"/>
      <c r="AVC90" s="114"/>
      <c r="AVD90" s="114"/>
      <c r="AVE90" s="114"/>
      <c r="AVF90" s="114"/>
      <c r="AVG90" s="114"/>
      <c r="AVH90" s="114"/>
      <c r="AVI90" s="114"/>
      <c r="AVJ90" s="114"/>
      <c r="AVK90" s="114"/>
      <c r="AVL90" s="114"/>
      <c r="AVM90" s="114"/>
      <c r="AVN90" s="114"/>
      <c r="AVO90" s="114"/>
      <c r="AVP90" s="114"/>
      <c r="AVQ90" s="114"/>
      <c r="AVR90" s="114"/>
      <c r="AVS90" s="114"/>
      <c r="AVT90" s="114"/>
      <c r="AVU90" s="114"/>
      <c r="AVV90" s="114"/>
      <c r="AVW90" s="114"/>
      <c r="AVX90" s="114"/>
      <c r="AVY90" s="114"/>
      <c r="AVZ90" s="114"/>
      <c r="AWA90" s="114"/>
      <c r="AWB90" s="114"/>
      <c r="AWC90" s="114"/>
      <c r="AWD90" s="114"/>
      <c r="AWE90" s="114"/>
      <c r="AWF90" s="114"/>
      <c r="AWG90" s="114"/>
      <c r="AWH90" s="114"/>
      <c r="AWI90" s="114"/>
      <c r="AWJ90" s="114"/>
      <c r="AWK90" s="114"/>
      <c r="AWL90" s="114"/>
      <c r="AWM90" s="114"/>
      <c r="AWN90" s="114"/>
      <c r="AWO90" s="114"/>
      <c r="AWP90" s="114"/>
      <c r="AWQ90" s="114"/>
      <c r="AWR90" s="114"/>
      <c r="AWS90" s="114"/>
      <c r="AWT90" s="114"/>
      <c r="AWU90" s="114"/>
      <c r="AWV90" s="114"/>
      <c r="AWW90" s="114"/>
      <c r="AWX90" s="114"/>
      <c r="AWY90" s="114"/>
      <c r="AWZ90" s="114"/>
      <c r="AXA90" s="114"/>
      <c r="AXB90" s="114"/>
      <c r="AXC90" s="114"/>
      <c r="AXD90" s="114"/>
      <c r="AXE90" s="114"/>
      <c r="AXF90" s="114"/>
      <c r="AXG90" s="114"/>
      <c r="AXH90" s="114"/>
      <c r="AXI90" s="114"/>
      <c r="AXJ90" s="114"/>
      <c r="AXK90" s="114"/>
      <c r="AXL90" s="114"/>
      <c r="AXM90" s="114"/>
      <c r="AXN90" s="114"/>
      <c r="AXO90" s="114"/>
      <c r="AXP90" s="114"/>
      <c r="AXQ90" s="114"/>
      <c r="AXR90" s="114"/>
      <c r="AXS90" s="114"/>
      <c r="AXT90" s="114"/>
      <c r="AXU90" s="114"/>
      <c r="AXV90" s="114"/>
      <c r="AXW90" s="114"/>
      <c r="AXX90" s="114"/>
      <c r="AXY90" s="114"/>
      <c r="AXZ90" s="114"/>
      <c r="AYA90" s="114"/>
      <c r="AYB90" s="114"/>
      <c r="AYC90" s="114"/>
      <c r="AYD90" s="114"/>
      <c r="AYE90" s="114"/>
      <c r="AYF90" s="114"/>
      <c r="AYG90" s="114"/>
      <c r="AYH90" s="114"/>
      <c r="AYI90" s="114"/>
      <c r="AYJ90" s="114"/>
      <c r="AYK90" s="114"/>
      <c r="AYL90" s="114"/>
      <c r="AYM90" s="114"/>
      <c r="AYN90" s="114"/>
      <c r="AYO90" s="114"/>
      <c r="AYP90" s="114"/>
      <c r="AYQ90" s="114"/>
      <c r="AYR90" s="114"/>
      <c r="AYS90" s="114"/>
      <c r="AYT90" s="114"/>
      <c r="AYU90" s="114"/>
      <c r="AYV90" s="114"/>
      <c r="AYW90" s="114"/>
      <c r="AYX90" s="114"/>
      <c r="AYY90" s="114"/>
      <c r="AYZ90" s="114"/>
      <c r="AZA90" s="114"/>
      <c r="AZB90" s="114"/>
      <c r="AZC90" s="114"/>
      <c r="AZD90" s="114"/>
      <c r="AZE90" s="114"/>
      <c r="AZF90" s="114"/>
      <c r="AZG90" s="114"/>
      <c r="AZH90" s="114"/>
      <c r="AZI90" s="114"/>
      <c r="AZJ90" s="114"/>
      <c r="AZK90" s="114"/>
      <c r="AZL90" s="114"/>
      <c r="AZM90" s="114"/>
      <c r="AZN90" s="114"/>
      <c r="AZO90" s="114"/>
      <c r="AZP90" s="114"/>
      <c r="AZQ90" s="114"/>
      <c r="AZR90" s="114"/>
      <c r="AZS90" s="114"/>
      <c r="AZT90" s="114"/>
      <c r="AZU90" s="114"/>
      <c r="AZV90" s="114"/>
      <c r="AZW90" s="114"/>
      <c r="AZX90" s="114"/>
      <c r="AZY90" s="114"/>
      <c r="AZZ90" s="114"/>
      <c r="BAA90" s="114"/>
      <c r="BAB90" s="114"/>
      <c r="BAC90" s="114"/>
      <c r="BAD90" s="114"/>
      <c r="BAE90" s="114"/>
      <c r="BAF90" s="114"/>
      <c r="BAG90" s="114"/>
      <c r="BAH90" s="114"/>
      <c r="BAI90" s="114"/>
      <c r="BAJ90" s="114"/>
      <c r="BAK90" s="114"/>
      <c r="BAL90" s="114"/>
      <c r="BAM90" s="114"/>
      <c r="BAN90" s="114"/>
      <c r="BAO90" s="114"/>
      <c r="BAP90" s="114"/>
      <c r="BAQ90" s="114"/>
      <c r="BAR90" s="114"/>
      <c r="BAS90" s="114"/>
      <c r="BAT90" s="114"/>
      <c r="BAU90" s="114"/>
      <c r="BAV90" s="114"/>
      <c r="BAW90" s="114"/>
      <c r="BAX90" s="114"/>
      <c r="BAY90" s="114"/>
      <c r="BAZ90" s="114"/>
      <c r="BBA90" s="114"/>
      <c r="BBB90" s="114"/>
      <c r="BBC90" s="114"/>
      <c r="BBD90" s="114"/>
      <c r="BBE90" s="114"/>
      <c r="BBF90" s="114"/>
      <c r="BBG90" s="114"/>
      <c r="BBH90" s="114"/>
      <c r="BBI90" s="114"/>
      <c r="BBJ90" s="114"/>
      <c r="BBK90" s="114"/>
      <c r="BBL90" s="114"/>
      <c r="BBM90" s="114"/>
      <c r="BBN90" s="114"/>
      <c r="BBO90" s="114"/>
      <c r="BBP90" s="114"/>
      <c r="BBQ90" s="114"/>
      <c r="BBR90" s="114"/>
      <c r="BBS90" s="114"/>
      <c r="BBT90" s="114"/>
      <c r="BBU90" s="114"/>
      <c r="BBV90" s="114"/>
      <c r="BBW90" s="114"/>
      <c r="BBX90" s="114"/>
      <c r="BBY90" s="114"/>
      <c r="BBZ90" s="114"/>
      <c r="BCA90" s="114"/>
      <c r="BCB90" s="114"/>
      <c r="BCC90" s="114"/>
      <c r="BCD90" s="114"/>
      <c r="BCE90" s="114"/>
      <c r="BCF90" s="114"/>
      <c r="BCG90" s="114"/>
      <c r="BCH90" s="114"/>
      <c r="BCI90" s="114"/>
      <c r="BCJ90" s="114"/>
      <c r="BCK90" s="114"/>
      <c r="BCL90" s="114"/>
      <c r="BCM90" s="114"/>
      <c r="BCN90" s="114"/>
      <c r="BCO90" s="114"/>
      <c r="BCP90" s="114"/>
      <c r="BCQ90" s="114"/>
      <c r="BCR90" s="114"/>
      <c r="BCS90" s="114"/>
      <c r="BCT90" s="114"/>
      <c r="BCU90" s="114"/>
      <c r="BCV90" s="114"/>
      <c r="BCW90" s="114"/>
      <c r="BCX90" s="114"/>
      <c r="BCY90" s="114"/>
      <c r="BCZ90" s="114"/>
      <c r="BDA90" s="114"/>
      <c r="BDB90" s="114"/>
      <c r="BDC90" s="114"/>
      <c r="BDD90" s="114"/>
      <c r="BDE90" s="114"/>
      <c r="BDF90" s="114"/>
      <c r="BDG90" s="114"/>
      <c r="BDH90" s="114"/>
      <c r="BDI90" s="114"/>
      <c r="BDJ90" s="114"/>
      <c r="BDK90" s="114"/>
      <c r="BDL90" s="114"/>
      <c r="BDM90" s="114"/>
      <c r="BDN90" s="114"/>
      <c r="BDO90" s="114"/>
      <c r="BDP90" s="114"/>
      <c r="BDQ90" s="114"/>
      <c r="BDR90" s="114"/>
      <c r="BDS90" s="114"/>
      <c r="BDT90" s="114"/>
      <c r="BDU90" s="114"/>
      <c r="BDV90" s="114"/>
      <c r="BDW90" s="114"/>
      <c r="BDX90" s="114"/>
      <c r="BDY90" s="114"/>
      <c r="BDZ90" s="114"/>
      <c r="BEA90" s="114"/>
      <c r="BEB90" s="114"/>
      <c r="BEC90" s="114"/>
      <c r="BED90" s="114"/>
      <c r="BEE90" s="114"/>
      <c r="BEF90" s="114"/>
      <c r="BEG90" s="114"/>
      <c r="BEH90" s="114"/>
      <c r="BEI90" s="114"/>
      <c r="BEJ90" s="114"/>
      <c r="BEK90" s="114"/>
      <c r="BEL90" s="114"/>
      <c r="BEM90" s="114"/>
      <c r="BEN90" s="114"/>
      <c r="BEO90" s="114"/>
      <c r="BEP90" s="114"/>
      <c r="BEQ90" s="114"/>
      <c r="BER90" s="114"/>
      <c r="BES90" s="114"/>
      <c r="BET90" s="114"/>
      <c r="BEU90" s="114"/>
      <c r="BEV90" s="114"/>
      <c r="BEW90" s="114"/>
      <c r="BEX90" s="114"/>
      <c r="BEY90" s="114"/>
      <c r="BEZ90" s="114"/>
      <c r="BFA90" s="114"/>
      <c r="BFB90" s="114"/>
      <c r="BFC90" s="114"/>
      <c r="BFD90" s="114"/>
      <c r="BFE90" s="114"/>
      <c r="BFF90" s="114"/>
      <c r="BFG90" s="114"/>
      <c r="BFH90" s="114"/>
      <c r="BFI90" s="114"/>
      <c r="BFJ90" s="114"/>
      <c r="BFK90" s="114"/>
      <c r="BFL90" s="114"/>
      <c r="BFM90" s="114"/>
      <c r="BFN90" s="114"/>
      <c r="BFO90" s="114"/>
      <c r="BFP90" s="114"/>
      <c r="BFQ90" s="114"/>
      <c r="BFR90" s="114"/>
      <c r="BFS90" s="114"/>
      <c r="BFT90" s="114"/>
      <c r="BFU90" s="114"/>
      <c r="BFV90" s="114"/>
      <c r="BFW90" s="114"/>
      <c r="BFX90" s="114"/>
      <c r="BFY90" s="114"/>
      <c r="BFZ90" s="114"/>
      <c r="BGA90" s="114"/>
      <c r="BGB90" s="114"/>
      <c r="BGC90" s="114"/>
      <c r="BGD90" s="114"/>
      <c r="BGE90" s="114"/>
      <c r="BGF90" s="114"/>
      <c r="BGG90" s="114"/>
      <c r="BGH90" s="114"/>
      <c r="BGI90" s="114"/>
      <c r="BGJ90" s="114"/>
      <c r="BGK90" s="114"/>
      <c r="BGL90" s="114"/>
      <c r="BGM90" s="114"/>
      <c r="BGN90" s="114"/>
      <c r="BGO90" s="114"/>
      <c r="BGP90" s="114"/>
      <c r="BGQ90" s="114"/>
      <c r="BGR90" s="114"/>
      <c r="BGS90" s="114"/>
      <c r="BGT90" s="114"/>
      <c r="BGU90" s="114"/>
      <c r="BGV90" s="114"/>
      <c r="BGW90" s="114"/>
      <c r="BGX90" s="114"/>
      <c r="BGY90" s="114"/>
      <c r="BGZ90" s="114"/>
      <c r="BHA90" s="114"/>
      <c r="BHB90" s="114"/>
      <c r="BHC90" s="114"/>
      <c r="BHD90" s="114"/>
      <c r="BHE90" s="114"/>
      <c r="BHF90" s="114"/>
      <c r="BHG90" s="114"/>
      <c r="BHH90" s="114"/>
      <c r="BHI90" s="114"/>
      <c r="BHJ90" s="114"/>
      <c r="BHK90" s="114"/>
      <c r="BHL90" s="114"/>
      <c r="BHM90" s="114"/>
      <c r="BHN90" s="114"/>
      <c r="BHO90" s="114"/>
      <c r="BHP90" s="114"/>
      <c r="BHQ90" s="114"/>
      <c r="BHR90" s="114"/>
      <c r="BHS90" s="114"/>
      <c r="BHT90" s="114"/>
      <c r="BHU90" s="114"/>
      <c r="BHV90" s="114"/>
      <c r="BHW90" s="114"/>
      <c r="BHX90" s="114"/>
      <c r="BHY90" s="114"/>
      <c r="BHZ90" s="114"/>
      <c r="BIA90" s="114"/>
      <c r="BIB90" s="114"/>
      <c r="BIC90" s="114"/>
      <c r="BID90" s="114"/>
      <c r="BIE90" s="114"/>
      <c r="BIF90" s="114"/>
      <c r="BIG90" s="114"/>
      <c r="BIH90" s="114"/>
      <c r="BII90" s="114"/>
      <c r="BIJ90" s="114"/>
      <c r="BIK90" s="114"/>
      <c r="BIL90" s="114"/>
      <c r="BIM90" s="114"/>
      <c r="BIN90" s="114"/>
      <c r="BIO90" s="114"/>
      <c r="BIP90" s="114"/>
      <c r="BIQ90" s="114"/>
      <c r="BIR90" s="114"/>
      <c r="BIS90" s="114"/>
      <c r="BIT90" s="114"/>
      <c r="BIU90" s="114"/>
      <c r="BIV90" s="114"/>
      <c r="BIW90" s="114"/>
      <c r="BIX90" s="114"/>
      <c r="BIY90" s="114"/>
      <c r="BIZ90" s="114"/>
      <c r="BJA90" s="114"/>
      <c r="BJB90" s="114"/>
      <c r="BJC90" s="114"/>
      <c r="BJD90" s="114"/>
      <c r="BJE90" s="114"/>
      <c r="BJF90" s="114"/>
      <c r="BJG90" s="114"/>
      <c r="BJH90" s="114"/>
      <c r="BJI90" s="114"/>
      <c r="BJJ90" s="114"/>
      <c r="BJK90" s="114"/>
      <c r="BJL90" s="114"/>
      <c r="BJM90" s="114"/>
      <c r="BJN90" s="114"/>
      <c r="BJO90" s="114"/>
      <c r="BJP90" s="114"/>
      <c r="BJQ90" s="114"/>
      <c r="BJR90" s="114"/>
      <c r="BJS90" s="114"/>
      <c r="BJT90" s="114"/>
      <c r="BJU90" s="114"/>
      <c r="BJV90" s="114"/>
      <c r="BJW90" s="114"/>
      <c r="BJX90" s="114"/>
      <c r="BJY90" s="114"/>
      <c r="BJZ90" s="114"/>
      <c r="BKA90" s="114"/>
      <c r="BKB90" s="114"/>
      <c r="BKC90" s="114"/>
      <c r="BKD90" s="114"/>
      <c r="BKE90" s="114"/>
      <c r="BKF90" s="114"/>
      <c r="BKG90" s="114"/>
      <c r="BKH90" s="114"/>
      <c r="BKI90" s="114"/>
      <c r="BKJ90" s="114"/>
      <c r="BKK90" s="114"/>
      <c r="BKL90" s="114"/>
      <c r="BKM90" s="114"/>
      <c r="BKN90" s="114"/>
      <c r="BKO90" s="114"/>
      <c r="BKP90" s="114"/>
      <c r="BKQ90" s="114"/>
      <c r="BKR90" s="114"/>
      <c r="BKS90" s="114"/>
      <c r="BKT90" s="114"/>
      <c r="BKU90" s="114"/>
      <c r="BKV90" s="114"/>
      <c r="BKW90" s="114"/>
      <c r="BKX90" s="114"/>
      <c r="BKY90" s="114"/>
      <c r="BKZ90" s="114"/>
      <c r="BLA90" s="114"/>
      <c r="BLB90" s="114"/>
      <c r="BLC90" s="114"/>
      <c r="BLD90" s="114"/>
      <c r="BLE90" s="114"/>
      <c r="BLF90" s="114"/>
      <c r="BLG90" s="114"/>
      <c r="BLH90" s="114"/>
      <c r="BLI90" s="114"/>
      <c r="BLJ90" s="114"/>
      <c r="BLK90" s="114"/>
      <c r="BLL90" s="114"/>
      <c r="BLM90" s="114"/>
      <c r="BLN90" s="114"/>
      <c r="BLO90" s="114"/>
      <c r="BLP90" s="114"/>
      <c r="BLQ90" s="114"/>
      <c r="BLR90" s="114"/>
      <c r="BLS90" s="114"/>
      <c r="BLT90" s="114"/>
      <c r="BLU90" s="114"/>
      <c r="BLV90" s="114"/>
      <c r="BLW90" s="114"/>
      <c r="BLX90" s="114"/>
      <c r="BLY90" s="114"/>
      <c r="BLZ90" s="114"/>
      <c r="BMA90" s="114"/>
      <c r="BMB90" s="114"/>
      <c r="BMC90" s="114"/>
      <c r="BMD90" s="114"/>
      <c r="BME90" s="114"/>
      <c r="BMF90" s="114"/>
      <c r="BMG90" s="114"/>
      <c r="BMH90" s="114"/>
      <c r="BMI90" s="114"/>
      <c r="BMJ90" s="114"/>
      <c r="BMK90" s="114"/>
      <c r="BML90" s="114"/>
      <c r="BMM90" s="114"/>
      <c r="BMN90" s="114"/>
      <c r="BMO90" s="114"/>
      <c r="BMP90" s="114"/>
      <c r="BMQ90" s="114"/>
      <c r="BMR90" s="114"/>
      <c r="BMS90" s="114"/>
      <c r="BMT90" s="114"/>
      <c r="BMU90" s="114"/>
      <c r="BMV90" s="114"/>
      <c r="BMW90" s="114"/>
      <c r="BMX90" s="114"/>
      <c r="BMY90" s="114"/>
      <c r="BMZ90" s="114"/>
      <c r="BNA90" s="114"/>
      <c r="BNB90" s="114"/>
      <c r="BNC90" s="114"/>
      <c r="BND90" s="114"/>
      <c r="BNE90" s="114"/>
      <c r="BNF90" s="114"/>
      <c r="BNG90" s="114"/>
      <c r="BNH90" s="114"/>
      <c r="BNI90" s="114"/>
      <c r="BNJ90" s="114"/>
      <c r="BNK90" s="114"/>
      <c r="BNL90" s="114"/>
      <c r="BNM90" s="114"/>
      <c r="BNN90" s="114"/>
      <c r="BNO90" s="114"/>
      <c r="BNP90" s="114"/>
      <c r="BNQ90" s="114"/>
      <c r="BNR90" s="114"/>
      <c r="BNS90" s="114"/>
      <c r="BNT90" s="114"/>
      <c r="BNU90" s="114"/>
      <c r="BNV90" s="114"/>
      <c r="BNW90" s="114"/>
      <c r="BNX90" s="114"/>
      <c r="BNY90" s="114"/>
      <c r="BNZ90" s="114"/>
      <c r="BOA90" s="114"/>
      <c r="BOB90" s="114"/>
      <c r="BOC90" s="114"/>
      <c r="BOD90" s="114"/>
      <c r="BOE90" s="114"/>
      <c r="BOF90" s="114"/>
      <c r="BOG90" s="114"/>
      <c r="BOH90" s="114"/>
      <c r="BOI90" s="114"/>
      <c r="BOJ90" s="114"/>
      <c r="BOK90" s="114"/>
      <c r="BOL90" s="114"/>
      <c r="BOM90" s="114"/>
      <c r="BON90" s="114"/>
      <c r="BOO90" s="114"/>
      <c r="BOP90" s="114"/>
      <c r="BOQ90" s="114"/>
      <c r="BOR90" s="114"/>
      <c r="BOS90" s="114"/>
      <c r="BOT90" s="114"/>
      <c r="BOU90" s="114"/>
      <c r="BOV90" s="114"/>
      <c r="BOW90" s="114"/>
      <c r="BOX90" s="114"/>
      <c r="BOY90" s="114"/>
      <c r="BOZ90" s="114"/>
      <c r="BPA90" s="114"/>
      <c r="BPB90" s="114"/>
      <c r="BPC90" s="114"/>
      <c r="BPD90" s="114"/>
      <c r="BPE90" s="114"/>
      <c r="BPF90" s="114"/>
      <c r="BPG90" s="114"/>
      <c r="BPH90" s="114"/>
      <c r="BPI90" s="114"/>
      <c r="BPJ90" s="114"/>
      <c r="BPK90" s="114"/>
      <c r="BPL90" s="114"/>
      <c r="BPM90" s="114"/>
      <c r="BPN90" s="114"/>
      <c r="BPO90" s="114"/>
      <c r="BPP90" s="114"/>
      <c r="BPQ90" s="114"/>
      <c r="BPR90" s="114"/>
      <c r="BPS90" s="114"/>
      <c r="BPT90" s="114"/>
      <c r="BPU90" s="114"/>
      <c r="BPV90" s="114"/>
      <c r="BPW90" s="114"/>
      <c r="BPX90" s="114"/>
      <c r="BPY90" s="114"/>
      <c r="BPZ90" s="114"/>
      <c r="BQA90" s="114"/>
      <c r="BQB90" s="114"/>
      <c r="BQC90" s="114"/>
      <c r="BQD90" s="114"/>
      <c r="BQE90" s="114"/>
      <c r="BQF90" s="114"/>
      <c r="BQG90" s="114"/>
      <c r="BQH90" s="114"/>
      <c r="BQI90" s="114"/>
      <c r="BQJ90" s="114"/>
      <c r="BQK90" s="114"/>
      <c r="BQL90" s="114"/>
      <c r="BQM90" s="114"/>
      <c r="BQN90" s="114"/>
      <c r="BQO90" s="114"/>
      <c r="BQP90" s="114"/>
      <c r="BQQ90" s="114"/>
      <c r="BQR90" s="114"/>
      <c r="BQS90" s="114"/>
      <c r="BQT90" s="114"/>
      <c r="BQU90" s="114"/>
      <c r="BQV90" s="114"/>
      <c r="BQW90" s="114"/>
      <c r="BQX90" s="114"/>
      <c r="BQY90" s="114"/>
      <c r="BQZ90" s="114"/>
      <c r="BRA90" s="114"/>
      <c r="BRB90" s="114"/>
      <c r="BRC90" s="114"/>
      <c r="BRD90" s="114"/>
      <c r="BRE90" s="114"/>
      <c r="BRF90" s="114"/>
      <c r="BRG90" s="114"/>
      <c r="BRH90" s="114"/>
      <c r="BRI90" s="114"/>
      <c r="BRJ90" s="114"/>
      <c r="BRK90" s="114"/>
      <c r="BRL90" s="114"/>
      <c r="BRM90" s="114"/>
      <c r="BRN90" s="114"/>
      <c r="BRO90" s="114"/>
      <c r="BRP90" s="114"/>
      <c r="BRQ90" s="114"/>
      <c r="BRR90" s="114"/>
      <c r="BRS90" s="114"/>
      <c r="BRT90" s="114"/>
      <c r="BRU90" s="114"/>
      <c r="BRV90" s="114"/>
      <c r="BRW90" s="114"/>
      <c r="BRX90" s="114"/>
      <c r="BRY90" s="114"/>
      <c r="BRZ90" s="114"/>
      <c r="BSA90" s="114"/>
      <c r="BSB90" s="114"/>
      <c r="BSC90" s="114"/>
      <c r="BSD90" s="114"/>
      <c r="BSE90" s="114"/>
      <c r="BSF90" s="114"/>
      <c r="BSG90" s="114"/>
      <c r="BSH90" s="114"/>
      <c r="BSI90" s="114"/>
      <c r="BSJ90" s="114"/>
      <c r="BSK90" s="114"/>
      <c r="BSL90" s="114"/>
      <c r="BSM90" s="114"/>
      <c r="BSN90" s="114"/>
      <c r="BSO90" s="114"/>
      <c r="BSP90" s="114"/>
      <c r="BSQ90" s="114"/>
      <c r="BSR90" s="114"/>
      <c r="BSS90" s="114"/>
      <c r="BST90" s="114"/>
      <c r="BSU90" s="114"/>
      <c r="BSV90" s="114"/>
      <c r="BSW90" s="114"/>
      <c r="BSX90" s="114"/>
      <c r="BSY90" s="114"/>
      <c r="BSZ90" s="114"/>
      <c r="BTA90" s="114"/>
      <c r="BTB90" s="114"/>
      <c r="BTC90" s="114"/>
      <c r="BTD90" s="114"/>
      <c r="BTE90" s="114"/>
      <c r="BTF90" s="114"/>
      <c r="BTG90" s="114"/>
      <c r="BTH90" s="114"/>
      <c r="BTI90" s="114"/>
      <c r="BTJ90" s="114"/>
      <c r="BTK90" s="114"/>
      <c r="BTL90" s="114"/>
      <c r="BTM90" s="114"/>
      <c r="BTN90" s="114"/>
      <c r="BTO90" s="114"/>
      <c r="BTP90" s="114"/>
      <c r="BTQ90" s="114"/>
      <c r="BTR90" s="114"/>
      <c r="BTS90" s="114"/>
      <c r="BTT90" s="114"/>
      <c r="BTU90" s="114"/>
      <c r="BTV90" s="114"/>
      <c r="BTW90" s="114"/>
      <c r="BTX90" s="114"/>
      <c r="BTY90" s="114"/>
      <c r="BTZ90" s="114"/>
      <c r="BUA90" s="114"/>
      <c r="BUB90" s="114"/>
      <c r="BUC90" s="114"/>
      <c r="BUD90" s="114"/>
      <c r="BUE90" s="114"/>
      <c r="BUF90" s="114"/>
      <c r="BUG90" s="114"/>
      <c r="BUH90" s="114"/>
      <c r="BUI90" s="114"/>
      <c r="BUJ90" s="114"/>
      <c r="BUK90" s="114"/>
      <c r="BUL90" s="114"/>
      <c r="BUM90" s="114"/>
      <c r="BUN90" s="114"/>
      <c r="BUO90" s="114"/>
      <c r="BUP90" s="114"/>
      <c r="BUQ90" s="114"/>
      <c r="BUR90" s="114"/>
      <c r="BUS90" s="114"/>
      <c r="BUT90" s="114"/>
      <c r="BUU90" s="114"/>
      <c r="BUV90" s="114"/>
      <c r="BUW90" s="114"/>
      <c r="BUX90" s="114"/>
      <c r="BUY90" s="114"/>
      <c r="BUZ90" s="114"/>
      <c r="BVA90" s="114"/>
      <c r="BVB90" s="114"/>
      <c r="BVC90" s="114"/>
      <c r="BVD90" s="114"/>
      <c r="BVE90" s="114"/>
      <c r="BVF90" s="114"/>
      <c r="BVG90" s="114"/>
      <c r="BVH90" s="114"/>
      <c r="BVI90" s="114"/>
      <c r="BVJ90" s="114"/>
      <c r="BVK90" s="114"/>
      <c r="BVL90" s="114"/>
      <c r="BVM90" s="114"/>
      <c r="BVN90" s="114"/>
      <c r="BVO90" s="114"/>
      <c r="BVP90" s="114"/>
      <c r="BVQ90" s="114"/>
      <c r="BVR90" s="114"/>
      <c r="BVS90" s="114"/>
      <c r="BVT90" s="114"/>
      <c r="BVU90" s="114"/>
      <c r="BVV90" s="114"/>
      <c r="BVW90" s="114"/>
      <c r="BVX90" s="114"/>
      <c r="BVY90" s="114"/>
      <c r="BVZ90" s="114"/>
      <c r="BWA90" s="114"/>
      <c r="BWB90" s="114"/>
      <c r="BWC90" s="114"/>
      <c r="BWD90" s="114"/>
      <c r="BWE90" s="114"/>
      <c r="BWF90" s="114"/>
      <c r="BWG90" s="114"/>
      <c r="BWH90" s="114"/>
      <c r="BWI90" s="114"/>
      <c r="BWJ90" s="114"/>
      <c r="BWK90" s="114"/>
      <c r="BWL90" s="114"/>
      <c r="BWM90" s="114"/>
      <c r="BWN90" s="114"/>
      <c r="BWO90" s="114"/>
      <c r="BWP90" s="114"/>
      <c r="BWQ90" s="114"/>
      <c r="BWR90" s="114"/>
      <c r="BWS90" s="114"/>
      <c r="BWT90" s="114"/>
      <c r="BWU90" s="114"/>
      <c r="BWV90" s="114"/>
      <c r="BWW90" s="114"/>
      <c r="BWX90" s="114"/>
      <c r="BWY90" s="114"/>
      <c r="BWZ90" s="114"/>
      <c r="BXA90" s="114"/>
      <c r="BXB90" s="114"/>
      <c r="BXC90" s="114"/>
      <c r="BXD90" s="114"/>
      <c r="BXE90" s="114"/>
      <c r="BXF90" s="114"/>
      <c r="BXG90" s="114"/>
      <c r="BXH90" s="114"/>
      <c r="BXI90" s="114"/>
      <c r="BXJ90" s="114"/>
      <c r="BXK90" s="114"/>
      <c r="BXL90" s="114"/>
      <c r="BXM90" s="114"/>
      <c r="BXN90" s="114"/>
      <c r="BXO90" s="114"/>
      <c r="BXP90" s="114"/>
      <c r="BXQ90" s="114"/>
      <c r="BXR90" s="114"/>
      <c r="BXS90" s="114"/>
      <c r="BXT90" s="114"/>
      <c r="BXU90" s="114"/>
      <c r="BXV90" s="114"/>
      <c r="BXW90" s="114"/>
      <c r="BXX90" s="114"/>
      <c r="BXY90" s="114"/>
      <c r="BXZ90" s="114"/>
      <c r="BYA90" s="114"/>
      <c r="BYB90" s="114"/>
      <c r="BYC90" s="114"/>
      <c r="BYD90" s="114"/>
      <c r="BYE90" s="114"/>
      <c r="BYF90" s="114"/>
      <c r="BYG90" s="114"/>
      <c r="BYH90" s="114"/>
      <c r="BYI90" s="114"/>
      <c r="BYJ90" s="114"/>
      <c r="BYK90" s="114"/>
      <c r="BYL90" s="114"/>
      <c r="BYM90" s="114"/>
      <c r="BYN90" s="114"/>
      <c r="BYO90" s="114"/>
      <c r="BYP90" s="114"/>
      <c r="BYQ90" s="114"/>
      <c r="BYR90" s="114"/>
      <c r="BYS90" s="114"/>
      <c r="BYT90" s="114"/>
      <c r="BYU90" s="114"/>
      <c r="BYV90" s="114"/>
      <c r="BYW90" s="114"/>
      <c r="BYX90" s="114"/>
      <c r="BYY90" s="114"/>
      <c r="BYZ90" s="114"/>
      <c r="BZA90" s="114"/>
      <c r="BZB90" s="114"/>
      <c r="BZC90" s="114"/>
      <c r="BZD90" s="114"/>
      <c r="BZE90" s="114"/>
      <c r="BZF90" s="114"/>
      <c r="BZG90" s="114"/>
      <c r="BZH90" s="114"/>
      <c r="BZI90" s="114"/>
      <c r="BZJ90" s="114"/>
      <c r="BZK90" s="114"/>
      <c r="BZL90" s="114"/>
      <c r="BZM90" s="114"/>
      <c r="BZN90" s="114"/>
      <c r="BZO90" s="114"/>
      <c r="BZP90" s="114"/>
      <c r="BZQ90" s="114"/>
      <c r="BZR90" s="114"/>
      <c r="BZS90" s="114"/>
      <c r="BZT90" s="114"/>
      <c r="BZU90" s="114"/>
      <c r="BZV90" s="114"/>
      <c r="BZW90" s="114"/>
      <c r="BZX90" s="114"/>
      <c r="BZY90" s="114"/>
      <c r="BZZ90" s="114"/>
      <c r="CAA90" s="114"/>
      <c r="CAB90" s="114"/>
      <c r="CAC90" s="114"/>
      <c r="CAD90" s="114"/>
      <c r="CAE90" s="114"/>
      <c r="CAF90" s="114"/>
      <c r="CAG90" s="114"/>
      <c r="CAH90" s="114"/>
      <c r="CAI90" s="114"/>
      <c r="CAJ90" s="114"/>
      <c r="CAK90" s="114"/>
      <c r="CAL90" s="114"/>
      <c r="CAM90" s="114"/>
      <c r="CAN90" s="114"/>
      <c r="CAO90" s="114"/>
      <c r="CAP90" s="114"/>
      <c r="CAQ90" s="114"/>
      <c r="CAR90" s="114"/>
      <c r="CAS90" s="114"/>
      <c r="CAT90" s="114"/>
      <c r="CAU90" s="114"/>
      <c r="CAV90" s="114"/>
      <c r="CAW90" s="114"/>
      <c r="CAX90" s="114"/>
      <c r="CAY90" s="114"/>
      <c r="CAZ90" s="114"/>
      <c r="CBA90" s="114"/>
      <c r="CBB90" s="114"/>
      <c r="CBC90" s="114"/>
      <c r="CBD90" s="114"/>
      <c r="CBE90" s="114"/>
      <c r="CBF90" s="114"/>
      <c r="CBG90" s="114"/>
      <c r="CBH90" s="114"/>
      <c r="CBI90" s="114"/>
      <c r="CBJ90" s="114"/>
      <c r="CBK90" s="114"/>
      <c r="CBL90" s="114"/>
      <c r="CBM90" s="114"/>
      <c r="CBN90" s="114"/>
      <c r="CBO90" s="114"/>
      <c r="CBP90" s="114"/>
      <c r="CBQ90" s="114"/>
      <c r="CBR90" s="114"/>
      <c r="CBS90" s="114"/>
      <c r="CBT90" s="114"/>
      <c r="CBU90" s="114"/>
      <c r="CBV90" s="114"/>
      <c r="CBW90" s="114"/>
      <c r="CBX90" s="114"/>
      <c r="CBY90" s="114"/>
      <c r="CBZ90" s="114"/>
      <c r="CCA90" s="114"/>
      <c r="CCB90" s="114"/>
      <c r="CCC90" s="114"/>
      <c r="CCD90" s="114"/>
      <c r="CCE90" s="114"/>
      <c r="CCF90" s="114"/>
      <c r="CCG90" s="114"/>
      <c r="CCH90" s="114"/>
      <c r="CCI90" s="114"/>
      <c r="CCJ90" s="114"/>
      <c r="CCK90" s="114"/>
      <c r="CCL90" s="114"/>
      <c r="CCM90" s="114"/>
      <c r="CCN90" s="114"/>
      <c r="CCO90" s="114"/>
      <c r="CCP90" s="114"/>
      <c r="CCQ90" s="114"/>
      <c r="CCR90" s="114"/>
      <c r="CCS90" s="114"/>
      <c r="CCT90" s="114"/>
      <c r="CCU90" s="114"/>
      <c r="CCV90" s="114"/>
      <c r="CCW90" s="114"/>
      <c r="CCX90" s="114"/>
      <c r="CCY90" s="114"/>
      <c r="CCZ90" s="114"/>
      <c r="CDA90" s="114"/>
      <c r="CDB90" s="114"/>
      <c r="CDC90" s="114"/>
      <c r="CDD90" s="114"/>
      <c r="CDE90" s="114"/>
      <c r="CDF90" s="114"/>
      <c r="CDG90" s="114"/>
      <c r="CDH90" s="114"/>
      <c r="CDI90" s="114"/>
      <c r="CDJ90" s="114"/>
      <c r="CDK90" s="114"/>
      <c r="CDL90" s="114"/>
      <c r="CDM90" s="114"/>
      <c r="CDN90" s="114"/>
      <c r="CDO90" s="114"/>
      <c r="CDP90" s="114"/>
      <c r="CDQ90" s="114"/>
      <c r="CDR90" s="114"/>
      <c r="CDS90" s="114"/>
      <c r="CDT90" s="114"/>
      <c r="CDU90" s="114"/>
      <c r="CDV90" s="114"/>
      <c r="CDW90" s="114"/>
      <c r="CDX90" s="114"/>
      <c r="CDY90" s="114"/>
      <c r="CDZ90" s="114"/>
      <c r="CEA90" s="114"/>
      <c r="CEB90" s="114"/>
      <c r="CEC90" s="114"/>
      <c r="CED90" s="114"/>
      <c r="CEE90" s="114"/>
      <c r="CEF90" s="114"/>
      <c r="CEG90" s="114"/>
      <c r="CEH90" s="114"/>
      <c r="CEI90" s="114"/>
      <c r="CEJ90" s="114"/>
      <c r="CEK90" s="114"/>
      <c r="CEL90" s="114"/>
      <c r="CEM90" s="114"/>
      <c r="CEN90" s="114"/>
      <c r="CEO90" s="114"/>
      <c r="CEP90" s="114"/>
      <c r="CEQ90" s="114"/>
      <c r="CER90" s="114"/>
      <c r="CES90" s="114"/>
      <c r="CET90" s="114"/>
      <c r="CEU90" s="114"/>
      <c r="CEV90" s="114"/>
      <c r="CEW90" s="114"/>
      <c r="CEX90" s="114"/>
      <c r="CEY90" s="114"/>
      <c r="CEZ90" s="114"/>
      <c r="CFA90" s="114"/>
      <c r="CFB90" s="114"/>
      <c r="CFC90" s="114"/>
      <c r="CFD90" s="114"/>
      <c r="CFE90" s="114"/>
      <c r="CFF90" s="114"/>
      <c r="CFG90" s="114"/>
      <c r="CFH90" s="114"/>
      <c r="CFI90" s="114"/>
      <c r="CFJ90" s="114"/>
      <c r="CFK90" s="114"/>
      <c r="CFL90" s="114"/>
      <c r="CFM90" s="114"/>
      <c r="CFN90" s="114"/>
      <c r="CFO90" s="114"/>
      <c r="CFP90" s="114"/>
      <c r="CFQ90" s="114"/>
      <c r="CFR90" s="114"/>
      <c r="CFS90" s="114"/>
      <c r="CFT90" s="114"/>
      <c r="CFU90" s="114"/>
      <c r="CFV90" s="114"/>
      <c r="CFW90" s="114"/>
      <c r="CFX90" s="114"/>
      <c r="CFY90" s="114"/>
      <c r="CFZ90" s="114"/>
      <c r="CGA90" s="114"/>
      <c r="CGB90" s="114"/>
      <c r="CGC90" s="114"/>
      <c r="CGD90" s="114"/>
      <c r="CGE90" s="114"/>
      <c r="CGF90" s="114"/>
      <c r="CGG90" s="114"/>
      <c r="CGH90" s="114"/>
      <c r="CGI90" s="114"/>
      <c r="CGJ90" s="114"/>
      <c r="CGK90" s="114"/>
      <c r="CGL90" s="114"/>
      <c r="CGM90" s="114"/>
      <c r="CGN90" s="114"/>
      <c r="CGO90" s="114"/>
      <c r="CGP90" s="114"/>
      <c r="CGQ90" s="114"/>
      <c r="CGR90" s="114"/>
      <c r="CGS90" s="114"/>
      <c r="CGT90" s="114"/>
      <c r="CGU90" s="114"/>
      <c r="CGV90" s="114"/>
      <c r="CGW90" s="114"/>
      <c r="CGX90" s="114"/>
      <c r="CGY90" s="114"/>
      <c r="CGZ90" s="114"/>
      <c r="CHA90" s="114"/>
      <c r="CHB90" s="114"/>
      <c r="CHC90" s="114"/>
      <c r="CHD90" s="114"/>
      <c r="CHE90" s="114"/>
      <c r="CHF90" s="114"/>
      <c r="CHG90" s="114"/>
      <c r="CHH90" s="114"/>
      <c r="CHI90" s="114"/>
      <c r="CHJ90" s="114"/>
      <c r="CHK90" s="114"/>
      <c r="CHL90" s="114"/>
      <c r="CHM90" s="114"/>
      <c r="CHN90" s="114"/>
      <c r="CHO90" s="114"/>
      <c r="CHP90" s="114"/>
      <c r="CHQ90" s="114"/>
      <c r="CHR90" s="114"/>
      <c r="CHS90" s="114"/>
      <c r="CHT90" s="114"/>
      <c r="CHU90" s="114"/>
      <c r="CHV90" s="114"/>
      <c r="CHW90" s="114"/>
      <c r="CHX90" s="114"/>
      <c r="CHY90" s="114"/>
      <c r="CHZ90" s="114"/>
      <c r="CIA90" s="114"/>
      <c r="CIB90" s="114"/>
      <c r="CIC90" s="114"/>
      <c r="CID90" s="114"/>
      <c r="CIE90" s="114"/>
      <c r="CIF90" s="114"/>
      <c r="CIG90" s="114"/>
      <c r="CIH90" s="114"/>
      <c r="CII90" s="114"/>
      <c r="CIJ90" s="114"/>
      <c r="CIK90" s="114"/>
      <c r="CIL90" s="114"/>
      <c r="CIM90" s="114"/>
      <c r="CIN90" s="114"/>
      <c r="CIO90" s="114"/>
      <c r="CIP90" s="114"/>
      <c r="CIQ90" s="114"/>
      <c r="CIR90" s="114"/>
      <c r="CIS90" s="114"/>
      <c r="CIT90" s="114"/>
      <c r="CIU90" s="114"/>
      <c r="CIV90" s="114"/>
      <c r="CIW90" s="114"/>
      <c r="CIX90" s="114"/>
      <c r="CIY90" s="114"/>
      <c r="CIZ90" s="114"/>
      <c r="CJA90" s="114"/>
      <c r="CJB90" s="114"/>
      <c r="CJC90" s="114"/>
      <c r="CJD90" s="114"/>
      <c r="CJE90" s="114"/>
      <c r="CJF90" s="114"/>
      <c r="CJG90" s="114"/>
      <c r="CJH90" s="114"/>
      <c r="CJI90" s="114"/>
      <c r="CJJ90" s="114"/>
      <c r="CJK90" s="114"/>
      <c r="CJL90" s="114"/>
      <c r="CJM90" s="114"/>
      <c r="CJN90" s="114"/>
      <c r="CJO90" s="114"/>
      <c r="CJP90" s="114"/>
      <c r="CJQ90" s="114"/>
      <c r="CJR90" s="114"/>
      <c r="CJS90" s="114"/>
      <c r="CJT90" s="114"/>
      <c r="CJU90" s="114"/>
      <c r="CJV90" s="114"/>
      <c r="CJW90" s="114"/>
      <c r="CJX90" s="114"/>
      <c r="CJY90" s="114"/>
      <c r="CJZ90" s="114"/>
      <c r="CKA90" s="114"/>
      <c r="CKB90" s="114"/>
      <c r="CKC90" s="114"/>
      <c r="CKD90" s="114"/>
      <c r="CKE90" s="114"/>
      <c r="CKF90" s="114"/>
      <c r="CKG90" s="114"/>
      <c r="CKH90" s="114"/>
      <c r="CKI90" s="114"/>
      <c r="CKJ90" s="114"/>
      <c r="CKK90" s="114"/>
      <c r="CKL90" s="114"/>
      <c r="CKM90" s="114"/>
      <c r="CKN90" s="114"/>
      <c r="CKO90" s="114"/>
      <c r="CKP90" s="114"/>
      <c r="CKQ90" s="114"/>
      <c r="CKR90" s="114"/>
      <c r="CKS90" s="114"/>
      <c r="CKT90" s="114"/>
      <c r="CKU90" s="114"/>
      <c r="CKV90" s="114"/>
      <c r="CKW90" s="114"/>
      <c r="CKX90" s="114"/>
      <c r="CKY90" s="114"/>
      <c r="CKZ90" s="114"/>
      <c r="CLA90" s="114"/>
      <c r="CLB90" s="114"/>
      <c r="CLC90" s="114"/>
      <c r="CLD90" s="114"/>
      <c r="CLE90" s="114"/>
      <c r="CLF90" s="114"/>
      <c r="CLG90" s="114"/>
      <c r="CLH90" s="114"/>
      <c r="CLI90" s="114"/>
      <c r="CLJ90" s="114"/>
      <c r="CLK90" s="114"/>
      <c r="CLL90" s="114"/>
      <c r="CLM90" s="114"/>
      <c r="CLN90" s="114"/>
      <c r="CLO90" s="114"/>
      <c r="CLP90" s="114"/>
      <c r="CLQ90" s="114"/>
      <c r="CLR90" s="114"/>
      <c r="CLS90" s="114"/>
      <c r="CLT90" s="114"/>
      <c r="CLU90" s="114"/>
      <c r="CLV90" s="114"/>
      <c r="CLW90" s="114"/>
      <c r="CLX90" s="114"/>
      <c r="CLY90" s="114"/>
      <c r="CLZ90" s="114"/>
      <c r="CMA90" s="114"/>
      <c r="CMB90" s="114"/>
      <c r="CMC90" s="114"/>
      <c r="CMD90" s="114"/>
      <c r="CME90" s="114"/>
      <c r="CMF90" s="114"/>
      <c r="CMG90" s="114"/>
      <c r="CMH90" s="114"/>
      <c r="CMI90" s="114"/>
      <c r="CMJ90" s="114"/>
      <c r="CMK90" s="114"/>
      <c r="CML90" s="114"/>
      <c r="CMM90" s="114"/>
      <c r="CMN90" s="114"/>
      <c r="CMO90" s="114"/>
      <c r="CMP90" s="114"/>
      <c r="CMQ90" s="114"/>
      <c r="CMR90" s="114"/>
      <c r="CMS90" s="114"/>
      <c r="CMT90" s="114"/>
      <c r="CMU90" s="114"/>
      <c r="CMV90" s="114"/>
      <c r="CMW90" s="114"/>
      <c r="CMX90" s="114"/>
      <c r="CMY90" s="114"/>
      <c r="CMZ90" s="114"/>
      <c r="CNA90" s="114"/>
      <c r="CNB90" s="114"/>
      <c r="CNC90" s="114"/>
      <c r="CND90" s="114"/>
      <c r="CNE90" s="114"/>
      <c r="CNF90" s="114"/>
      <c r="CNG90" s="114"/>
      <c r="CNH90" s="114"/>
      <c r="CNI90" s="114"/>
      <c r="CNJ90" s="114"/>
      <c r="CNK90" s="114"/>
      <c r="CNL90" s="114"/>
      <c r="CNM90" s="114"/>
      <c r="CNN90" s="114"/>
      <c r="CNO90" s="114"/>
      <c r="CNP90" s="114"/>
      <c r="CNQ90" s="114"/>
      <c r="CNR90" s="114"/>
      <c r="CNS90" s="114"/>
      <c r="CNT90" s="114"/>
      <c r="CNU90" s="114"/>
      <c r="CNV90" s="114"/>
      <c r="CNW90" s="114"/>
      <c r="CNX90" s="114"/>
      <c r="CNY90" s="114"/>
      <c r="CNZ90" s="114"/>
      <c r="COA90" s="114"/>
      <c r="COB90" s="114"/>
      <c r="COC90" s="114"/>
      <c r="COD90" s="114"/>
      <c r="COE90" s="114"/>
      <c r="COF90" s="114"/>
      <c r="COG90" s="114"/>
      <c r="COH90" s="114"/>
      <c r="COI90" s="114"/>
      <c r="COJ90" s="114"/>
      <c r="COK90" s="114"/>
      <c r="COL90" s="114"/>
      <c r="COM90" s="114"/>
      <c r="CON90" s="114"/>
      <c r="COO90" s="114"/>
      <c r="COP90" s="114"/>
      <c r="COQ90" s="114"/>
      <c r="COR90" s="114"/>
      <c r="COS90" s="114"/>
      <c r="COT90" s="114"/>
      <c r="COU90" s="114"/>
      <c r="COV90" s="114"/>
      <c r="COW90" s="114"/>
      <c r="COX90" s="114"/>
      <c r="COY90" s="114"/>
      <c r="COZ90" s="114"/>
      <c r="CPA90" s="114"/>
      <c r="CPB90" s="114"/>
      <c r="CPC90" s="114"/>
      <c r="CPD90" s="114"/>
      <c r="CPE90" s="114"/>
      <c r="CPF90" s="114"/>
      <c r="CPG90" s="114"/>
      <c r="CPH90" s="114"/>
      <c r="CPI90" s="114"/>
      <c r="CPJ90" s="114"/>
      <c r="CPK90" s="114"/>
      <c r="CPL90" s="114"/>
      <c r="CPM90" s="114"/>
      <c r="CPN90" s="114"/>
      <c r="CPO90" s="114"/>
      <c r="CPP90" s="114"/>
      <c r="CPQ90" s="114"/>
      <c r="CPR90" s="114"/>
      <c r="CPS90" s="114"/>
      <c r="CPT90" s="114"/>
      <c r="CPU90" s="114"/>
      <c r="CPV90" s="114"/>
      <c r="CPW90" s="114"/>
      <c r="CPX90" s="114"/>
      <c r="CPY90" s="114"/>
      <c r="CPZ90" s="114"/>
      <c r="CQA90" s="114"/>
      <c r="CQB90" s="114"/>
      <c r="CQC90" s="114"/>
      <c r="CQD90" s="114"/>
      <c r="CQE90" s="114"/>
      <c r="CQF90" s="114"/>
      <c r="CQG90" s="114"/>
      <c r="CQH90" s="114"/>
      <c r="CQI90" s="114"/>
      <c r="CQJ90" s="114"/>
      <c r="CQK90" s="114"/>
      <c r="CQL90" s="114"/>
      <c r="CQM90" s="114"/>
      <c r="CQN90" s="114"/>
      <c r="CQO90" s="114"/>
      <c r="CQP90" s="114"/>
      <c r="CQQ90" s="114"/>
      <c r="CQR90" s="114"/>
      <c r="CQS90" s="114"/>
      <c r="CQT90" s="114"/>
      <c r="CQU90" s="114"/>
      <c r="CQV90" s="114"/>
      <c r="CQW90" s="114"/>
      <c r="CQX90" s="114"/>
      <c r="CQY90" s="114"/>
      <c r="CQZ90" s="114"/>
      <c r="CRA90" s="114"/>
      <c r="CRB90" s="114"/>
      <c r="CRC90" s="114"/>
      <c r="CRD90" s="114"/>
      <c r="CRE90" s="114"/>
      <c r="CRF90" s="114"/>
      <c r="CRG90" s="114"/>
      <c r="CRH90" s="114"/>
      <c r="CRI90" s="114"/>
      <c r="CRJ90" s="114"/>
      <c r="CRK90" s="114"/>
      <c r="CRL90" s="114"/>
      <c r="CRM90" s="114"/>
      <c r="CRN90" s="114"/>
      <c r="CRO90" s="114"/>
      <c r="CRP90" s="114"/>
      <c r="CRQ90" s="114"/>
      <c r="CRR90" s="114"/>
      <c r="CRS90" s="114"/>
      <c r="CRT90" s="114"/>
      <c r="CRU90" s="114"/>
      <c r="CRV90" s="114"/>
      <c r="CRW90" s="114"/>
      <c r="CRX90" s="114"/>
      <c r="CRY90" s="114"/>
      <c r="CRZ90" s="114"/>
      <c r="CSA90" s="114"/>
      <c r="CSB90" s="114"/>
      <c r="CSC90" s="114"/>
      <c r="CSD90" s="114"/>
      <c r="CSE90" s="114"/>
      <c r="CSF90" s="114"/>
      <c r="CSG90" s="114"/>
      <c r="CSH90" s="114"/>
      <c r="CSI90" s="114"/>
      <c r="CSJ90" s="114"/>
      <c r="CSK90" s="114"/>
      <c r="CSL90" s="114"/>
      <c r="CSM90" s="114"/>
      <c r="CSN90" s="114"/>
      <c r="CSO90" s="114"/>
      <c r="CSP90" s="114"/>
      <c r="CSQ90" s="114"/>
      <c r="CSR90" s="114"/>
      <c r="CSS90" s="114"/>
      <c r="CST90" s="114"/>
      <c r="CSU90" s="114"/>
      <c r="CSV90" s="114"/>
      <c r="CSW90" s="114"/>
      <c r="CSX90" s="114"/>
      <c r="CSY90" s="114"/>
      <c r="CSZ90" s="114"/>
      <c r="CTA90" s="114"/>
      <c r="CTB90" s="114"/>
      <c r="CTC90" s="114"/>
      <c r="CTD90" s="114"/>
      <c r="CTE90" s="114"/>
      <c r="CTF90" s="114"/>
      <c r="CTG90" s="114"/>
      <c r="CTH90" s="114"/>
      <c r="CTI90" s="114"/>
      <c r="CTJ90" s="114"/>
      <c r="CTK90" s="114"/>
      <c r="CTL90" s="114"/>
      <c r="CTM90" s="114"/>
      <c r="CTN90" s="114"/>
      <c r="CTO90" s="114"/>
      <c r="CTP90" s="114"/>
      <c r="CTQ90" s="114"/>
      <c r="CTR90" s="114"/>
      <c r="CTS90" s="114"/>
      <c r="CTT90" s="114"/>
      <c r="CTU90" s="114"/>
      <c r="CTV90" s="114"/>
      <c r="CTW90" s="114"/>
      <c r="CTX90" s="114"/>
      <c r="CTY90" s="114"/>
      <c r="CTZ90" s="114"/>
      <c r="CUA90" s="114"/>
      <c r="CUB90" s="114"/>
      <c r="CUC90" s="114"/>
      <c r="CUD90" s="114"/>
      <c r="CUE90" s="114"/>
      <c r="CUF90" s="114"/>
      <c r="CUG90" s="114"/>
      <c r="CUH90" s="114"/>
      <c r="CUI90" s="114"/>
      <c r="CUJ90" s="114"/>
      <c r="CUK90" s="114"/>
      <c r="CUL90" s="114"/>
      <c r="CUM90" s="114"/>
      <c r="CUN90" s="114"/>
      <c r="CUO90" s="114"/>
      <c r="CUP90" s="114"/>
      <c r="CUQ90" s="114"/>
      <c r="CUR90" s="114"/>
      <c r="CUS90" s="114"/>
      <c r="CUT90" s="114"/>
      <c r="CUU90" s="114"/>
      <c r="CUV90" s="114"/>
      <c r="CUW90" s="114"/>
      <c r="CUX90" s="114"/>
      <c r="CUY90" s="114"/>
      <c r="CUZ90" s="114"/>
      <c r="CVA90" s="114"/>
      <c r="CVB90" s="114"/>
      <c r="CVC90" s="114"/>
      <c r="CVD90" s="114"/>
      <c r="CVE90" s="114"/>
      <c r="CVF90" s="114"/>
      <c r="CVG90" s="114"/>
      <c r="CVH90" s="114"/>
      <c r="CVI90" s="114"/>
      <c r="CVJ90" s="114"/>
      <c r="CVK90" s="114"/>
      <c r="CVL90" s="114"/>
      <c r="CVM90" s="114"/>
      <c r="CVN90" s="114"/>
      <c r="CVO90" s="114"/>
      <c r="CVP90" s="114"/>
      <c r="CVQ90" s="114"/>
      <c r="CVR90" s="114"/>
      <c r="CVS90" s="114"/>
      <c r="CVT90" s="114"/>
      <c r="CVU90" s="114"/>
      <c r="CVV90" s="114"/>
      <c r="CVW90" s="114"/>
      <c r="CVX90" s="114"/>
      <c r="CVY90" s="114"/>
      <c r="CVZ90" s="114"/>
      <c r="CWA90" s="114"/>
      <c r="CWB90" s="114"/>
      <c r="CWC90" s="114"/>
      <c r="CWD90" s="114"/>
      <c r="CWE90" s="114"/>
      <c r="CWF90" s="114"/>
      <c r="CWG90" s="114"/>
      <c r="CWH90" s="114"/>
      <c r="CWI90" s="114"/>
      <c r="CWJ90" s="114"/>
      <c r="CWK90" s="114"/>
      <c r="CWL90" s="114"/>
      <c r="CWM90" s="114"/>
      <c r="CWN90" s="114"/>
      <c r="CWO90" s="114"/>
      <c r="CWP90" s="114"/>
      <c r="CWQ90" s="114"/>
      <c r="CWR90" s="114"/>
      <c r="CWS90" s="114"/>
      <c r="CWT90" s="114"/>
      <c r="CWU90" s="114"/>
      <c r="CWV90" s="114"/>
      <c r="CWW90" s="114"/>
      <c r="CWX90" s="114"/>
      <c r="CWY90" s="114"/>
      <c r="CWZ90" s="114"/>
      <c r="CXA90" s="114"/>
      <c r="CXB90" s="114"/>
      <c r="CXC90" s="114"/>
      <c r="CXD90" s="114"/>
      <c r="CXE90" s="114"/>
      <c r="CXF90" s="114"/>
      <c r="CXG90" s="114"/>
      <c r="CXH90" s="114"/>
      <c r="CXI90" s="114"/>
      <c r="CXJ90" s="114"/>
      <c r="CXK90" s="114"/>
      <c r="CXL90" s="114"/>
      <c r="CXM90" s="114"/>
      <c r="CXN90" s="114"/>
      <c r="CXO90" s="114"/>
      <c r="CXP90" s="114"/>
      <c r="CXQ90" s="114"/>
      <c r="CXR90" s="114"/>
      <c r="CXS90" s="114"/>
      <c r="CXT90" s="114"/>
      <c r="CXU90" s="114"/>
      <c r="CXV90" s="114"/>
      <c r="CXW90" s="114"/>
      <c r="CXX90" s="114"/>
      <c r="CXY90" s="114"/>
      <c r="CXZ90" s="114"/>
      <c r="CYA90" s="114"/>
      <c r="CYB90" s="114"/>
      <c r="CYC90" s="114"/>
      <c r="CYD90" s="114"/>
      <c r="CYE90" s="114"/>
      <c r="CYF90" s="114"/>
      <c r="CYG90" s="114"/>
      <c r="CYH90" s="114"/>
      <c r="CYI90" s="114"/>
      <c r="CYJ90" s="114"/>
      <c r="CYK90" s="114"/>
      <c r="CYL90" s="114"/>
      <c r="CYM90" s="114"/>
      <c r="CYN90" s="114"/>
      <c r="CYO90" s="114"/>
      <c r="CYP90" s="114"/>
      <c r="CYQ90" s="114"/>
      <c r="CYR90" s="114"/>
      <c r="CYS90" s="114"/>
      <c r="CYT90" s="114"/>
      <c r="CYU90" s="114"/>
      <c r="CYV90" s="114"/>
      <c r="CYW90" s="114"/>
      <c r="CYX90" s="114"/>
      <c r="CYY90" s="114"/>
      <c r="CYZ90" s="114"/>
      <c r="CZA90" s="114"/>
      <c r="CZB90" s="114"/>
      <c r="CZC90" s="114"/>
      <c r="CZD90" s="114"/>
      <c r="CZE90" s="114"/>
      <c r="CZF90" s="114"/>
      <c r="CZG90" s="114"/>
      <c r="CZH90" s="114"/>
      <c r="CZI90" s="114"/>
      <c r="CZJ90" s="114"/>
      <c r="CZK90" s="114"/>
      <c r="CZL90" s="114"/>
      <c r="CZM90" s="114"/>
      <c r="CZN90" s="114"/>
      <c r="CZO90" s="114"/>
      <c r="CZP90" s="114"/>
      <c r="CZQ90" s="114"/>
      <c r="CZR90" s="114"/>
      <c r="CZS90" s="114"/>
      <c r="CZT90" s="114"/>
      <c r="CZU90" s="114"/>
      <c r="CZV90" s="114"/>
      <c r="CZW90" s="114"/>
      <c r="CZX90" s="114"/>
      <c r="CZY90" s="114"/>
      <c r="CZZ90" s="114"/>
      <c r="DAA90" s="114"/>
      <c r="DAB90" s="114"/>
      <c r="DAC90" s="114"/>
      <c r="DAD90" s="114"/>
      <c r="DAE90" s="114"/>
      <c r="DAF90" s="114"/>
      <c r="DAG90" s="114"/>
      <c r="DAH90" s="114"/>
      <c r="DAI90" s="114"/>
      <c r="DAJ90" s="114"/>
      <c r="DAK90" s="114"/>
      <c r="DAL90" s="114"/>
      <c r="DAM90" s="114"/>
      <c r="DAN90" s="114"/>
      <c r="DAO90" s="114"/>
      <c r="DAP90" s="114"/>
      <c r="DAQ90" s="114"/>
      <c r="DAR90" s="114"/>
      <c r="DAS90" s="114"/>
      <c r="DAT90" s="114"/>
      <c r="DAU90" s="114"/>
      <c r="DAV90" s="114"/>
      <c r="DAW90" s="114"/>
      <c r="DAX90" s="114"/>
      <c r="DAY90" s="114"/>
      <c r="DAZ90" s="114"/>
      <c r="DBA90" s="114"/>
      <c r="DBB90" s="114"/>
      <c r="DBC90" s="114"/>
      <c r="DBD90" s="114"/>
      <c r="DBE90" s="114"/>
      <c r="DBF90" s="114"/>
      <c r="DBG90" s="114"/>
      <c r="DBH90" s="114"/>
      <c r="DBI90" s="114"/>
      <c r="DBJ90" s="114"/>
      <c r="DBK90" s="114"/>
      <c r="DBL90" s="114"/>
      <c r="DBM90" s="114"/>
      <c r="DBN90" s="114"/>
      <c r="DBO90" s="114"/>
      <c r="DBP90" s="114"/>
      <c r="DBQ90" s="114"/>
      <c r="DBR90" s="114"/>
      <c r="DBS90" s="114"/>
      <c r="DBT90" s="114"/>
      <c r="DBU90" s="114"/>
      <c r="DBV90" s="114"/>
      <c r="DBW90" s="114"/>
      <c r="DBX90" s="114"/>
      <c r="DBY90" s="114"/>
      <c r="DBZ90" s="114"/>
      <c r="DCA90" s="114"/>
      <c r="DCB90" s="114"/>
      <c r="DCC90" s="114"/>
      <c r="DCD90" s="114"/>
      <c r="DCE90" s="114"/>
      <c r="DCF90" s="114"/>
      <c r="DCG90" s="114"/>
      <c r="DCH90" s="114"/>
      <c r="DCI90" s="114"/>
      <c r="DCJ90" s="114"/>
      <c r="DCK90" s="114"/>
      <c r="DCL90" s="114"/>
      <c r="DCM90" s="114"/>
      <c r="DCN90" s="114"/>
      <c r="DCO90" s="114"/>
      <c r="DCP90" s="114"/>
      <c r="DCQ90" s="114"/>
      <c r="DCR90" s="114"/>
      <c r="DCS90" s="114"/>
      <c r="DCT90" s="114"/>
      <c r="DCU90" s="114"/>
      <c r="DCV90" s="114"/>
      <c r="DCW90" s="114"/>
      <c r="DCX90" s="114"/>
      <c r="DCY90" s="114"/>
      <c r="DCZ90" s="114"/>
      <c r="DDA90" s="114"/>
      <c r="DDB90" s="114"/>
      <c r="DDC90" s="114"/>
      <c r="DDD90" s="114"/>
      <c r="DDE90" s="114"/>
      <c r="DDF90" s="114"/>
      <c r="DDG90" s="114"/>
      <c r="DDH90" s="114"/>
      <c r="DDI90" s="114"/>
      <c r="DDJ90" s="114"/>
      <c r="DDK90" s="114"/>
      <c r="DDL90" s="114"/>
      <c r="DDM90" s="114"/>
      <c r="DDN90" s="114"/>
      <c r="DDO90" s="114"/>
      <c r="DDP90" s="114"/>
      <c r="DDQ90" s="114"/>
      <c r="DDR90" s="114"/>
      <c r="DDS90" s="114"/>
      <c r="DDT90" s="114"/>
      <c r="DDU90" s="114"/>
      <c r="DDV90" s="114"/>
      <c r="DDW90" s="114"/>
      <c r="DDX90" s="114"/>
      <c r="DDY90" s="114"/>
      <c r="DDZ90" s="114"/>
      <c r="DEA90" s="114"/>
      <c r="DEB90" s="114"/>
      <c r="DEC90" s="114"/>
      <c r="DED90" s="114"/>
      <c r="DEE90" s="114"/>
      <c r="DEF90" s="114"/>
      <c r="DEG90" s="114"/>
      <c r="DEH90" s="114"/>
      <c r="DEI90" s="114"/>
      <c r="DEJ90" s="114"/>
      <c r="DEK90" s="114"/>
      <c r="DEL90" s="114"/>
      <c r="DEM90" s="114"/>
      <c r="DEN90" s="114"/>
      <c r="DEO90" s="114"/>
      <c r="DEP90" s="114"/>
      <c r="DEQ90" s="114"/>
      <c r="DER90" s="114"/>
      <c r="DES90" s="114"/>
      <c r="DET90" s="114"/>
      <c r="DEU90" s="114"/>
      <c r="DEV90" s="114"/>
      <c r="DEW90" s="114"/>
      <c r="DEX90" s="114"/>
      <c r="DEY90" s="114"/>
      <c r="DEZ90" s="114"/>
      <c r="DFA90" s="114"/>
      <c r="DFB90" s="114"/>
      <c r="DFC90" s="114"/>
      <c r="DFD90" s="114"/>
      <c r="DFE90" s="114"/>
      <c r="DFF90" s="114"/>
      <c r="DFG90" s="114"/>
      <c r="DFH90" s="114"/>
      <c r="DFI90" s="114"/>
      <c r="DFJ90" s="114"/>
      <c r="DFK90" s="114"/>
      <c r="DFL90" s="114"/>
      <c r="DFM90" s="114"/>
      <c r="DFN90" s="114"/>
      <c r="DFO90" s="114"/>
      <c r="DFP90" s="114"/>
      <c r="DFQ90" s="114"/>
      <c r="DFR90" s="114"/>
      <c r="DFS90" s="114"/>
      <c r="DFT90" s="114"/>
      <c r="DFU90" s="114"/>
      <c r="DFV90" s="114"/>
      <c r="DFW90" s="114"/>
      <c r="DFX90" s="114"/>
      <c r="DFY90" s="114"/>
      <c r="DFZ90" s="114"/>
      <c r="DGA90" s="114"/>
      <c r="DGB90" s="114"/>
      <c r="DGC90" s="114"/>
      <c r="DGD90" s="114"/>
      <c r="DGE90" s="114"/>
      <c r="DGF90" s="114"/>
      <c r="DGG90" s="114"/>
      <c r="DGH90" s="114"/>
      <c r="DGI90" s="114"/>
      <c r="DGJ90" s="114"/>
      <c r="DGK90" s="114"/>
      <c r="DGL90" s="114"/>
      <c r="DGM90" s="114"/>
      <c r="DGN90" s="114"/>
      <c r="DGO90" s="114"/>
      <c r="DGP90" s="114"/>
      <c r="DGQ90" s="114"/>
      <c r="DGR90" s="114"/>
      <c r="DGS90" s="114"/>
      <c r="DGT90" s="114"/>
      <c r="DGU90" s="114"/>
      <c r="DGV90" s="114"/>
      <c r="DGW90" s="114"/>
      <c r="DGX90" s="114"/>
      <c r="DGY90" s="114"/>
      <c r="DGZ90" s="114"/>
      <c r="DHA90" s="114"/>
      <c r="DHB90" s="114"/>
      <c r="DHC90" s="114"/>
      <c r="DHD90" s="114"/>
      <c r="DHE90" s="114"/>
      <c r="DHF90" s="114"/>
      <c r="DHG90" s="114"/>
      <c r="DHH90" s="114"/>
      <c r="DHI90" s="114"/>
      <c r="DHJ90" s="114"/>
      <c r="DHK90" s="114"/>
      <c r="DHL90" s="114"/>
      <c r="DHM90" s="114"/>
      <c r="DHN90" s="114"/>
      <c r="DHO90" s="114"/>
      <c r="DHP90" s="114"/>
      <c r="DHQ90" s="114"/>
      <c r="DHR90" s="114"/>
      <c r="DHS90" s="114"/>
      <c r="DHT90" s="114"/>
      <c r="DHU90" s="114"/>
      <c r="DHV90" s="114"/>
      <c r="DHW90" s="114"/>
      <c r="DHX90" s="114"/>
      <c r="DHY90" s="114"/>
      <c r="DHZ90" s="114"/>
      <c r="DIA90" s="114"/>
      <c r="DIB90" s="114"/>
      <c r="DIC90" s="114"/>
      <c r="DID90" s="114"/>
      <c r="DIE90" s="114"/>
      <c r="DIF90" s="114"/>
      <c r="DIG90" s="114"/>
      <c r="DIH90" s="114"/>
      <c r="DII90" s="114"/>
      <c r="DIJ90" s="114"/>
      <c r="DIK90" s="114"/>
      <c r="DIL90" s="114"/>
      <c r="DIM90" s="114"/>
      <c r="DIN90" s="114"/>
      <c r="DIO90" s="114"/>
      <c r="DIP90" s="114"/>
      <c r="DIQ90" s="114"/>
      <c r="DIR90" s="114"/>
      <c r="DIS90" s="114"/>
      <c r="DIT90" s="114"/>
      <c r="DIU90" s="114"/>
      <c r="DIV90" s="114"/>
      <c r="DIW90" s="114"/>
      <c r="DIX90" s="114"/>
      <c r="DIY90" s="114"/>
      <c r="DIZ90" s="114"/>
      <c r="DJA90" s="114"/>
      <c r="DJB90" s="114"/>
      <c r="DJC90" s="114"/>
      <c r="DJD90" s="114"/>
      <c r="DJE90" s="114"/>
      <c r="DJF90" s="114"/>
      <c r="DJG90" s="114"/>
      <c r="DJH90" s="114"/>
      <c r="DJI90" s="114"/>
      <c r="DJJ90" s="114"/>
      <c r="DJK90" s="114"/>
      <c r="DJL90" s="114"/>
      <c r="DJM90" s="114"/>
      <c r="DJN90" s="114"/>
      <c r="DJO90" s="114"/>
      <c r="DJP90" s="114"/>
      <c r="DJQ90" s="114"/>
      <c r="DJR90" s="114"/>
      <c r="DJS90" s="114"/>
      <c r="DJT90" s="114"/>
      <c r="DJU90" s="114"/>
      <c r="DJV90" s="114"/>
      <c r="DJW90" s="114"/>
      <c r="DJX90" s="114"/>
      <c r="DJY90" s="114"/>
      <c r="DJZ90" s="114"/>
      <c r="DKA90" s="114"/>
      <c r="DKB90" s="114"/>
      <c r="DKC90" s="114"/>
      <c r="DKD90" s="114"/>
      <c r="DKE90" s="114"/>
      <c r="DKF90" s="114"/>
      <c r="DKG90" s="114"/>
      <c r="DKH90" s="114"/>
      <c r="DKI90" s="114"/>
      <c r="DKJ90" s="114"/>
      <c r="DKK90" s="114"/>
      <c r="DKL90" s="114"/>
      <c r="DKM90" s="114"/>
      <c r="DKN90" s="114"/>
      <c r="DKO90" s="114"/>
      <c r="DKP90" s="114"/>
      <c r="DKQ90" s="114"/>
      <c r="DKR90" s="114"/>
      <c r="DKS90" s="114"/>
      <c r="DKT90" s="114"/>
      <c r="DKU90" s="114"/>
      <c r="DKV90" s="114"/>
      <c r="DKW90" s="114"/>
      <c r="DKX90" s="114"/>
      <c r="DKY90" s="114"/>
      <c r="DKZ90" s="114"/>
      <c r="DLA90" s="114"/>
      <c r="DLB90" s="114"/>
      <c r="DLC90" s="114"/>
      <c r="DLD90" s="114"/>
      <c r="DLE90" s="114"/>
      <c r="DLF90" s="114"/>
      <c r="DLG90" s="114"/>
      <c r="DLH90" s="114"/>
      <c r="DLI90" s="114"/>
      <c r="DLJ90" s="114"/>
      <c r="DLK90" s="114"/>
      <c r="DLL90" s="114"/>
      <c r="DLM90" s="114"/>
      <c r="DLN90" s="114"/>
      <c r="DLO90" s="114"/>
      <c r="DLP90" s="114"/>
      <c r="DLQ90" s="114"/>
      <c r="DLR90" s="114"/>
      <c r="DLS90" s="114"/>
      <c r="DLT90" s="114"/>
      <c r="DLU90" s="114"/>
      <c r="DLV90" s="114"/>
      <c r="DLW90" s="114"/>
      <c r="DLX90" s="114"/>
      <c r="DLY90" s="114"/>
      <c r="DLZ90" s="114"/>
      <c r="DMA90" s="114"/>
      <c r="DMB90" s="114"/>
      <c r="DMC90" s="114"/>
      <c r="DMD90" s="114"/>
      <c r="DME90" s="114"/>
      <c r="DMF90" s="114"/>
      <c r="DMG90" s="114"/>
      <c r="DMH90" s="114"/>
      <c r="DMI90" s="114"/>
      <c r="DMJ90" s="114"/>
      <c r="DMK90" s="114"/>
      <c r="DML90" s="114"/>
      <c r="DMM90" s="114"/>
      <c r="DMN90" s="114"/>
      <c r="DMO90" s="114"/>
      <c r="DMP90" s="114"/>
      <c r="DMQ90" s="114"/>
      <c r="DMR90" s="114"/>
      <c r="DMS90" s="114"/>
      <c r="DMT90" s="114"/>
      <c r="DMU90" s="114"/>
      <c r="DMV90" s="114"/>
      <c r="DMW90" s="114"/>
      <c r="DMX90" s="114"/>
      <c r="DMY90" s="114"/>
      <c r="DMZ90" s="114"/>
      <c r="DNA90" s="114"/>
      <c r="DNB90" s="114"/>
      <c r="DNC90" s="114"/>
      <c r="DND90" s="114"/>
      <c r="DNE90" s="114"/>
      <c r="DNF90" s="114"/>
      <c r="DNG90" s="114"/>
      <c r="DNH90" s="114"/>
      <c r="DNI90" s="114"/>
      <c r="DNJ90" s="114"/>
      <c r="DNK90" s="114"/>
      <c r="DNL90" s="114"/>
      <c r="DNM90" s="114"/>
      <c r="DNN90" s="114"/>
      <c r="DNO90" s="114"/>
      <c r="DNP90" s="114"/>
      <c r="DNQ90" s="114"/>
      <c r="DNR90" s="114"/>
      <c r="DNS90" s="114"/>
      <c r="DNT90" s="114"/>
      <c r="DNU90" s="114"/>
      <c r="DNV90" s="114"/>
      <c r="DNW90" s="114"/>
      <c r="DNX90" s="114"/>
      <c r="DNY90" s="114"/>
      <c r="DNZ90" s="114"/>
      <c r="DOA90" s="114"/>
      <c r="DOB90" s="114"/>
      <c r="DOC90" s="114"/>
      <c r="DOD90" s="114"/>
      <c r="DOE90" s="114"/>
      <c r="DOF90" s="114"/>
      <c r="DOG90" s="114"/>
      <c r="DOH90" s="114"/>
      <c r="DOI90" s="114"/>
      <c r="DOJ90" s="114"/>
      <c r="DOK90" s="114"/>
      <c r="DOL90" s="114"/>
      <c r="DOM90" s="114"/>
      <c r="DON90" s="114"/>
      <c r="DOO90" s="114"/>
      <c r="DOP90" s="114"/>
      <c r="DOQ90" s="114"/>
      <c r="DOR90" s="114"/>
      <c r="DOS90" s="114"/>
      <c r="DOT90" s="114"/>
      <c r="DOU90" s="114"/>
      <c r="DOV90" s="114"/>
      <c r="DOW90" s="114"/>
      <c r="DOX90" s="114"/>
      <c r="DOY90" s="114"/>
      <c r="DOZ90" s="114"/>
      <c r="DPA90" s="114"/>
      <c r="DPB90" s="114"/>
      <c r="DPC90" s="114"/>
      <c r="DPD90" s="114"/>
      <c r="DPE90" s="114"/>
      <c r="DPF90" s="114"/>
      <c r="DPG90" s="114"/>
      <c r="DPH90" s="114"/>
      <c r="DPI90" s="114"/>
      <c r="DPJ90" s="114"/>
      <c r="DPK90" s="114"/>
      <c r="DPL90" s="114"/>
      <c r="DPM90" s="114"/>
      <c r="DPN90" s="114"/>
      <c r="DPO90" s="114"/>
      <c r="DPP90" s="114"/>
      <c r="DPQ90" s="114"/>
      <c r="DPR90" s="114"/>
      <c r="DPS90" s="114"/>
      <c r="DPT90" s="114"/>
      <c r="DPU90" s="114"/>
      <c r="DPV90" s="114"/>
      <c r="DPW90" s="114"/>
      <c r="DPX90" s="114"/>
      <c r="DPY90" s="114"/>
      <c r="DPZ90" s="114"/>
      <c r="DQA90" s="114"/>
      <c r="DQB90" s="114"/>
      <c r="DQC90" s="114"/>
      <c r="DQD90" s="114"/>
      <c r="DQE90" s="114"/>
      <c r="DQF90" s="114"/>
      <c r="DQG90" s="114"/>
      <c r="DQH90" s="114"/>
      <c r="DQI90" s="114"/>
      <c r="DQJ90" s="114"/>
      <c r="DQK90" s="114"/>
      <c r="DQL90" s="114"/>
      <c r="DQM90" s="114"/>
      <c r="DQN90" s="114"/>
      <c r="DQO90" s="114"/>
      <c r="DQP90" s="114"/>
      <c r="DQQ90" s="114"/>
      <c r="DQR90" s="114"/>
      <c r="DQS90" s="114"/>
      <c r="DQT90" s="114"/>
      <c r="DQU90" s="114"/>
      <c r="DQV90" s="114"/>
      <c r="DQW90" s="114"/>
      <c r="DQX90" s="114"/>
      <c r="DQY90" s="114"/>
      <c r="DQZ90" s="114"/>
      <c r="DRA90" s="114"/>
      <c r="DRB90" s="114"/>
      <c r="DRC90" s="114"/>
      <c r="DRD90" s="114"/>
      <c r="DRE90" s="114"/>
      <c r="DRF90" s="114"/>
      <c r="DRG90" s="114"/>
      <c r="DRH90" s="114"/>
      <c r="DRI90" s="114"/>
      <c r="DRJ90" s="114"/>
      <c r="DRK90" s="114"/>
      <c r="DRL90" s="114"/>
      <c r="DRM90" s="114"/>
      <c r="DRN90" s="114"/>
      <c r="DRO90" s="114"/>
      <c r="DRP90" s="114"/>
      <c r="DRQ90" s="114"/>
      <c r="DRR90" s="114"/>
      <c r="DRS90" s="114"/>
      <c r="DRT90" s="114"/>
      <c r="DRU90" s="114"/>
      <c r="DRV90" s="114"/>
      <c r="DRW90" s="114"/>
      <c r="DRX90" s="114"/>
      <c r="DRY90" s="114"/>
      <c r="DRZ90" s="114"/>
      <c r="DSA90" s="114"/>
      <c r="DSB90" s="114"/>
      <c r="DSC90" s="114"/>
      <c r="DSD90" s="114"/>
      <c r="DSE90" s="114"/>
      <c r="DSF90" s="114"/>
      <c r="DSG90" s="114"/>
      <c r="DSH90" s="114"/>
      <c r="DSI90" s="114"/>
      <c r="DSJ90" s="114"/>
      <c r="DSK90" s="114"/>
      <c r="DSL90" s="114"/>
      <c r="DSM90" s="114"/>
      <c r="DSN90" s="114"/>
      <c r="DSO90" s="114"/>
      <c r="DSP90" s="114"/>
      <c r="DSQ90" s="114"/>
      <c r="DSR90" s="114"/>
      <c r="DSS90" s="114"/>
      <c r="DST90" s="114"/>
      <c r="DSU90" s="114"/>
      <c r="DSV90" s="114"/>
      <c r="DSW90" s="114"/>
      <c r="DSX90" s="114"/>
      <c r="DSY90" s="114"/>
      <c r="DSZ90" s="114"/>
      <c r="DTA90" s="114"/>
      <c r="DTB90" s="114"/>
      <c r="DTC90" s="114"/>
      <c r="DTD90" s="114"/>
      <c r="DTE90" s="114"/>
      <c r="DTF90" s="114"/>
      <c r="DTG90" s="114"/>
      <c r="DTH90" s="114"/>
      <c r="DTI90" s="114"/>
      <c r="DTJ90" s="114"/>
      <c r="DTK90" s="114"/>
      <c r="DTL90" s="114"/>
      <c r="DTM90" s="114"/>
      <c r="DTN90" s="114"/>
      <c r="DTO90" s="114"/>
      <c r="DTP90" s="114"/>
      <c r="DTQ90" s="114"/>
      <c r="DTR90" s="114"/>
      <c r="DTS90" s="114"/>
      <c r="DTT90" s="114"/>
      <c r="DTU90" s="114"/>
      <c r="DTV90" s="114"/>
      <c r="DTW90" s="114"/>
      <c r="DTX90" s="114"/>
      <c r="DTY90" s="114"/>
      <c r="DTZ90" s="114"/>
      <c r="DUA90" s="114"/>
      <c r="DUB90" s="114"/>
      <c r="DUC90" s="114"/>
      <c r="DUD90" s="114"/>
      <c r="DUE90" s="114"/>
      <c r="DUF90" s="114"/>
      <c r="DUG90" s="114"/>
      <c r="DUH90" s="114"/>
      <c r="DUI90" s="114"/>
      <c r="DUJ90" s="114"/>
      <c r="DUK90" s="114"/>
      <c r="DUL90" s="114"/>
      <c r="DUM90" s="114"/>
      <c r="DUN90" s="114"/>
      <c r="DUO90" s="114"/>
      <c r="DUP90" s="114"/>
      <c r="DUQ90" s="114"/>
      <c r="DUR90" s="114"/>
      <c r="DUS90" s="114"/>
      <c r="DUT90" s="114"/>
      <c r="DUU90" s="114"/>
      <c r="DUV90" s="114"/>
      <c r="DUW90" s="114"/>
      <c r="DUX90" s="114"/>
      <c r="DUY90" s="114"/>
      <c r="DUZ90" s="114"/>
      <c r="DVA90" s="114"/>
      <c r="DVB90" s="114"/>
      <c r="DVC90" s="114"/>
      <c r="DVD90" s="114"/>
      <c r="DVE90" s="114"/>
      <c r="DVF90" s="114"/>
      <c r="DVG90" s="114"/>
      <c r="DVH90" s="114"/>
      <c r="DVI90" s="114"/>
      <c r="DVJ90" s="114"/>
      <c r="DVK90" s="114"/>
      <c r="DVL90" s="114"/>
      <c r="DVM90" s="114"/>
      <c r="DVN90" s="114"/>
      <c r="DVO90" s="114"/>
      <c r="DVP90" s="114"/>
      <c r="DVQ90" s="114"/>
      <c r="DVR90" s="114"/>
      <c r="DVS90" s="114"/>
      <c r="DVT90" s="114"/>
      <c r="DVU90" s="114"/>
      <c r="DVV90" s="114"/>
      <c r="DVW90" s="114"/>
      <c r="DVX90" s="114"/>
      <c r="DVY90" s="114"/>
      <c r="DVZ90" s="114"/>
      <c r="DWA90" s="114"/>
      <c r="DWB90" s="114"/>
      <c r="DWC90" s="114"/>
      <c r="DWD90" s="114"/>
      <c r="DWE90" s="114"/>
      <c r="DWF90" s="114"/>
      <c r="DWG90" s="114"/>
      <c r="DWH90" s="114"/>
      <c r="DWI90" s="114"/>
      <c r="DWJ90" s="114"/>
      <c r="DWK90" s="114"/>
      <c r="DWL90" s="114"/>
      <c r="DWM90" s="114"/>
      <c r="DWN90" s="114"/>
      <c r="DWO90" s="114"/>
      <c r="DWP90" s="114"/>
      <c r="DWQ90" s="114"/>
      <c r="DWR90" s="114"/>
      <c r="DWS90" s="114"/>
      <c r="DWT90" s="114"/>
      <c r="DWU90" s="114"/>
      <c r="DWV90" s="114"/>
      <c r="DWW90" s="114"/>
      <c r="DWX90" s="114"/>
      <c r="DWY90" s="114"/>
      <c r="DWZ90" s="114"/>
      <c r="DXA90" s="114"/>
      <c r="DXB90" s="114"/>
      <c r="DXC90" s="114"/>
      <c r="DXD90" s="114"/>
      <c r="DXE90" s="114"/>
      <c r="DXF90" s="114"/>
      <c r="DXG90" s="114"/>
      <c r="DXH90" s="114"/>
      <c r="DXI90" s="114"/>
      <c r="DXJ90" s="114"/>
      <c r="DXK90" s="114"/>
      <c r="DXL90" s="114"/>
      <c r="DXM90" s="114"/>
      <c r="DXN90" s="114"/>
      <c r="DXO90" s="114"/>
      <c r="DXP90" s="114"/>
      <c r="DXQ90" s="114"/>
      <c r="DXR90" s="114"/>
      <c r="DXS90" s="114"/>
      <c r="DXT90" s="114"/>
      <c r="DXU90" s="114"/>
      <c r="DXV90" s="114"/>
      <c r="DXW90" s="114"/>
      <c r="DXX90" s="114"/>
      <c r="DXY90" s="114"/>
      <c r="DXZ90" s="114"/>
      <c r="DYA90" s="114"/>
      <c r="DYB90" s="114"/>
      <c r="DYC90" s="114"/>
      <c r="DYD90" s="114"/>
      <c r="DYE90" s="114"/>
      <c r="DYF90" s="114"/>
      <c r="DYG90" s="114"/>
      <c r="DYH90" s="114"/>
      <c r="DYI90" s="114"/>
      <c r="DYJ90" s="114"/>
      <c r="DYK90" s="114"/>
      <c r="DYL90" s="114"/>
      <c r="DYM90" s="114"/>
      <c r="DYN90" s="114"/>
      <c r="DYO90" s="114"/>
      <c r="DYP90" s="114"/>
      <c r="DYQ90" s="114"/>
      <c r="DYR90" s="114"/>
      <c r="DYS90" s="114"/>
      <c r="DYT90" s="114"/>
      <c r="DYU90" s="114"/>
      <c r="DYV90" s="114"/>
      <c r="DYW90" s="114"/>
      <c r="DYX90" s="114"/>
      <c r="DYY90" s="114"/>
      <c r="DYZ90" s="114"/>
      <c r="DZA90" s="114"/>
      <c r="DZB90" s="114"/>
      <c r="DZC90" s="114"/>
      <c r="DZD90" s="114"/>
      <c r="DZE90" s="114"/>
      <c r="DZF90" s="114"/>
      <c r="DZG90" s="114"/>
      <c r="DZH90" s="114"/>
      <c r="DZI90" s="114"/>
      <c r="DZJ90" s="114"/>
      <c r="DZK90" s="114"/>
      <c r="DZL90" s="114"/>
      <c r="DZM90" s="114"/>
      <c r="DZN90" s="114"/>
      <c r="DZO90" s="114"/>
      <c r="DZP90" s="114"/>
      <c r="DZQ90" s="114"/>
      <c r="DZR90" s="114"/>
      <c r="DZS90" s="114"/>
      <c r="DZT90" s="114"/>
      <c r="DZU90" s="114"/>
      <c r="DZV90" s="114"/>
      <c r="DZW90" s="114"/>
      <c r="DZX90" s="114"/>
      <c r="DZY90" s="114"/>
      <c r="DZZ90" s="114"/>
      <c r="EAA90" s="114"/>
      <c r="EAB90" s="114"/>
      <c r="EAC90" s="114"/>
      <c r="EAD90" s="114"/>
      <c r="EAE90" s="114"/>
      <c r="EAF90" s="114"/>
      <c r="EAG90" s="114"/>
      <c r="EAH90" s="114"/>
      <c r="EAI90" s="114"/>
      <c r="EAJ90" s="114"/>
      <c r="EAK90" s="114"/>
      <c r="EAL90" s="114"/>
      <c r="EAM90" s="114"/>
      <c r="EAN90" s="114"/>
      <c r="EAO90" s="114"/>
      <c r="EAP90" s="114"/>
      <c r="EAQ90" s="114"/>
      <c r="EAR90" s="114"/>
      <c r="EAS90" s="114"/>
      <c r="EAT90" s="114"/>
      <c r="EAU90" s="114"/>
      <c r="EAV90" s="114"/>
      <c r="EAW90" s="114"/>
      <c r="EAX90" s="114"/>
      <c r="EAY90" s="114"/>
      <c r="EAZ90" s="114"/>
      <c r="EBA90" s="114"/>
      <c r="EBB90" s="114"/>
      <c r="EBC90" s="114"/>
      <c r="EBD90" s="114"/>
      <c r="EBE90" s="114"/>
      <c r="EBF90" s="114"/>
      <c r="EBG90" s="114"/>
      <c r="EBH90" s="114"/>
      <c r="EBI90" s="114"/>
      <c r="EBJ90" s="114"/>
      <c r="EBK90" s="114"/>
      <c r="EBL90" s="114"/>
      <c r="EBM90" s="114"/>
      <c r="EBN90" s="114"/>
      <c r="EBO90" s="114"/>
      <c r="EBP90" s="114"/>
      <c r="EBQ90" s="114"/>
      <c r="EBR90" s="114"/>
      <c r="EBS90" s="114"/>
      <c r="EBT90" s="114"/>
      <c r="EBU90" s="114"/>
      <c r="EBV90" s="114"/>
      <c r="EBW90" s="114"/>
      <c r="EBX90" s="114"/>
      <c r="EBY90" s="114"/>
      <c r="EBZ90" s="114"/>
      <c r="ECA90" s="114"/>
      <c r="ECB90" s="114"/>
      <c r="ECC90" s="114"/>
      <c r="ECD90" s="114"/>
      <c r="ECE90" s="114"/>
      <c r="ECF90" s="114"/>
      <c r="ECG90" s="114"/>
      <c r="ECH90" s="114"/>
      <c r="ECI90" s="114"/>
      <c r="ECJ90" s="114"/>
      <c r="ECK90" s="114"/>
      <c r="ECL90" s="114"/>
      <c r="ECM90" s="114"/>
      <c r="ECN90" s="114"/>
      <c r="ECO90" s="114"/>
      <c r="ECP90" s="114"/>
      <c r="ECQ90" s="114"/>
      <c r="ECR90" s="114"/>
      <c r="ECS90" s="114"/>
      <c r="ECT90" s="114"/>
      <c r="ECU90" s="114"/>
      <c r="ECV90" s="114"/>
      <c r="ECW90" s="114"/>
      <c r="ECX90" s="114"/>
      <c r="ECY90" s="114"/>
      <c r="ECZ90" s="114"/>
      <c r="EDA90" s="114"/>
      <c r="EDB90" s="114"/>
      <c r="EDC90" s="114"/>
      <c r="EDD90" s="114"/>
      <c r="EDE90" s="114"/>
      <c r="EDF90" s="114"/>
      <c r="EDG90" s="114"/>
      <c r="EDH90" s="114"/>
      <c r="EDI90" s="114"/>
      <c r="EDJ90" s="114"/>
      <c r="EDK90" s="114"/>
      <c r="EDL90" s="114"/>
      <c r="EDM90" s="114"/>
      <c r="EDN90" s="114"/>
      <c r="EDO90" s="114"/>
      <c r="EDP90" s="114"/>
      <c r="EDQ90" s="114"/>
      <c r="EDR90" s="114"/>
      <c r="EDS90" s="114"/>
      <c r="EDT90" s="114"/>
      <c r="EDU90" s="114"/>
      <c r="EDV90" s="114"/>
      <c r="EDW90" s="114"/>
      <c r="EDX90" s="114"/>
      <c r="EDY90" s="114"/>
      <c r="EDZ90" s="114"/>
      <c r="EEA90" s="114"/>
      <c r="EEB90" s="114"/>
      <c r="EEC90" s="114"/>
      <c r="EED90" s="114"/>
      <c r="EEE90" s="114"/>
      <c r="EEF90" s="114"/>
      <c r="EEG90" s="114"/>
      <c r="EEH90" s="114"/>
      <c r="EEI90" s="114"/>
      <c r="EEJ90" s="114"/>
      <c r="EEK90" s="114"/>
      <c r="EEL90" s="114"/>
      <c r="EEM90" s="114"/>
      <c r="EEN90" s="114"/>
      <c r="EEO90" s="114"/>
      <c r="EEP90" s="114"/>
      <c r="EEQ90" s="114"/>
      <c r="EER90" s="114"/>
      <c r="EES90" s="114"/>
      <c r="EET90" s="114"/>
      <c r="EEU90" s="114"/>
      <c r="EEV90" s="114"/>
      <c r="EEW90" s="114"/>
      <c r="EEX90" s="114"/>
      <c r="EEY90" s="114"/>
      <c r="EEZ90" s="114"/>
      <c r="EFA90" s="114"/>
      <c r="EFB90" s="114"/>
      <c r="EFC90" s="114"/>
      <c r="EFD90" s="114"/>
      <c r="EFE90" s="114"/>
      <c r="EFF90" s="114"/>
      <c r="EFG90" s="114"/>
      <c r="EFH90" s="114"/>
      <c r="EFI90" s="114"/>
      <c r="EFJ90" s="114"/>
      <c r="EFK90" s="114"/>
      <c r="EFL90" s="114"/>
      <c r="EFM90" s="114"/>
      <c r="EFN90" s="114"/>
      <c r="EFO90" s="114"/>
      <c r="EFP90" s="114"/>
      <c r="EFQ90" s="114"/>
      <c r="EFR90" s="114"/>
      <c r="EFS90" s="114"/>
      <c r="EFT90" s="114"/>
      <c r="EFU90" s="114"/>
      <c r="EFV90" s="114"/>
      <c r="EFW90" s="114"/>
      <c r="EFX90" s="114"/>
      <c r="EFY90" s="114"/>
      <c r="EFZ90" s="114"/>
      <c r="EGA90" s="114"/>
      <c r="EGB90" s="114"/>
      <c r="EGC90" s="114"/>
      <c r="EGD90" s="114"/>
      <c r="EGE90" s="114"/>
      <c r="EGF90" s="114"/>
      <c r="EGG90" s="114"/>
      <c r="EGH90" s="114"/>
      <c r="EGI90" s="114"/>
      <c r="EGJ90" s="114"/>
      <c r="EGK90" s="114"/>
      <c r="EGL90" s="114"/>
      <c r="EGM90" s="114"/>
      <c r="EGN90" s="114"/>
      <c r="EGO90" s="114"/>
      <c r="EGP90" s="114"/>
      <c r="EGQ90" s="114"/>
      <c r="EGR90" s="114"/>
      <c r="EGS90" s="114"/>
      <c r="EGT90" s="114"/>
      <c r="EGU90" s="114"/>
      <c r="EGV90" s="114"/>
      <c r="EGW90" s="114"/>
      <c r="EGX90" s="114"/>
      <c r="EGY90" s="114"/>
      <c r="EGZ90" s="114"/>
      <c r="EHA90" s="114"/>
      <c r="EHB90" s="114"/>
      <c r="EHC90" s="114"/>
      <c r="EHD90" s="114"/>
      <c r="EHE90" s="114"/>
      <c r="EHF90" s="114"/>
      <c r="EHG90" s="114"/>
      <c r="EHH90" s="114"/>
      <c r="EHI90" s="114"/>
      <c r="EHJ90" s="114"/>
      <c r="EHK90" s="114"/>
      <c r="EHL90" s="114"/>
      <c r="EHM90" s="114"/>
      <c r="EHN90" s="114"/>
      <c r="EHO90" s="114"/>
      <c r="EHP90" s="114"/>
      <c r="EHQ90" s="114"/>
      <c r="EHR90" s="114"/>
      <c r="EHS90" s="114"/>
      <c r="EHT90" s="114"/>
      <c r="EHU90" s="114"/>
      <c r="EHV90" s="114"/>
      <c r="EHW90" s="114"/>
      <c r="EHX90" s="114"/>
      <c r="EHY90" s="114"/>
      <c r="EHZ90" s="114"/>
      <c r="EIA90" s="114"/>
      <c r="EIB90" s="114"/>
      <c r="EIC90" s="114"/>
      <c r="EID90" s="114"/>
      <c r="EIE90" s="114"/>
      <c r="EIF90" s="114"/>
      <c r="EIG90" s="114"/>
      <c r="EIH90" s="114"/>
      <c r="EII90" s="114"/>
      <c r="EIJ90" s="114"/>
      <c r="EIK90" s="114"/>
      <c r="EIL90" s="114"/>
      <c r="EIM90" s="114"/>
      <c r="EIN90" s="114"/>
      <c r="EIO90" s="114"/>
      <c r="EIP90" s="114"/>
      <c r="EIQ90" s="114"/>
      <c r="EIR90" s="114"/>
      <c r="EIS90" s="114"/>
      <c r="EIT90" s="114"/>
      <c r="EIU90" s="114"/>
      <c r="EIV90" s="114"/>
      <c r="EIW90" s="114"/>
      <c r="EIX90" s="114"/>
      <c r="EIY90" s="114"/>
      <c r="EIZ90" s="114"/>
      <c r="EJA90" s="114"/>
      <c r="EJB90" s="114"/>
      <c r="EJC90" s="114"/>
      <c r="EJD90" s="114"/>
      <c r="EJE90" s="114"/>
      <c r="EJF90" s="114"/>
      <c r="EJG90" s="114"/>
      <c r="EJH90" s="114"/>
      <c r="EJI90" s="114"/>
      <c r="EJJ90" s="114"/>
      <c r="EJK90" s="114"/>
      <c r="EJL90" s="114"/>
      <c r="EJM90" s="114"/>
      <c r="EJN90" s="114"/>
      <c r="EJO90" s="114"/>
      <c r="EJP90" s="114"/>
      <c r="EJQ90" s="114"/>
      <c r="EJR90" s="114"/>
      <c r="EJS90" s="114"/>
      <c r="EJT90" s="114"/>
      <c r="EJU90" s="114"/>
      <c r="EJV90" s="114"/>
      <c r="EJW90" s="114"/>
      <c r="EJX90" s="114"/>
      <c r="EJY90" s="114"/>
      <c r="EJZ90" s="114"/>
      <c r="EKA90" s="114"/>
      <c r="EKB90" s="114"/>
      <c r="EKC90" s="114"/>
      <c r="EKD90" s="114"/>
      <c r="EKE90" s="114"/>
      <c r="EKF90" s="114"/>
      <c r="EKG90" s="114"/>
      <c r="EKH90" s="114"/>
      <c r="EKI90" s="114"/>
      <c r="EKJ90" s="114"/>
      <c r="EKK90" s="114"/>
      <c r="EKL90" s="114"/>
      <c r="EKM90" s="114"/>
      <c r="EKN90" s="114"/>
      <c r="EKO90" s="114"/>
      <c r="EKP90" s="114"/>
      <c r="EKQ90" s="114"/>
      <c r="EKR90" s="114"/>
      <c r="EKS90" s="114"/>
      <c r="EKT90" s="114"/>
      <c r="EKU90" s="114"/>
      <c r="EKV90" s="114"/>
      <c r="EKW90" s="114"/>
      <c r="EKX90" s="114"/>
      <c r="EKY90" s="114"/>
      <c r="EKZ90" s="114"/>
      <c r="ELA90" s="114"/>
      <c r="ELB90" s="114"/>
      <c r="ELC90" s="114"/>
      <c r="ELD90" s="114"/>
      <c r="ELE90" s="114"/>
      <c r="ELF90" s="114"/>
      <c r="ELG90" s="114"/>
      <c r="ELH90" s="114"/>
      <c r="ELI90" s="114"/>
      <c r="ELJ90" s="114"/>
      <c r="ELK90" s="114"/>
      <c r="ELL90" s="114"/>
      <c r="ELM90" s="114"/>
      <c r="ELN90" s="114"/>
      <c r="ELO90" s="114"/>
      <c r="ELP90" s="114"/>
      <c r="ELQ90" s="114"/>
      <c r="ELR90" s="114"/>
      <c r="ELS90" s="114"/>
      <c r="ELT90" s="114"/>
      <c r="ELU90" s="114"/>
      <c r="ELV90" s="114"/>
      <c r="ELW90" s="114"/>
      <c r="ELX90" s="114"/>
      <c r="ELY90" s="114"/>
      <c r="ELZ90" s="114"/>
      <c r="EMA90" s="114"/>
      <c r="EMB90" s="114"/>
      <c r="EMC90" s="114"/>
      <c r="EMD90" s="114"/>
      <c r="EME90" s="114"/>
      <c r="EMF90" s="114"/>
      <c r="EMG90" s="114"/>
      <c r="EMH90" s="114"/>
      <c r="EMI90" s="114"/>
      <c r="EMJ90" s="114"/>
      <c r="EMK90" s="114"/>
      <c r="EML90" s="114"/>
      <c r="EMM90" s="114"/>
      <c r="EMN90" s="114"/>
      <c r="EMO90" s="114"/>
      <c r="EMP90" s="114"/>
      <c r="EMQ90" s="114"/>
      <c r="EMR90" s="114"/>
      <c r="EMS90" s="114"/>
      <c r="EMT90" s="114"/>
      <c r="EMU90" s="114"/>
      <c r="EMV90" s="114"/>
      <c r="EMW90" s="114"/>
      <c r="EMX90" s="114"/>
      <c r="EMY90" s="114"/>
      <c r="EMZ90" s="114"/>
      <c r="ENA90" s="114"/>
      <c r="ENB90" s="114"/>
      <c r="ENC90" s="114"/>
      <c r="END90" s="114"/>
      <c r="ENE90" s="114"/>
      <c r="ENF90" s="114"/>
      <c r="ENG90" s="114"/>
      <c r="ENH90" s="114"/>
      <c r="ENI90" s="114"/>
      <c r="ENJ90" s="114"/>
      <c r="ENK90" s="114"/>
      <c r="ENL90" s="114"/>
      <c r="ENM90" s="114"/>
      <c r="ENN90" s="114"/>
      <c r="ENO90" s="114"/>
      <c r="ENP90" s="114"/>
      <c r="ENQ90" s="114"/>
      <c r="ENR90" s="114"/>
      <c r="ENS90" s="114"/>
      <c r="ENT90" s="114"/>
      <c r="ENU90" s="114"/>
      <c r="ENV90" s="114"/>
      <c r="ENW90" s="114"/>
      <c r="ENX90" s="114"/>
      <c r="ENY90" s="114"/>
      <c r="ENZ90" s="114"/>
      <c r="EOA90" s="114"/>
      <c r="EOB90" s="114"/>
      <c r="EOC90" s="114"/>
      <c r="EOD90" s="114"/>
      <c r="EOE90" s="114"/>
      <c r="EOF90" s="114"/>
      <c r="EOG90" s="114"/>
      <c r="EOH90" s="114"/>
      <c r="EOI90" s="114"/>
      <c r="EOJ90" s="114"/>
      <c r="EOK90" s="114"/>
      <c r="EOL90" s="114"/>
      <c r="EOM90" s="114"/>
      <c r="EON90" s="114"/>
      <c r="EOO90" s="114"/>
      <c r="EOP90" s="114"/>
      <c r="EOQ90" s="114"/>
      <c r="EOR90" s="114"/>
      <c r="EOS90" s="114"/>
      <c r="EOT90" s="114"/>
      <c r="EOU90" s="114"/>
      <c r="EOV90" s="114"/>
      <c r="EOW90" s="114"/>
      <c r="EOX90" s="114"/>
      <c r="EOY90" s="114"/>
      <c r="EOZ90" s="114"/>
      <c r="EPA90" s="114"/>
      <c r="EPB90" s="114"/>
      <c r="EPC90" s="114"/>
      <c r="EPD90" s="114"/>
      <c r="EPE90" s="114"/>
      <c r="EPF90" s="114"/>
      <c r="EPG90" s="114"/>
      <c r="EPH90" s="114"/>
      <c r="EPI90" s="114"/>
      <c r="EPJ90" s="114"/>
      <c r="EPK90" s="114"/>
      <c r="EPL90" s="114"/>
      <c r="EPM90" s="114"/>
      <c r="EPN90" s="114"/>
      <c r="EPO90" s="114"/>
      <c r="EPP90" s="114"/>
      <c r="EPQ90" s="114"/>
      <c r="EPR90" s="114"/>
      <c r="EPS90" s="114"/>
      <c r="EPT90" s="114"/>
      <c r="EPU90" s="114"/>
      <c r="EPV90" s="114"/>
      <c r="EPW90" s="114"/>
      <c r="EPX90" s="114"/>
      <c r="EPY90" s="114"/>
      <c r="EPZ90" s="114"/>
      <c r="EQA90" s="114"/>
      <c r="EQB90" s="114"/>
      <c r="EQC90" s="114"/>
      <c r="EQD90" s="114"/>
      <c r="EQE90" s="114"/>
      <c r="EQF90" s="114"/>
      <c r="EQG90" s="114"/>
      <c r="EQH90" s="114"/>
      <c r="EQI90" s="114"/>
      <c r="EQJ90" s="114"/>
      <c r="EQK90" s="114"/>
      <c r="EQL90" s="114"/>
      <c r="EQM90" s="114"/>
      <c r="EQN90" s="114"/>
      <c r="EQO90" s="114"/>
      <c r="EQP90" s="114"/>
      <c r="EQQ90" s="114"/>
      <c r="EQR90" s="114"/>
      <c r="EQS90" s="114"/>
      <c r="EQT90" s="114"/>
      <c r="EQU90" s="114"/>
      <c r="EQV90" s="114"/>
      <c r="EQW90" s="114"/>
      <c r="EQX90" s="114"/>
      <c r="EQY90" s="114"/>
      <c r="EQZ90" s="114"/>
      <c r="ERA90" s="114"/>
      <c r="ERB90" s="114"/>
      <c r="ERC90" s="114"/>
      <c r="ERD90" s="114"/>
      <c r="ERE90" s="114"/>
      <c r="ERF90" s="114"/>
      <c r="ERG90" s="114"/>
      <c r="ERH90" s="114"/>
      <c r="ERI90" s="114"/>
      <c r="ERJ90" s="114"/>
      <c r="ERK90" s="114"/>
      <c r="ERL90" s="114"/>
      <c r="ERM90" s="114"/>
      <c r="ERN90" s="114"/>
      <c r="ERO90" s="114"/>
      <c r="ERP90" s="114"/>
      <c r="ERQ90" s="114"/>
      <c r="ERR90" s="114"/>
      <c r="ERS90" s="114"/>
      <c r="ERT90" s="114"/>
      <c r="ERU90" s="114"/>
      <c r="ERV90" s="114"/>
      <c r="ERW90" s="114"/>
      <c r="ERX90" s="114"/>
      <c r="ERY90" s="114"/>
      <c r="ERZ90" s="114"/>
      <c r="ESA90" s="114"/>
      <c r="ESB90" s="114"/>
      <c r="ESC90" s="114"/>
      <c r="ESD90" s="114"/>
      <c r="ESE90" s="114"/>
      <c r="ESF90" s="114"/>
      <c r="ESG90" s="114"/>
      <c r="ESH90" s="114"/>
      <c r="ESI90" s="114"/>
      <c r="ESJ90" s="114"/>
      <c r="ESK90" s="114"/>
      <c r="ESL90" s="114"/>
      <c r="ESM90" s="114"/>
      <c r="ESN90" s="114"/>
      <c r="ESO90" s="114"/>
      <c r="ESP90" s="114"/>
      <c r="ESQ90" s="114"/>
      <c r="ESR90" s="114"/>
      <c r="ESS90" s="114"/>
      <c r="EST90" s="114"/>
      <c r="ESU90" s="114"/>
      <c r="ESV90" s="114"/>
      <c r="ESW90" s="114"/>
      <c r="ESX90" s="114"/>
      <c r="ESY90" s="114"/>
      <c r="ESZ90" s="114"/>
      <c r="ETA90" s="114"/>
      <c r="ETB90" s="114"/>
      <c r="ETC90" s="114"/>
      <c r="ETD90" s="114"/>
      <c r="ETE90" s="114"/>
      <c r="ETF90" s="114"/>
      <c r="ETG90" s="114"/>
      <c r="ETH90" s="114"/>
      <c r="ETI90" s="114"/>
      <c r="ETJ90" s="114"/>
      <c r="ETK90" s="114"/>
      <c r="ETL90" s="114"/>
      <c r="ETM90" s="114"/>
      <c r="ETN90" s="114"/>
      <c r="ETO90" s="114"/>
      <c r="ETP90" s="114"/>
      <c r="ETQ90" s="114"/>
      <c r="ETR90" s="114"/>
      <c r="ETS90" s="114"/>
      <c r="ETT90" s="114"/>
      <c r="ETU90" s="114"/>
      <c r="ETV90" s="114"/>
      <c r="ETW90" s="114"/>
      <c r="ETX90" s="114"/>
      <c r="ETY90" s="114"/>
      <c r="ETZ90" s="114"/>
      <c r="EUA90" s="114"/>
      <c r="EUB90" s="114"/>
      <c r="EUC90" s="114"/>
      <c r="EUD90" s="114"/>
      <c r="EUE90" s="114"/>
      <c r="EUF90" s="114"/>
      <c r="EUG90" s="114"/>
      <c r="EUH90" s="114"/>
      <c r="EUI90" s="114"/>
      <c r="EUJ90" s="114"/>
      <c r="EUK90" s="114"/>
      <c r="EUL90" s="114"/>
      <c r="EUM90" s="114"/>
      <c r="EUN90" s="114"/>
      <c r="EUO90" s="114"/>
      <c r="EUP90" s="114"/>
      <c r="EUQ90" s="114"/>
      <c r="EUR90" s="114"/>
      <c r="EUS90" s="114"/>
      <c r="EUT90" s="114"/>
      <c r="EUU90" s="114"/>
      <c r="EUV90" s="114"/>
      <c r="EUW90" s="114"/>
      <c r="EUX90" s="114"/>
      <c r="EUY90" s="114"/>
      <c r="EUZ90" s="114"/>
      <c r="EVA90" s="114"/>
      <c r="EVB90" s="114"/>
      <c r="EVC90" s="114"/>
      <c r="EVD90" s="114"/>
      <c r="EVE90" s="114"/>
      <c r="EVF90" s="114"/>
      <c r="EVG90" s="114"/>
      <c r="EVH90" s="114"/>
      <c r="EVI90" s="114"/>
      <c r="EVJ90" s="114"/>
      <c r="EVK90" s="114"/>
      <c r="EVL90" s="114"/>
      <c r="EVM90" s="114"/>
      <c r="EVN90" s="114"/>
      <c r="EVO90" s="114"/>
      <c r="EVP90" s="114"/>
      <c r="EVQ90" s="114"/>
      <c r="EVR90" s="114"/>
      <c r="EVS90" s="114"/>
      <c r="EVT90" s="114"/>
      <c r="EVU90" s="114"/>
      <c r="EVV90" s="114"/>
      <c r="EVW90" s="114"/>
      <c r="EVX90" s="114"/>
      <c r="EVY90" s="114"/>
      <c r="EVZ90" s="114"/>
      <c r="EWA90" s="114"/>
      <c r="EWB90" s="114"/>
      <c r="EWC90" s="114"/>
      <c r="EWD90" s="114"/>
      <c r="EWE90" s="114"/>
      <c r="EWF90" s="114"/>
      <c r="EWG90" s="114"/>
      <c r="EWH90" s="114"/>
      <c r="EWI90" s="114"/>
      <c r="EWJ90" s="114"/>
      <c r="EWK90" s="114"/>
      <c r="EWL90" s="114"/>
      <c r="EWM90" s="114"/>
      <c r="EWN90" s="114"/>
      <c r="EWO90" s="114"/>
      <c r="EWP90" s="114"/>
      <c r="EWQ90" s="114"/>
      <c r="EWR90" s="114"/>
      <c r="EWS90" s="114"/>
      <c r="EWT90" s="114"/>
      <c r="EWU90" s="114"/>
      <c r="EWV90" s="114"/>
      <c r="EWW90" s="114"/>
      <c r="EWX90" s="114"/>
      <c r="EWY90" s="114"/>
      <c r="EWZ90" s="114"/>
      <c r="EXA90" s="114"/>
      <c r="EXB90" s="114"/>
      <c r="EXC90" s="114"/>
      <c r="EXD90" s="114"/>
      <c r="EXE90" s="114"/>
      <c r="EXF90" s="114"/>
      <c r="EXG90" s="114"/>
      <c r="EXH90" s="114"/>
      <c r="EXI90" s="114"/>
      <c r="EXJ90" s="114"/>
      <c r="EXK90" s="114"/>
      <c r="EXL90" s="114"/>
      <c r="EXM90" s="114"/>
      <c r="EXN90" s="114"/>
      <c r="EXO90" s="114"/>
      <c r="EXP90" s="114"/>
      <c r="EXQ90" s="114"/>
      <c r="EXR90" s="114"/>
      <c r="EXS90" s="114"/>
      <c r="EXT90" s="114"/>
      <c r="EXU90" s="114"/>
      <c r="EXV90" s="114"/>
      <c r="EXW90" s="114"/>
      <c r="EXX90" s="114"/>
      <c r="EXY90" s="114"/>
      <c r="EXZ90" s="114"/>
      <c r="EYA90" s="114"/>
      <c r="EYB90" s="114"/>
      <c r="EYC90" s="114"/>
      <c r="EYD90" s="114"/>
      <c r="EYE90" s="114"/>
      <c r="EYF90" s="114"/>
      <c r="EYG90" s="114"/>
      <c r="EYH90" s="114"/>
      <c r="EYI90" s="114"/>
      <c r="EYJ90" s="114"/>
      <c r="EYK90" s="114"/>
      <c r="EYL90" s="114"/>
      <c r="EYM90" s="114"/>
      <c r="EYN90" s="114"/>
      <c r="EYO90" s="114"/>
      <c r="EYP90" s="114"/>
      <c r="EYQ90" s="114"/>
      <c r="EYR90" s="114"/>
      <c r="EYS90" s="114"/>
      <c r="EYT90" s="114"/>
      <c r="EYU90" s="114"/>
      <c r="EYV90" s="114"/>
      <c r="EYW90" s="114"/>
      <c r="EYX90" s="114"/>
      <c r="EYY90" s="114"/>
      <c r="EYZ90" s="114"/>
      <c r="EZA90" s="114"/>
      <c r="EZB90" s="114"/>
      <c r="EZC90" s="114"/>
      <c r="EZD90" s="114"/>
      <c r="EZE90" s="114"/>
      <c r="EZF90" s="114"/>
      <c r="EZG90" s="114"/>
      <c r="EZH90" s="114"/>
      <c r="EZI90" s="114"/>
      <c r="EZJ90" s="114"/>
      <c r="EZK90" s="114"/>
      <c r="EZL90" s="114"/>
      <c r="EZM90" s="114"/>
      <c r="EZN90" s="114"/>
      <c r="EZO90" s="114"/>
      <c r="EZP90" s="114"/>
      <c r="EZQ90" s="114"/>
      <c r="EZR90" s="114"/>
      <c r="EZS90" s="114"/>
      <c r="EZT90" s="114"/>
      <c r="EZU90" s="114"/>
      <c r="EZV90" s="114"/>
      <c r="EZW90" s="114"/>
      <c r="EZX90" s="114"/>
      <c r="EZY90" s="114"/>
      <c r="EZZ90" s="114"/>
      <c r="FAA90" s="114"/>
      <c r="FAB90" s="114"/>
      <c r="FAC90" s="114"/>
      <c r="FAD90" s="114"/>
      <c r="FAE90" s="114"/>
      <c r="FAF90" s="114"/>
      <c r="FAG90" s="114"/>
      <c r="FAH90" s="114"/>
      <c r="FAI90" s="114"/>
      <c r="FAJ90" s="114"/>
      <c r="FAK90" s="114"/>
      <c r="FAL90" s="114"/>
      <c r="FAM90" s="114"/>
      <c r="FAN90" s="114"/>
      <c r="FAO90" s="114"/>
      <c r="FAP90" s="114"/>
      <c r="FAQ90" s="114"/>
      <c r="FAR90" s="114"/>
      <c r="FAS90" s="114"/>
      <c r="FAT90" s="114"/>
      <c r="FAU90" s="114"/>
      <c r="FAV90" s="114"/>
      <c r="FAW90" s="114"/>
      <c r="FAX90" s="114"/>
      <c r="FAY90" s="114"/>
      <c r="FAZ90" s="114"/>
      <c r="FBA90" s="114"/>
      <c r="FBB90" s="114"/>
      <c r="FBC90" s="114"/>
      <c r="FBD90" s="114"/>
      <c r="FBE90" s="114"/>
      <c r="FBF90" s="114"/>
      <c r="FBG90" s="114"/>
      <c r="FBH90" s="114"/>
      <c r="FBI90" s="114"/>
      <c r="FBJ90" s="114"/>
      <c r="FBK90" s="114"/>
      <c r="FBL90" s="114"/>
      <c r="FBM90" s="114"/>
      <c r="FBN90" s="114"/>
      <c r="FBO90" s="114"/>
      <c r="FBP90" s="114"/>
      <c r="FBQ90" s="114"/>
      <c r="FBR90" s="114"/>
      <c r="FBS90" s="114"/>
      <c r="FBT90" s="114"/>
      <c r="FBU90" s="114"/>
      <c r="FBV90" s="114"/>
      <c r="FBW90" s="114"/>
      <c r="FBX90" s="114"/>
      <c r="FBY90" s="114"/>
      <c r="FBZ90" s="114"/>
      <c r="FCA90" s="114"/>
      <c r="FCB90" s="114"/>
      <c r="FCC90" s="114"/>
      <c r="FCD90" s="114"/>
      <c r="FCE90" s="114"/>
      <c r="FCF90" s="114"/>
      <c r="FCG90" s="114"/>
      <c r="FCH90" s="114"/>
      <c r="FCI90" s="114"/>
      <c r="FCJ90" s="114"/>
      <c r="FCK90" s="114"/>
      <c r="FCL90" s="114"/>
      <c r="FCM90" s="114"/>
      <c r="FCN90" s="114"/>
      <c r="FCO90" s="114"/>
      <c r="FCP90" s="114"/>
      <c r="FCQ90" s="114"/>
      <c r="FCR90" s="114"/>
      <c r="FCS90" s="114"/>
      <c r="FCT90" s="114"/>
      <c r="FCU90" s="114"/>
      <c r="FCV90" s="114"/>
      <c r="FCW90" s="114"/>
      <c r="FCX90" s="114"/>
      <c r="FCY90" s="114"/>
      <c r="FCZ90" s="114"/>
      <c r="FDA90" s="114"/>
      <c r="FDB90" s="114"/>
      <c r="FDC90" s="114"/>
      <c r="FDD90" s="114"/>
      <c r="FDE90" s="114"/>
      <c r="FDF90" s="114"/>
      <c r="FDG90" s="114"/>
      <c r="FDH90" s="114"/>
      <c r="FDI90" s="114"/>
      <c r="FDJ90" s="114"/>
      <c r="FDK90" s="114"/>
      <c r="FDL90" s="114"/>
      <c r="FDM90" s="114"/>
      <c r="FDN90" s="114"/>
      <c r="FDO90" s="114"/>
      <c r="FDP90" s="114"/>
      <c r="FDQ90" s="114"/>
      <c r="FDR90" s="114"/>
      <c r="FDS90" s="114"/>
      <c r="FDT90" s="114"/>
      <c r="FDU90" s="114"/>
      <c r="FDV90" s="114"/>
      <c r="FDW90" s="114"/>
      <c r="FDX90" s="114"/>
      <c r="FDY90" s="114"/>
      <c r="FDZ90" s="114"/>
      <c r="FEA90" s="114"/>
      <c r="FEB90" s="114"/>
      <c r="FEC90" s="114"/>
      <c r="FED90" s="114"/>
      <c r="FEE90" s="114"/>
      <c r="FEF90" s="114"/>
      <c r="FEG90" s="114"/>
      <c r="FEH90" s="114"/>
      <c r="FEI90" s="114"/>
      <c r="FEJ90" s="114"/>
      <c r="FEK90" s="114"/>
      <c r="FEL90" s="114"/>
      <c r="FEM90" s="114"/>
      <c r="FEN90" s="114"/>
      <c r="FEO90" s="114"/>
      <c r="FEP90" s="114"/>
      <c r="FEQ90" s="114"/>
      <c r="FER90" s="114"/>
      <c r="FES90" s="114"/>
      <c r="FET90" s="114"/>
      <c r="FEU90" s="114"/>
      <c r="FEV90" s="114"/>
      <c r="FEW90" s="114"/>
      <c r="FEX90" s="114"/>
      <c r="FEY90" s="114"/>
      <c r="FEZ90" s="114"/>
      <c r="FFA90" s="114"/>
      <c r="FFB90" s="114"/>
      <c r="FFC90" s="114"/>
      <c r="FFD90" s="114"/>
      <c r="FFE90" s="114"/>
      <c r="FFF90" s="114"/>
      <c r="FFG90" s="114"/>
      <c r="FFH90" s="114"/>
      <c r="FFI90" s="114"/>
      <c r="FFJ90" s="114"/>
      <c r="FFK90" s="114"/>
      <c r="FFL90" s="114"/>
      <c r="FFM90" s="114"/>
      <c r="FFN90" s="114"/>
      <c r="FFO90" s="114"/>
      <c r="FFP90" s="114"/>
      <c r="FFQ90" s="114"/>
      <c r="FFR90" s="114"/>
      <c r="FFS90" s="114"/>
      <c r="FFT90" s="114"/>
      <c r="FFU90" s="114"/>
      <c r="FFV90" s="114"/>
      <c r="FFW90" s="114"/>
      <c r="FFX90" s="114"/>
      <c r="FFY90" s="114"/>
      <c r="FFZ90" s="114"/>
      <c r="FGA90" s="114"/>
      <c r="FGB90" s="114"/>
      <c r="FGC90" s="114"/>
      <c r="FGD90" s="114"/>
      <c r="FGE90" s="114"/>
      <c r="FGF90" s="114"/>
      <c r="FGG90" s="114"/>
      <c r="FGH90" s="114"/>
      <c r="FGI90" s="114"/>
      <c r="FGJ90" s="114"/>
      <c r="FGK90" s="114"/>
      <c r="FGL90" s="114"/>
      <c r="FGM90" s="114"/>
      <c r="FGN90" s="114"/>
      <c r="FGO90" s="114"/>
      <c r="FGP90" s="114"/>
      <c r="FGQ90" s="114"/>
      <c r="FGR90" s="114"/>
      <c r="FGS90" s="114"/>
      <c r="FGT90" s="114"/>
      <c r="FGU90" s="114"/>
      <c r="FGV90" s="114"/>
      <c r="FGW90" s="114"/>
      <c r="FGX90" s="114"/>
      <c r="FGY90" s="114"/>
      <c r="FGZ90" s="114"/>
      <c r="FHA90" s="114"/>
      <c r="FHB90" s="114"/>
      <c r="FHC90" s="114"/>
      <c r="FHD90" s="114"/>
      <c r="FHE90" s="114"/>
      <c r="FHF90" s="114"/>
      <c r="FHG90" s="114"/>
      <c r="FHH90" s="114"/>
      <c r="FHI90" s="114"/>
      <c r="FHJ90" s="114"/>
      <c r="FHK90" s="114"/>
      <c r="FHL90" s="114"/>
      <c r="FHM90" s="114"/>
      <c r="FHN90" s="114"/>
      <c r="FHO90" s="114"/>
      <c r="FHP90" s="114"/>
      <c r="FHQ90" s="114"/>
      <c r="FHR90" s="114"/>
      <c r="FHS90" s="114"/>
      <c r="FHT90" s="114"/>
      <c r="FHU90" s="114"/>
      <c r="FHV90" s="114"/>
      <c r="FHW90" s="114"/>
      <c r="FHX90" s="114"/>
      <c r="FHY90" s="114"/>
      <c r="FHZ90" s="114"/>
      <c r="FIA90" s="114"/>
      <c r="FIB90" s="114"/>
      <c r="FIC90" s="114"/>
      <c r="FID90" s="114"/>
      <c r="FIE90" s="114"/>
      <c r="FIF90" s="114"/>
      <c r="FIG90" s="114"/>
      <c r="FIH90" s="114"/>
      <c r="FII90" s="114"/>
      <c r="FIJ90" s="114"/>
      <c r="FIK90" s="114"/>
      <c r="FIL90" s="114"/>
      <c r="FIM90" s="114"/>
      <c r="FIN90" s="114"/>
      <c r="FIO90" s="114"/>
      <c r="FIP90" s="114"/>
      <c r="FIQ90" s="114"/>
      <c r="FIR90" s="114"/>
      <c r="FIS90" s="114"/>
      <c r="FIT90" s="114"/>
      <c r="FIU90" s="114"/>
      <c r="FIV90" s="114"/>
      <c r="FIW90" s="114"/>
      <c r="FIX90" s="114"/>
      <c r="FIY90" s="114"/>
      <c r="FIZ90" s="114"/>
      <c r="FJA90" s="114"/>
      <c r="FJB90" s="114"/>
      <c r="FJC90" s="114"/>
      <c r="FJD90" s="114"/>
      <c r="FJE90" s="114"/>
      <c r="FJF90" s="114"/>
      <c r="FJG90" s="114"/>
      <c r="FJH90" s="114"/>
      <c r="FJI90" s="114"/>
      <c r="FJJ90" s="114"/>
      <c r="FJK90" s="114"/>
      <c r="FJL90" s="114"/>
      <c r="FJM90" s="114"/>
      <c r="FJN90" s="114"/>
      <c r="FJO90" s="114"/>
      <c r="FJP90" s="114"/>
      <c r="FJQ90" s="114"/>
      <c r="FJR90" s="114"/>
      <c r="FJS90" s="114"/>
      <c r="FJT90" s="114"/>
      <c r="FJU90" s="114"/>
      <c r="FJV90" s="114"/>
      <c r="FJW90" s="114"/>
      <c r="FJX90" s="114"/>
      <c r="FJY90" s="114"/>
      <c r="FJZ90" s="114"/>
      <c r="FKA90" s="114"/>
      <c r="FKB90" s="114"/>
      <c r="FKC90" s="114"/>
      <c r="FKD90" s="114"/>
      <c r="FKE90" s="114"/>
      <c r="FKF90" s="114"/>
      <c r="FKG90" s="114"/>
      <c r="FKH90" s="114"/>
      <c r="FKI90" s="114"/>
      <c r="FKJ90" s="114"/>
      <c r="FKK90" s="114"/>
      <c r="FKL90" s="114"/>
      <c r="FKM90" s="114"/>
      <c r="FKN90" s="114"/>
      <c r="FKO90" s="114"/>
      <c r="FKP90" s="114"/>
      <c r="FKQ90" s="114"/>
      <c r="FKR90" s="114"/>
      <c r="FKS90" s="114"/>
      <c r="FKT90" s="114"/>
      <c r="FKU90" s="114"/>
      <c r="FKV90" s="114"/>
      <c r="FKW90" s="114"/>
      <c r="FKX90" s="114"/>
      <c r="FKY90" s="114"/>
      <c r="FKZ90" s="114"/>
      <c r="FLA90" s="114"/>
      <c r="FLB90" s="114"/>
      <c r="FLC90" s="114"/>
      <c r="FLD90" s="114"/>
      <c r="FLE90" s="114"/>
      <c r="FLF90" s="114"/>
      <c r="FLG90" s="114"/>
      <c r="FLH90" s="114"/>
      <c r="FLI90" s="114"/>
      <c r="FLJ90" s="114"/>
      <c r="FLK90" s="114"/>
      <c r="FLL90" s="114"/>
      <c r="FLM90" s="114"/>
      <c r="FLN90" s="114"/>
      <c r="FLO90" s="114"/>
      <c r="FLP90" s="114"/>
      <c r="FLQ90" s="114"/>
      <c r="FLR90" s="114"/>
      <c r="FLS90" s="114"/>
      <c r="FLT90" s="114"/>
      <c r="FLU90" s="114"/>
      <c r="FLV90" s="114"/>
      <c r="FLW90" s="114"/>
      <c r="FLX90" s="114"/>
      <c r="FLY90" s="114"/>
      <c r="FLZ90" s="114"/>
      <c r="FMA90" s="114"/>
      <c r="FMB90" s="114"/>
      <c r="FMC90" s="114"/>
      <c r="FMD90" s="114"/>
      <c r="FME90" s="114"/>
      <c r="FMF90" s="114"/>
      <c r="FMG90" s="114"/>
      <c r="FMH90" s="114"/>
      <c r="FMI90" s="114"/>
      <c r="FMJ90" s="114"/>
      <c r="FMK90" s="114"/>
      <c r="FML90" s="114"/>
      <c r="FMM90" s="114"/>
      <c r="FMN90" s="114"/>
      <c r="FMO90" s="114"/>
      <c r="FMP90" s="114"/>
      <c r="FMQ90" s="114"/>
      <c r="FMR90" s="114"/>
      <c r="FMS90" s="114"/>
      <c r="FMT90" s="114"/>
      <c r="FMU90" s="114"/>
      <c r="FMV90" s="114"/>
      <c r="FMW90" s="114"/>
      <c r="FMX90" s="114"/>
      <c r="FMY90" s="114"/>
      <c r="FMZ90" s="114"/>
      <c r="FNA90" s="114"/>
      <c r="FNB90" s="114"/>
      <c r="FNC90" s="114"/>
      <c r="FND90" s="114"/>
      <c r="FNE90" s="114"/>
      <c r="FNF90" s="114"/>
      <c r="FNG90" s="114"/>
      <c r="FNH90" s="114"/>
      <c r="FNI90" s="114"/>
      <c r="FNJ90" s="114"/>
      <c r="FNK90" s="114"/>
      <c r="FNL90" s="114"/>
      <c r="FNM90" s="114"/>
      <c r="FNN90" s="114"/>
      <c r="FNO90" s="114"/>
      <c r="FNP90" s="114"/>
      <c r="FNQ90" s="114"/>
      <c r="FNR90" s="114"/>
      <c r="FNS90" s="114"/>
      <c r="FNT90" s="114"/>
      <c r="FNU90" s="114"/>
      <c r="FNV90" s="114"/>
      <c r="FNW90" s="114"/>
      <c r="FNX90" s="114"/>
      <c r="FNY90" s="114"/>
      <c r="FNZ90" s="114"/>
      <c r="FOA90" s="114"/>
      <c r="FOB90" s="114"/>
      <c r="FOC90" s="114"/>
      <c r="FOD90" s="114"/>
      <c r="FOE90" s="114"/>
      <c r="FOF90" s="114"/>
      <c r="FOG90" s="114"/>
      <c r="FOH90" s="114"/>
      <c r="FOI90" s="114"/>
      <c r="FOJ90" s="114"/>
      <c r="FOK90" s="114"/>
      <c r="FOL90" s="114"/>
      <c r="FOM90" s="114"/>
      <c r="FON90" s="114"/>
      <c r="FOO90" s="114"/>
      <c r="FOP90" s="114"/>
      <c r="FOQ90" s="114"/>
      <c r="FOR90" s="114"/>
      <c r="FOS90" s="114"/>
      <c r="FOT90" s="114"/>
      <c r="FOU90" s="114"/>
      <c r="FOV90" s="114"/>
      <c r="FOW90" s="114"/>
      <c r="FOX90" s="114"/>
      <c r="FOY90" s="114"/>
      <c r="FOZ90" s="114"/>
      <c r="FPA90" s="114"/>
      <c r="FPB90" s="114"/>
      <c r="FPC90" s="114"/>
      <c r="FPD90" s="114"/>
      <c r="FPE90" s="114"/>
      <c r="FPF90" s="114"/>
      <c r="FPG90" s="114"/>
      <c r="FPH90" s="114"/>
      <c r="FPI90" s="114"/>
      <c r="FPJ90" s="114"/>
      <c r="FPK90" s="114"/>
      <c r="FPL90" s="114"/>
      <c r="FPM90" s="114"/>
      <c r="FPN90" s="114"/>
      <c r="FPO90" s="114"/>
      <c r="FPP90" s="114"/>
      <c r="FPQ90" s="114"/>
      <c r="FPR90" s="114"/>
      <c r="FPS90" s="114"/>
      <c r="FPT90" s="114"/>
      <c r="FPU90" s="114"/>
      <c r="FPV90" s="114"/>
      <c r="FPW90" s="114"/>
      <c r="FPX90" s="114"/>
      <c r="FPY90" s="114"/>
      <c r="FPZ90" s="114"/>
      <c r="FQA90" s="114"/>
      <c r="FQB90" s="114"/>
      <c r="FQC90" s="114"/>
      <c r="FQD90" s="114"/>
      <c r="FQE90" s="114"/>
      <c r="FQF90" s="114"/>
      <c r="FQG90" s="114"/>
      <c r="FQH90" s="114"/>
      <c r="FQI90" s="114"/>
      <c r="FQJ90" s="114"/>
      <c r="FQK90" s="114"/>
      <c r="FQL90" s="114"/>
      <c r="FQM90" s="114"/>
      <c r="FQN90" s="114"/>
      <c r="FQO90" s="114"/>
      <c r="FQP90" s="114"/>
      <c r="FQQ90" s="114"/>
      <c r="FQR90" s="114"/>
      <c r="FQS90" s="114"/>
      <c r="FQT90" s="114"/>
      <c r="FQU90" s="114"/>
      <c r="FQV90" s="114"/>
      <c r="FQW90" s="114"/>
      <c r="FQX90" s="114"/>
      <c r="FQY90" s="114"/>
      <c r="FQZ90" s="114"/>
      <c r="FRA90" s="114"/>
      <c r="FRB90" s="114"/>
      <c r="FRC90" s="114"/>
      <c r="FRD90" s="114"/>
      <c r="FRE90" s="114"/>
      <c r="FRF90" s="114"/>
      <c r="FRG90" s="114"/>
      <c r="FRH90" s="114"/>
      <c r="FRI90" s="114"/>
      <c r="FRJ90" s="114"/>
      <c r="FRK90" s="114"/>
      <c r="FRL90" s="114"/>
      <c r="FRM90" s="114"/>
      <c r="FRN90" s="114"/>
      <c r="FRO90" s="114"/>
      <c r="FRP90" s="114"/>
      <c r="FRQ90" s="114"/>
      <c r="FRR90" s="114"/>
      <c r="FRS90" s="114"/>
      <c r="FRT90" s="114"/>
      <c r="FRU90" s="114"/>
      <c r="FRV90" s="114"/>
      <c r="FRW90" s="114"/>
      <c r="FRX90" s="114"/>
      <c r="FRY90" s="114"/>
      <c r="FRZ90" s="114"/>
      <c r="FSA90" s="114"/>
      <c r="FSB90" s="114"/>
      <c r="FSC90" s="114"/>
      <c r="FSD90" s="114"/>
      <c r="FSE90" s="114"/>
      <c r="FSF90" s="114"/>
      <c r="FSG90" s="114"/>
      <c r="FSH90" s="114"/>
      <c r="FSI90" s="114"/>
      <c r="FSJ90" s="114"/>
      <c r="FSK90" s="114"/>
      <c r="FSL90" s="114"/>
      <c r="FSM90" s="114"/>
      <c r="FSN90" s="114"/>
      <c r="FSO90" s="114"/>
      <c r="FSP90" s="114"/>
      <c r="FSQ90" s="114"/>
      <c r="FSR90" s="114"/>
      <c r="FSS90" s="114"/>
      <c r="FST90" s="114"/>
      <c r="FSU90" s="114"/>
      <c r="FSV90" s="114"/>
      <c r="FSW90" s="114"/>
      <c r="FSX90" s="114"/>
      <c r="FSY90" s="114"/>
      <c r="FSZ90" s="114"/>
      <c r="FTA90" s="114"/>
      <c r="FTB90" s="114"/>
      <c r="FTC90" s="114"/>
      <c r="FTD90" s="114"/>
      <c r="FTE90" s="114"/>
      <c r="FTF90" s="114"/>
      <c r="FTG90" s="114"/>
      <c r="FTH90" s="114"/>
      <c r="FTI90" s="114"/>
      <c r="FTJ90" s="114"/>
      <c r="FTK90" s="114"/>
      <c r="FTL90" s="114"/>
      <c r="FTM90" s="114"/>
      <c r="FTN90" s="114"/>
      <c r="FTO90" s="114"/>
      <c r="FTP90" s="114"/>
      <c r="FTQ90" s="114"/>
      <c r="FTR90" s="114"/>
      <c r="FTS90" s="114"/>
      <c r="FTT90" s="114"/>
      <c r="FTU90" s="114"/>
      <c r="FTV90" s="114"/>
      <c r="FTW90" s="114"/>
      <c r="FTX90" s="114"/>
      <c r="FTY90" s="114"/>
      <c r="FTZ90" s="114"/>
      <c r="FUA90" s="114"/>
      <c r="FUB90" s="114"/>
      <c r="FUC90" s="114"/>
      <c r="FUD90" s="114"/>
      <c r="FUE90" s="114"/>
      <c r="FUF90" s="114"/>
      <c r="FUG90" s="114"/>
      <c r="FUH90" s="114"/>
      <c r="FUI90" s="114"/>
      <c r="FUJ90" s="114"/>
      <c r="FUK90" s="114"/>
      <c r="FUL90" s="114"/>
      <c r="FUM90" s="114"/>
      <c r="FUN90" s="114"/>
      <c r="FUO90" s="114"/>
      <c r="FUP90" s="114"/>
      <c r="FUQ90" s="114"/>
      <c r="FUR90" s="114"/>
      <c r="FUS90" s="114"/>
      <c r="FUT90" s="114"/>
      <c r="FUU90" s="114"/>
      <c r="FUV90" s="114"/>
      <c r="FUW90" s="114"/>
      <c r="FUX90" s="114"/>
      <c r="FUY90" s="114"/>
      <c r="FUZ90" s="114"/>
      <c r="FVA90" s="114"/>
      <c r="FVB90" s="114"/>
      <c r="FVC90" s="114"/>
      <c r="FVD90" s="114"/>
      <c r="FVE90" s="114"/>
      <c r="FVF90" s="114"/>
      <c r="FVG90" s="114"/>
      <c r="FVH90" s="114"/>
      <c r="FVI90" s="114"/>
      <c r="FVJ90" s="114"/>
      <c r="FVK90" s="114"/>
      <c r="FVL90" s="114"/>
      <c r="FVM90" s="114"/>
      <c r="FVN90" s="114"/>
      <c r="FVO90" s="114"/>
      <c r="FVP90" s="114"/>
      <c r="FVQ90" s="114"/>
      <c r="FVR90" s="114"/>
      <c r="FVS90" s="114"/>
      <c r="FVT90" s="114"/>
      <c r="FVU90" s="114"/>
      <c r="FVV90" s="114"/>
      <c r="FVW90" s="114"/>
      <c r="FVX90" s="114"/>
      <c r="FVY90" s="114"/>
      <c r="FVZ90" s="114"/>
      <c r="FWA90" s="114"/>
      <c r="FWB90" s="114"/>
      <c r="FWC90" s="114"/>
      <c r="FWD90" s="114"/>
      <c r="FWE90" s="114"/>
      <c r="FWF90" s="114"/>
      <c r="FWG90" s="114"/>
      <c r="FWH90" s="114"/>
      <c r="FWI90" s="114"/>
      <c r="FWJ90" s="114"/>
      <c r="FWK90" s="114"/>
      <c r="FWL90" s="114"/>
      <c r="FWM90" s="114"/>
      <c r="FWN90" s="114"/>
      <c r="FWO90" s="114"/>
      <c r="FWP90" s="114"/>
      <c r="FWQ90" s="114"/>
      <c r="FWR90" s="114"/>
      <c r="FWS90" s="114"/>
      <c r="FWT90" s="114"/>
      <c r="FWU90" s="114"/>
      <c r="FWV90" s="114"/>
      <c r="FWW90" s="114"/>
      <c r="FWX90" s="114"/>
      <c r="FWY90" s="114"/>
      <c r="FWZ90" s="114"/>
      <c r="FXA90" s="114"/>
      <c r="FXB90" s="114"/>
      <c r="FXC90" s="114"/>
      <c r="FXD90" s="114"/>
      <c r="FXE90" s="114"/>
      <c r="FXF90" s="114"/>
      <c r="FXG90" s="114"/>
      <c r="FXH90" s="114"/>
      <c r="FXI90" s="114"/>
      <c r="FXJ90" s="114"/>
      <c r="FXK90" s="114"/>
      <c r="FXL90" s="114"/>
      <c r="FXM90" s="114"/>
      <c r="FXN90" s="114"/>
      <c r="FXO90" s="114"/>
      <c r="FXP90" s="114"/>
      <c r="FXQ90" s="114"/>
      <c r="FXR90" s="114"/>
      <c r="FXS90" s="114"/>
      <c r="FXT90" s="114"/>
      <c r="FXU90" s="114"/>
      <c r="FXV90" s="114"/>
      <c r="FXW90" s="114"/>
      <c r="FXX90" s="114"/>
      <c r="FXY90" s="114"/>
      <c r="FXZ90" s="114"/>
      <c r="FYA90" s="114"/>
      <c r="FYB90" s="114"/>
      <c r="FYC90" s="114"/>
      <c r="FYD90" s="114"/>
      <c r="FYE90" s="114"/>
      <c r="FYF90" s="114"/>
      <c r="FYG90" s="114"/>
      <c r="FYH90" s="114"/>
      <c r="FYI90" s="114"/>
      <c r="FYJ90" s="114"/>
      <c r="FYK90" s="114"/>
      <c r="FYL90" s="114"/>
      <c r="FYM90" s="114"/>
      <c r="FYN90" s="114"/>
      <c r="FYO90" s="114"/>
      <c r="FYP90" s="114"/>
      <c r="FYQ90" s="114"/>
      <c r="FYR90" s="114"/>
      <c r="FYS90" s="114"/>
      <c r="FYT90" s="114"/>
      <c r="FYU90" s="114"/>
      <c r="FYV90" s="114"/>
      <c r="FYW90" s="114"/>
      <c r="FYX90" s="114"/>
      <c r="FYY90" s="114"/>
      <c r="FYZ90" s="114"/>
      <c r="FZA90" s="114"/>
      <c r="FZB90" s="114"/>
      <c r="FZC90" s="114"/>
      <c r="FZD90" s="114"/>
      <c r="FZE90" s="114"/>
      <c r="FZF90" s="114"/>
      <c r="FZG90" s="114"/>
      <c r="FZH90" s="114"/>
      <c r="FZI90" s="114"/>
      <c r="FZJ90" s="114"/>
      <c r="FZK90" s="114"/>
      <c r="FZL90" s="114"/>
      <c r="FZM90" s="114"/>
      <c r="FZN90" s="114"/>
      <c r="FZO90" s="114"/>
      <c r="FZP90" s="114"/>
      <c r="FZQ90" s="114"/>
      <c r="FZR90" s="114"/>
      <c r="FZS90" s="114"/>
      <c r="FZT90" s="114"/>
      <c r="FZU90" s="114"/>
      <c r="FZV90" s="114"/>
      <c r="FZW90" s="114"/>
      <c r="FZX90" s="114"/>
      <c r="FZY90" s="114"/>
      <c r="FZZ90" s="114"/>
      <c r="GAA90" s="114"/>
      <c r="GAB90" s="114"/>
      <c r="GAC90" s="114"/>
      <c r="GAD90" s="114"/>
      <c r="GAE90" s="114"/>
      <c r="GAF90" s="114"/>
      <c r="GAG90" s="114"/>
      <c r="GAH90" s="114"/>
      <c r="GAI90" s="114"/>
      <c r="GAJ90" s="114"/>
      <c r="GAK90" s="114"/>
      <c r="GAL90" s="114"/>
      <c r="GAM90" s="114"/>
      <c r="GAN90" s="114"/>
      <c r="GAO90" s="114"/>
      <c r="GAP90" s="114"/>
      <c r="GAQ90" s="114"/>
      <c r="GAR90" s="114"/>
      <c r="GAS90" s="114"/>
      <c r="GAT90" s="114"/>
      <c r="GAU90" s="114"/>
      <c r="GAV90" s="114"/>
      <c r="GAW90" s="114"/>
      <c r="GAX90" s="114"/>
      <c r="GAY90" s="114"/>
      <c r="GAZ90" s="114"/>
      <c r="GBA90" s="114"/>
      <c r="GBB90" s="114"/>
      <c r="GBC90" s="114"/>
      <c r="GBD90" s="114"/>
      <c r="GBE90" s="114"/>
      <c r="GBF90" s="114"/>
      <c r="GBG90" s="114"/>
      <c r="GBH90" s="114"/>
      <c r="GBI90" s="114"/>
      <c r="GBJ90" s="114"/>
      <c r="GBK90" s="114"/>
      <c r="GBL90" s="114"/>
      <c r="GBM90" s="114"/>
      <c r="GBN90" s="114"/>
      <c r="GBO90" s="114"/>
      <c r="GBP90" s="114"/>
      <c r="GBQ90" s="114"/>
      <c r="GBR90" s="114"/>
      <c r="GBS90" s="114"/>
      <c r="GBT90" s="114"/>
      <c r="GBU90" s="114"/>
      <c r="GBV90" s="114"/>
      <c r="GBW90" s="114"/>
      <c r="GBX90" s="114"/>
      <c r="GBY90" s="114"/>
      <c r="GBZ90" s="114"/>
      <c r="GCA90" s="114"/>
      <c r="GCB90" s="114"/>
      <c r="GCC90" s="114"/>
      <c r="GCD90" s="114"/>
      <c r="GCE90" s="114"/>
      <c r="GCF90" s="114"/>
      <c r="GCG90" s="114"/>
      <c r="GCH90" s="114"/>
      <c r="GCI90" s="114"/>
      <c r="GCJ90" s="114"/>
      <c r="GCK90" s="114"/>
      <c r="GCL90" s="114"/>
      <c r="GCM90" s="114"/>
      <c r="GCN90" s="114"/>
      <c r="GCO90" s="114"/>
      <c r="GCP90" s="114"/>
      <c r="GCQ90" s="114"/>
      <c r="GCR90" s="114"/>
      <c r="GCS90" s="114"/>
      <c r="GCT90" s="114"/>
      <c r="GCU90" s="114"/>
      <c r="GCV90" s="114"/>
      <c r="GCW90" s="114"/>
      <c r="GCX90" s="114"/>
      <c r="GCY90" s="114"/>
      <c r="GCZ90" s="114"/>
      <c r="GDA90" s="114"/>
      <c r="GDB90" s="114"/>
      <c r="GDC90" s="114"/>
      <c r="GDD90" s="114"/>
      <c r="GDE90" s="114"/>
      <c r="GDF90" s="114"/>
      <c r="GDG90" s="114"/>
      <c r="GDH90" s="114"/>
      <c r="GDI90" s="114"/>
      <c r="GDJ90" s="114"/>
      <c r="GDK90" s="114"/>
      <c r="GDL90" s="114"/>
      <c r="GDM90" s="114"/>
      <c r="GDN90" s="114"/>
      <c r="GDO90" s="114"/>
      <c r="GDP90" s="114"/>
      <c r="GDQ90" s="114"/>
      <c r="GDR90" s="114"/>
      <c r="GDS90" s="114"/>
      <c r="GDT90" s="114"/>
      <c r="GDU90" s="114"/>
      <c r="GDV90" s="114"/>
      <c r="GDW90" s="114"/>
      <c r="GDX90" s="114"/>
      <c r="GDY90" s="114"/>
      <c r="GDZ90" s="114"/>
      <c r="GEA90" s="114"/>
      <c r="GEB90" s="114"/>
      <c r="GEC90" s="114"/>
      <c r="GED90" s="114"/>
      <c r="GEE90" s="114"/>
      <c r="GEF90" s="114"/>
      <c r="GEG90" s="114"/>
      <c r="GEH90" s="114"/>
      <c r="GEI90" s="114"/>
      <c r="GEJ90" s="114"/>
      <c r="GEK90" s="114"/>
      <c r="GEL90" s="114"/>
      <c r="GEM90" s="114"/>
      <c r="GEN90" s="114"/>
      <c r="GEO90" s="114"/>
      <c r="GEP90" s="114"/>
      <c r="GEQ90" s="114"/>
      <c r="GER90" s="114"/>
      <c r="GES90" s="114"/>
      <c r="GET90" s="114"/>
      <c r="GEU90" s="114"/>
      <c r="GEV90" s="114"/>
      <c r="GEW90" s="114"/>
      <c r="GEX90" s="114"/>
      <c r="GEY90" s="114"/>
      <c r="GEZ90" s="114"/>
      <c r="GFA90" s="114"/>
      <c r="GFB90" s="114"/>
      <c r="GFC90" s="114"/>
      <c r="GFD90" s="114"/>
      <c r="GFE90" s="114"/>
      <c r="GFF90" s="114"/>
      <c r="GFG90" s="114"/>
      <c r="GFH90" s="114"/>
      <c r="GFI90" s="114"/>
      <c r="GFJ90" s="114"/>
      <c r="GFK90" s="114"/>
      <c r="GFL90" s="114"/>
      <c r="GFM90" s="114"/>
      <c r="GFN90" s="114"/>
      <c r="GFO90" s="114"/>
      <c r="GFP90" s="114"/>
      <c r="GFQ90" s="114"/>
      <c r="GFR90" s="114"/>
      <c r="GFS90" s="114"/>
      <c r="GFT90" s="114"/>
      <c r="GFU90" s="114"/>
      <c r="GFV90" s="114"/>
      <c r="GFW90" s="114"/>
      <c r="GFX90" s="114"/>
      <c r="GFY90" s="114"/>
      <c r="GFZ90" s="114"/>
      <c r="GGA90" s="114"/>
      <c r="GGB90" s="114"/>
      <c r="GGC90" s="114"/>
      <c r="GGD90" s="114"/>
      <c r="GGE90" s="114"/>
      <c r="GGF90" s="114"/>
      <c r="GGG90" s="114"/>
      <c r="GGH90" s="114"/>
      <c r="GGI90" s="114"/>
      <c r="GGJ90" s="114"/>
      <c r="GGK90" s="114"/>
      <c r="GGL90" s="114"/>
      <c r="GGM90" s="114"/>
      <c r="GGN90" s="114"/>
      <c r="GGO90" s="114"/>
      <c r="GGP90" s="114"/>
      <c r="GGQ90" s="114"/>
      <c r="GGR90" s="114"/>
      <c r="GGS90" s="114"/>
      <c r="GGT90" s="114"/>
      <c r="GGU90" s="114"/>
      <c r="GGV90" s="114"/>
      <c r="GGW90" s="114"/>
      <c r="GGX90" s="114"/>
      <c r="GGY90" s="114"/>
      <c r="GGZ90" s="114"/>
      <c r="GHA90" s="114"/>
      <c r="GHB90" s="114"/>
      <c r="GHC90" s="114"/>
      <c r="GHD90" s="114"/>
      <c r="GHE90" s="114"/>
      <c r="GHF90" s="114"/>
      <c r="GHG90" s="114"/>
      <c r="GHH90" s="114"/>
      <c r="GHI90" s="114"/>
      <c r="GHJ90" s="114"/>
      <c r="GHK90" s="114"/>
      <c r="GHL90" s="114"/>
      <c r="GHM90" s="114"/>
      <c r="GHN90" s="114"/>
      <c r="GHO90" s="114"/>
      <c r="GHP90" s="114"/>
      <c r="GHQ90" s="114"/>
      <c r="GHR90" s="114"/>
      <c r="GHS90" s="114"/>
      <c r="GHT90" s="114"/>
      <c r="GHU90" s="114"/>
      <c r="GHV90" s="114"/>
      <c r="GHW90" s="114"/>
      <c r="GHX90" s="114"/>
      <c r="GHY90" s="114"/>
      <c r="GHZ90" s="114"/>
      <c r="GIA90" s="114"/>
      <c r="GIB90" s="114"/>
      <c r="GIC90" s="114"/>
      <c r="GID90" s="114"/>
      <c r="GIE90" s="114"/>
      <c r="GIF90" s="114"/>
      <c r="GIG90" s="114"/>
      <c r="GIH90" s="114"/>
      <c r="GII90" s="114"/>
      <c r="GIJ90" s="114"/>
      <c r="GIK90" s="114"/>
      <c r="GIL90" s="114"/>
      <c r="GIM90" s="114"/>
      <c r="GIN90" s="114"/>
      <c r="GIO90" s="114"/>
      <c r="GIP90" s="114"/>
      <c r="GIQ90" s="114"/>
      <c r="GIR90" s="114"/>
      <c r="GIS90" s="114"/>
      <c r="GIT90" s="114"/>
      <c r="GIU90" s="114"/>
      <c r="GIV90" s="114"/>
      <c r="GIW90" s="114"/>
      <c r="GIX90" s="114"/>
      <c r="GIY90" s="114"/>
      <c r="GIZ90" s="114"/>
      <c r="GJA90" s="114"/>
      <c r="GJB90" s="114"/>
      <c r="GJC90" s="114"/>
      <c r="GJD90" s="114"/>
      <c r="GJE90" s="114"/>
      <c r="GJF90" s="114"/>
      <c r="GJG90" s="114"/>
      <c r="GJH90" s="114"/>
      <c r="GJI90" s="114"/>
      <c r="GJJ90" s="114"/>
      <c r="GJK90" s="114"/>
      <c r="GJL90" s="114"/>
      <c r="GJM90" s="114"/>
      <c r="GJN90" s="114"/>
      <c r="GJO90" s="114"/>
      <c r="GJP90" s="114"/>
      <c r="GJQ90" s="114"/>
      <c r="GJR90" s="114"/>
      <c r="GJS90" s="114"/>
      <c r="GJT90" s="114"/>
      <c r="GJU90" s="114"/>
      <c r="GJV90" s="114"/>
      <c r="GJW90" s="114"/>
      <c r="GJX90" s="114"/>
      <c r="GJY90" s="114"/>
      <c r="GJZ90" s="114"/>
      <c r="GKA90" s="114"/>
      <c r="GKB90" s="114"/>
      <c r="GKC90" s="114"/>
      <c r="GKD90" s="114"/>
      <c r="GKE90" s="114"/>
      <c r="GKF90" s="114"/>
      <c r="GKG90" s="114"/>
      <c r="GKH90" s="114"/>
      <c r="GKI90" s="114"/>
      <c r="GKJ90" s="114"/>
      <c r="GKK90" s="114"/>
      <c r="GKL90" s="114"/>
      <c r="GKM90" s="114"/>
      <c r="GKN90" s="114"/>
      <c r="GKO90" s="114"/>
      <c r="GKP90" s="114"/>
      <c r="GKQ90" s="114"/>
      <c r="GKR90" s="114"/>
      <c r="GKS90" s="114"/>
      <c r="GKT90" s="114"/>
      <c r="GKU90" s="114"/>
      <c r="GKV90" s="114"/>
      <c r="GKW90" s="114"/>
      <c r="GKX90" s="114"/>
      <c r="GKY90" s="114"/>
      <c r="GKZ90" s="114"/>
      <c r="GLA90" s="114"/>
      <c r="GLB90" s="114"/>
      <c r="GLC90" s="114"/>
      <c r="GLD90" s="114"/>
      <c r="GLE90" s="114"/>
      <c r="GLF90" s="114"/>
      <c r="GLG90" s="114"/>
      <c r="GLH90" s="114"/>
      <c r="GLI90" s="114"/>
      <c r="GLJ90" s="114"/>
      <c r="GLK90" s="114"/>
      <c r="GLL90" s="114"/>
      <c r="GLM90" s="114"/>
      <c r="GLN90" s="114"/>
      <c r="GLO90" s="114"/>
      <c r="GLP90" s="114"/>
      <c r="GLQ90" s="114"/>
      <c r="GLR90" s="114"/>
      <c r="GLS90" s="114"/>
      <c r="GLT90" s="114"/>
      <c r="GLU90" s="114"/>
      <c r="GLV90" s="114"/>
      <c r="GLW90" s="114"/>
      <c r="GLX90" s="114"/>
      <c r="GLY90" s="114"/>
      <c r="GLZ90" s="114"/>
      <c r="GMA90" s="114"/>
      <c r="GMB90" s="114"/>
      <c r="GMC90" s="114"/>
      <c r="GMD90" s="114"/>
      <c r="GME90" s="114"/>
      <c r="GMF90" s="114"/>
      <c r="GMG90" s="114"/>
      <c r="GMH90" s="114"/>
      <c r="GMI90" s="114"/>
      <c r="GMJ90" s="114"/>
      <c r="GMK90" s="114"/>
      <c r="GML90" s="114"/>
      <c r="GMM90" s="114"/>
      <c r="GMN90" s="114"/>
      <c r="GMO90" s="114"/>
      <c r="GMP90" s="114"/>
      <c r="GMQ90" s="114"/>
      <c r="GMR90" s="114"/>
      <c r="GMS90" s="114"/>
      <c r="GMT90" s="114"/>
      <c r="GMU90" s="114"/>
      <c r="GMV90" s="114"/>
      <c r="GMW90" s="114"/>
      <c r="GMX90" s="114"/>
      <c r="GMY90" s="114"/>
      <c r="GMZ90" s="114"/>
      <c r="GNA90" s="114"/>
      <c r="GNB90" s="114"/>
      <c r="GNC90" s="114"/>
      <c r="GND90" s="114"/>
      <c r="GNE90" s="114"/>
      <c r="GNF90" s="114"/>
      <c r="GNG90" s="114"/>
      <c r="GNH90" s="114"/>
      <c r="GNI90" s="114"/>
      <c r="GNJ90" s="114"/>
      <c r="GNK90" s="114"/>
      <c r="GNL90" s="114"/>
      <c r="GNM90" s="114"/>
      <c r="GNN90" s="114"/>
      <c r="GNO90" s="114"/>
      <c r="GNP90" s="114"/>
      <c r="GNQ90" s="114"/>
      <c r="GNR90" s="114"/>
      <c r="GNS90" s="114"/>
      <c r="GNT90" s="114"/>
      <c r="GNU90" s="114"/>
      <c r="GNV90" s="114"/>
      <c r="GNW90" s="114"/>
      <c r="GNX90" s="114"/>
      <c r="GNY90" s="114"/>
      <c r="GNZ90" s="114"/>
      <c r="GOA90" s="114"/>
      <c r="GOB90" s="114"/>
      <c r="GOC90" s="114"/>
      <c r="GOD90" s="114"/>
      <c r="GOE90" s="114"/>
      <c r="GOF90" s="114"/>
      <c r="GOG90" s="114"/>
      <c r="GOH90" s="114"/>
      <c r="GOI90" s="114"/>
      <c r="GOJ90" s="114"/>
      <c r="GOK90" s="114"/>
      <c r="GOL90" s="114"/>
      <c r="GOM90" s="114"/>
      <c r="GON90" s="114"/>
      <c r="GOO90" s="114"/>
      <c r="GOP90" s="114"/>
      <c r="GOQ90" s="114"/>
      <c r="GOR90" s="114"/>
      <c r="GOS90" s="114"/>
      <c r="GOT90" s="114"/>
      <c r="GOU90" s="114"/>
      <c r="GOV90" s="114"/>
      <c r="GOW90" s="114"/>
      <c r="GOX90" s="114"/>
      <c r="GOY90" s="114"/>
      <c r="GOZ90" s="114"/>
      <c r="GPA90" s="114"/>
      <c r="GPB90" s="114"/>
      <c r="GPC90" s="114"/>
      <c r="GPD90" s="114"/>
      <c r="GPE90" s="114"/>
      <c r="GPF90" s="114"/>
      <c r="GPG90" s="114"/>
      <c r="GPH90" s="114"/>
      <c r="GPI90" s="114"/>
      <c r="GPJ90" s="114"/>
      <c r="GPK90" s="114"/>
      <c r="GPL90" s="114"/>
      <c r="GPM90" s="114"/>
      <c r="GPN90" s="114"/>
      <c r="GPO90" s="114"/>
      <c r="GPP90" s="114"/>
      <c r="GPQ90" s="114"/>
      <c r="GPR90" s="114"/>
      <c r="GPS90" s="114"/>
      <c r="GPT90" s="114"/>
      <c r="GPU90" s="114"/>
      <c r="GPV90" s="114"/>
      <c r="GPW90" s="114"/>
      <c r="GPX90" s="114"/>
      <c r="GPY90" s="114"/>
      <c r="GPZ90" s="114"/>
      <c r="GQA90" s="114"/>
      <c r="GQB90" s="114"/>
      <c r="GQC90" s="114"/>
      <c r="GQD90" s="114"/>
      <c r="GQE90" s="114"/>
      <c r="GQF90" s="114"/>
      <c r="GQG90" s="114"/>
      <c r="GQH90" s="114"/>
      <c r="GQI90" s="114"/>
      <c r="GQJ90" s="114"/>
      <c r="GQK90" s="114"/>
      <c r="GQL90" s="114"/>
      <c r="GQM90" s="114"/>
      <c r="GQN90" s="114"/>
      <c r="GQO90" s="114"/>
      <c r="GQP90" s="114"/>
      <c r="GQQ90" s="114"/>
      <c r="GQR90" s="114"/>
      <c r="GQS90" s="114"/>
      <c r="GQT90" s="114"/>
      <c r="GQU90" s="114"/>
      <c r="GQV90" s="114"/>
      <c r="GQW90" s="114"/>
      <c r="GQX90" s="114"/>
      <c r="GQY90" s="114"/>
      <c r="GQZ90" s="114"/>
      <c r="GRA90" s="114"/>
      <c r="GRB90" s="114"/>
      <c r="GRC90" s="114"/>
      <c r="GRD90" s="114"/>
      <c r="GRE90" s="114"/>
      <c r="GRF90" s="114"/>
      <c r="GRG90" s="114"/>
      <c r="GRH90" s="114"/>
      <c r="GRI90" s="114"/>
      <c r="GRJ90" s="114"/>
      <c r="GRK90" s="114"/>
      <c r="GRL90" s="114"/>
      <c r="GRM90" s="114"/>
      <c r="GRN90" s="114"/>
      <c r="GRO90" s="114"/>
      <c r="GRP90" s="114"/>
      <c r="GRQ90" s="114"/>
      <c r="GRR90" s="114"/>
      <c r="GRS90" s="114"/>
      <c r="GRT90" s="114"/>
      <c r="GRU90" s="114"/>
      <c r="GRV90" s="114"/>
      <c r="GRW90" s="114"/>
      <c r="GRX90" s="114"/>
      <c r="GRY90" s="114"/>
      <c r="GRZ90" s="114"/>
      <c r="GSA90" s="114"/>
      <c r="GSB90" s="114"/>
      <c r="GSC90" s="114"/>
      <c r="GSD90" s="114"/>
      <c r="GSE90" s="114"/>
      <c r="GSF90" s="114"/>
      <c r="GSG90" s="114"/>
      <c r="GSH90" s="114"/>
      <c r="GSI90" s="114"/>
      <c r="GSJ90" s="114"/>
      <c r="GSK90" s="114"/>
      <c r="GSL90" s="114"/>
      <c r="GSM90" s="114"/>
      <c r="GSN90" s="114"/>
      <c r="GSO90" s="114"/>
      <c r="GSP90" s="114"/>
      <c r="GSQ90" s="114"/>
      <c r="GSR90" s="114"/>
      <c r="GSS90" s="114"/>
      <c r="GST90" s="114"/>
      <c r="GSU90" s="114"/>
      <c r="GSV90" s="114"/>
      <c r="GSW90" s="114"/>
      <c r="GSX90" s="114"/>
      <c r="GSY90" s="114"/>
      <c r="GSZ90" s="114"/>
      <c r="GTA90" s="114"/>
      <c r="GTB90" s="114"/>
      <c r="GTC90" s="114"/>
      <c r="GTD90" s="114"/>
      <c r="GTE90" s="114"/>
      <c r="GTF90" s="114"/>
      <c r="GTG90" s="114"/>
      <c r="GTH90" s="114"/>
      <c r="GTI90" s="114"/>
      <c r="GTJ90" s="114"/>
      <c r="GTK90" s="114"/>
      <c r="GTL90" s="114"/>
      <c r="GTM90" s="114"/>
      <c r="GTN90" s="114"/>
      <c r="GTO90" s="114"/>
      <c r="GTP90" s="114"/>
      <c r="GTQ90" s="114"/>
      <c r="GTR90" s="114"/>
      <c r="GTS90" s="114"/>
      <c r="GTT90" s="114"/>
      <c r="GTU90" s="114"/>
      <c r="GTV90" s="114"/>
      <c r="GTW90" s="114"/>
      <c r="GTX90" s="114"/>
      <c r="GTY90" s="114"/>
      <c r="GTZ90" s="114"/>
      <c r="GUA90" s="114"/>
      <c r="GUB90" s="114"/>
      <c r="GUC90" s="114"/>
      <c r="GUD90" s="114"/>
      <c r="GUE90" s="114"/>
      <c r="GUF90" s="114"/>
      <c r="GUG90" s="114"/>
      <c r="GUH90" s="114"/>
      <c r="GUI90" s="114"/>
      <c r="GUJ90" s="114"/>
      <c r="GUK90" s="114"/>
      <c r="GUL90" s="114"/>
      <c r="GUM90" s="114"/>
      <c r="GUN90" s="114"/>
      <c r="GUO90" s="114"/>
      <c r="GUP90" s="114"/>
      <c r="GUQ90" s="114"/>
      <c r="GUR90" s="114"/>
      <c r="GUS90" s="114"/>
      <c r="GUT90" s="114"/>
      <c r="GUU90" s="114"/>
      <c r="GUV90" s="114"/>
      <c r="GUW90" s="114"/>
      <c r="GUX90" s="114"/>
      <c r="GUY90" s="114"/>
      <c r="GUZ90" s="114"/>
      <c r="GVA90" s="114"/>
      <c r="GVB90" s="114"/>
      <c r="GVC90" s="114"/>
      <c r="GVD90" s="114"/>
      <c r="GVE90" s="114"/>
      <c r="GVF90" s="114"/>
      <c r="GVG90" s="114"/>
      <c r="GVH90" s="114"/>
      <c r="GVI90" s="114"/>
      <c r="GVJ90" s="114"/>
      <c r="GVK90" s="114"/>
      <c r="GVL90" s="114"/>
      <c r="GVM90" s="114"/>
      <c r="GVN90" s="114"/>
      <c r="GVO90" s="114"/>
      <c r="GVP90" s="114"/>
      <c r="GVQ90" s="114"/>
      <c r="GVR90" s="114"/>
      <c r="GVS90" s="114"/>
      <c r="GVT90" s="114"/>
      <c r="GVU90" s="114"/>
      <c r="GVV90" s="114"/>
      <c r="GVW90" s="114"/>
      <c r="GVX90" s="114"/>
      <c r="GVY90" s="114"/>
      <c r="GVZ90" s="114"/>
      <c r="GWA90" s="114"/>
      <c r="GWB90" s="114"/>
      <c r="GWC90" s="114"/>
      <c r="GWD90" s="114"/>
      <c r="GWE90" s="114"/>
      <c r="GWF90" s="114"/>
      <c r="GWG90" s="114"/>
      <c r="GWH90" s="114"/>
      <c r="GWI90" s="114"/>
      <c r="GWJ90" s="114"/>
      <c r="GWK90" s="114"/>
      <c r="GWL90" s="114"/>
      <c r="GWM90" s="114"/>
      <c r="GWN90" s="114"/>
      <c r="GWO90" s="114"/>
      <c r="GWP90" s="114"/>
      <c r="GWQ90" s="114"/>
      <c r="GWR90" s="114"/>
      <c r="GWS90" s="114"/>
      <c r="GWT90" s="114"/>
      <c r="GWU90" s="114"/>
      <c r="GWV90" s="114"/>
      <c r="GWW90" s="114"/>
      <c r="GWX90" s="114"/>
      <c r="GWY90" s="114"/>
      <c r="GWZ90" s="114"/>
      <c r="GXA90" s="114"/>
      <c r="GXB90" s="114"/>
      <c r="GXC90" s="114"/>
      <c r="GXD90" s="114"/>
      <c r="GXE90" s="114"/>
      <c r="GXF90" s="114"/>
      <c r="GXG90" s="114"/>
      <c r="GXH90" s="114"/>
      <c r="GXI90" s="114"/>
      <c r="GXJ90" s="114"/>
      <c r="GXK90" s="114"/>
      <c r="GXL90" s="114"/>
      <c r="GXM90" s="114"/>
      <c r="GXN90" s="114"/>
      <c r="GXO90" s="114"/>
      <c r="GXP90" s="114"/>
      <c r="GXQ90" s="114"/>
      <c r="GXR90" s="114"/>
      <c r="GXS90" s="114"/>
      <c r="GXT90" s="114"/>
      <c r="GXU90" s="114"/>
      <c r="GXV90" s="114"/>
      <c r="GXW90" s="114"/>
      <c r="GXX90" s="114"/>
      <c r="GXY90" s="114"/>
      <c r="GXZ90" s="114"/>
      <c r="GYA90" s="114"/>
      <c r="GYB90" s="114"/>
      <c r="GYC90" s="114"/>
      <c r="GYD90" s="114"/>
      <c r="GYE90" s="114"/>
      <c r="GYF90" s="114"/>
      <c r="GYG90" s="114"/>
      <c r="GYH90" s="114"/>
      <c r="GYI90" s="114"/>
      <c r="GYJ90" s="114"/>
      <c r="GYK90" s="114"/>
      <c r="GYL90" s="114"/>
      <c r="GYM90" s="114"/>
      <c r="GYN90" s="114"/>
      <c r="GYO90" s="114"/>
      <c r="GYP90" s="114"/>
      <c r="GYQ90" s="114"/>
      <c r="GYR90" s="114"/>
      <c r="GYS90" s="114"/>
      <c r="GYT90" s="114"/>
      <c r="GYU90" s="114"/>
      <c r="GYV90" s="114"/>
      <c r="GYW90" s="114"/>
      <c r="GYX90" s="114"/>
      <c r="GYY90" s="114"/>
      <c r="GYZ90" s="114"/>
      <c r="GZA90" s="114"/>
      <c r="GZB90" s="114"/>
      <c r="GZC90" s="114"/>
      <c r="GZD90" s="114"/>
      <c r="GZE90" s="114"/>
      <c r="GZF90" s="114"/>
      <c r="GZG90" s="114"/>
      <c r="GZH90" s="114"/>
      <c r="GZI90" s="114"/>
      <c r="GZJ90" s="114"/>
      <c r="GZK90" s="114"/>
      <c r="GZL90" s="114"/>
      <c r="GZM90" s="114"/>
      <c r="GZN90" s="114"/>
      <c r="GZO90" s="114"/>
      <c r="GZP90" s="114"/>
      <c r="GZQ90" s="114"/>
      <c r="GZR90" s="114"/>
      <c r="GZS90" s="114"/>
      <c r="GZT90" s="114"/>
      <c r="GZU90" s="114"/>
      <c r="GZV90" s="114"/>
      <c r="GZW90" s="114"/>
      <c r="GZX90" s="114"/>
      <c r="GZY90" s="114"/>
      <c r="GZZ90" s="114"/>
      <c r="HAA90" s="114"/>
      <c r="HAB90" s="114"/>
      <c r="HAC90" s="114"/>
      <c r="HAD90" s="114"/>
      <c r="HAE90" s="114"/>
      <c r="HAF90" s="114"/>
      <c r="HAG90" s="114"/>
      <c r="HAH90" s="114"/>
      <c r="HAI90" s="114"/>
      <c r="HAJ90" s="114"/>
      <c r="HAK90" s="114"/>
      <c r="HAL90" s="114"/>
      <c r="HAM90" s="114"/>
      <c r="HAN90" s="114"/>
      <c r="HAO90" s="114"/>
      <c r="HAP90" s="114"/>
      <c r="HAQ90" s="114"/>
      <c r="HAR90" s="114"/>
      <c r="HAS90" s="114"/>
      <c r="HAT90" s="114"/>
      <c r="HAU90" s="114"/>
      <c r="HAV90" s="114"/>
      <c r="HAW90" s="114"/>
      <c r="HAX90" s="114"/>
      <c r="HAY90" s="114"/>
      <c r="HAZ90" s="114"/>
      <c r="HBA90" s="114"/>
      <c r="HBB90" s="114"/>
      <c r="HBC90" s="114"/>
      <c r="HBD90" s="114"/>
      <c r="HBE90" s="114"/>
      <c r="HBF90" s="114"/>
      <c r="HBG90" s="114"/>
      <c r="HBH90" s="114"/>
      <c r="HBI90" s="114"/>
      <c r="HBJ90" s="114"/>
      <c r="HBK90" s="114"/>
      <c r="HBL90" s="114"/>
      <c r="HBM90" s="114"/>
      <c r="HBN90" s="114"/>
      <c r="HBO90" s="114"/>
      <c r="HBP90" s="114"/>
      <c r="HBQ90" s="114"/>
      <c r="HBR90" s="114"/>
      <c r="HBS90" s="114"/>
      <c r="HBT90" s="114"/>
      <c r="HBU90" s="114"/>
      <c r="HBV90" s="114"/>
      <c r="HBW90" s="114"/>
      <c r="HBX90" s="114"/>
      <c r="HBY90" s="114"/>
      <c r="HBZ90" s="114"/>
      <c r="HCA90" s="114"/>
      <c r="HCB90" s="114"/>
      <c r="HCC90" s="114"/>
      <c r="HCD90" s="114"/>
      <c r="HCE90" s="114"/>
      <c r="HCF90" s="114"/>
      <c r="HCG90" s="114"/>
      <c r="HCH90" s="114"/>
      <c r="HCI90" s="114"/>
      <c r="HCJ90" s="114"/>
      <c r="HCK90" s="114"/>
      <c r="HCL90" s="114"/>
      <c r="HCM90" s="114"/>
      <c r="HCN90" s="114"/>
      <c r="HCO90" s="114"/>
      <c r="HCP90" s="114"/>
      <c r="HCQ90" s="114"/>
      <c r="HCR90" s="114"/>
      <c r="HCS90" s="114"/>
      <c r="HCT90" s="114"/>
      <c r="HCU90" s="114"/>
      <c r="HCV90" s="114"/>
      <c r="HCW90" s="114"/>
      <c r="HCX90" s="114"/>
      <c r="HCY90" s="114"/>
      <c r="HCZ90" s="114"/>
      <c r="HDA90" s="114"/>
      <c r="HDB90" s="114"/>
      <c r="HDC90" s="114"/>
      <c r="HDD90" s="114"/>
      <c r="HDE90" s="114"/>
      <c r="HDF90" s="114"/>
      <c r="HDG90" s="114"/>
      <c r="HDH90" s="114"/>
      <c r="HDI90" s="114"/>
      <c r="HDJ90" s="114"/>
      <c r="HDK90" s="114"/>
      <c r="HDL90" s="114"/>
      <c r="HDM90" s="114"/>
      <c r="HDN90" s="114"/>
      <c r="HDO90" s="114"/>
      <c r="HDP90" s="114"/>
      <c r="HDQ90" s="114"/>
      <c r="HDR90" s="114"/>
      <c r="HDS90" s="114"/>
      <c r="HDT90" s="114"/>
      <c r="HDU90" s="114"/>
      <c r="HDV90" s="114"/>
      <c r="HDW90" s="114"/>
      <c r="HDX90" s="114"/>
      <c r="HDY90" s="114"/>
      <c r="HDZ90" s="114"/>
      <c r="HEA90" s="114"/>
      <c r="HEB90" s="114"/>
      <c r="HEC90" s="114"/>
      <c r="HED90" s="114"/>
      <c r="HEE90" s="114"/>
      <c r="HEF90" s="114"/>
      <c r="HEG90" s="114"/>
      <c r="HEH90" s="114"/>
      <c r="HEI90" s="114"/>
      <c r="HEJ90" s="114"/>
      <c r="HEK90" s="114"/>
      <c r="HEL90" s="114"/>
      <c r="HEM90" s="114"/>
      <c r="HEN90" s="114"/>
      <c r="HEO90" s="114"/>
      <c r="HEP90" s="114"/>
      <c r="HEQ90" s="114"/>
      <c r="HER90" s="114"/>
      <c r="HES90" s="114"/>
      <c r="HET90" s="114"/>
      <c r="HEU90" s="114"/>
      <c r="HEV90" s="114"/>
      <c r="HEW90" s="114"/>
      <c r="HEX90" s="114"/>
      <c r="HEY90" s="114"/>
      <c r="HEZ90" s="114"/>
      <c r="HFA90" s="114"/>
      <c r="HFB90" s="114"/>
      <c r="HFC90" s="114"/>
      <c r="HFD90" s="114"/>
      <c r="HFE90" s="114"/>
      <c r="HFF90" s="114"/>
      <c r="HFG90" s="114"/>
      <c r="HFH90" s="114"/>
      <c r="HFI90" s="114"/>
      <c r="HFJ90" s="114"/>
      <c r="HFK90" s="114"/>
      <c r="HFL90" s="114"/>
      <c r="HFM90" s="114"/>
      <c r="HFN90" s="114"/>
      <c r="HFO90" s="114"/>
      <c r="HFP90" s="114"/>
      <c r="HFQ90" s="114"/>
      <c r="HFR90" s="114"/>
      <c r="HFS90" s="114"/>
      <c r="HFT90" s="114"/>
      <c r="HFU90" s="114"/>
      <c r="HFV90" s="114"/>
      <c r="HFW90" s="114"/>
      <c r="HFX90" s="114"/>
      <c r="HFY90" s="114"/>
      <c r="HFZ90" s="114"/>
      <c r="HGA90" s="114"/>
      <c r="HGB90" s="114"/>
      <c r="HGC90" s="114"/>
      <c r="HGD90" s="114"/>
      <c r="HGE90" s="114"/>
      <c r="HGF90" s="114"/>
      <c r="HGG90" s="114"/>
      <c r="HGH90" s="114"/>
      <c r="HGI90" s="114"/>
      <c r="HGJ90" s="114"/>
      <c r="HGK90" s="114"/>
      <c r="HGL90" s="114"/>
      <c r="HGM90" s="114"/>
      <c r="HGN90" s="114"/>
      <c r="HGO90" s="114"/>
      <c r="HGP90" s="114"/>
      <c r="HGQ90" s="114"/>
      <c r="HGR90" s="114"/>
      <c r="HGS90" s="114"/>
      <c r="HGT90" s="114"/>
      <c r="HGU90" s="114"/>
      <c r="HGV90" s="114"/>
      <c r="HGW90" s="114"/>
      <c r="HGX90" s="114"/>
      <c r="HGY90" s="114"/>
      <c r="HGZ90" s="114"/>
      <c r="HHA90" s="114"/>
      <c r="HHB90" s="114"/>
      <c r="HHC90" s="114"/>
      <c r="HHD90" s="114"/>
      <c r="HHE90" s="114"/>
      <c r="HHF90" s="114"/>
      <c r="HHG90" s="114"/>
      <c r="HHH90" s="114"/>
      <c r="HHI90" s="114"/>
      <c r="HHJ90" s="114"/>
      <c r="HHK90" s="114"/>
      <c r="HHL90" s="114"/>
      <c r="HHM90" s="114"/>
      <c r="HHN90" s="114"/>
      <c r="HHO90" s="114"/>
      <c r="HHP90" s="114"/>
      <c r="HHQ90" s="114"/>
      <c r="HHR90" s="114"/>
      <c r="HHS90" s="114"/>
      <c r="HHT90" s="114"/>
      <c r="HHU90" s="114"/>
      <c r="HHV90" s="114"/>
      <c r="HHW90" s="114"/>
      <c r="HHX90" s="114"/>
      <c r="HHY90" s="114"/>
      <c r="HHZ90" s="114"/>
      <c r="HIA90" s="114"/>
      <c r="HIB90" s="114"/>
      <c r="HIC90" s="114"/>
      <c r="HID90" s="114"/>
      <c r="HIE90" s="114"/>
      <c r="HIF90" s="114"/>
      <c r="HIG90" s="114"/>
      <c r="HIH90" s="114"/>
      <c r="HII90" s="114"/>
      <c r="HIJ90" s="114"/>
      <c r="HIK90" s="114"/>
      <c r="HIL90" s="114"/>
      <c r="HIM90" s="114"/>
      <c r="HIN90" s="114"/>
      <c r="HIO90" s="114"/>
      <c r="HIP90" s="114"/>
      <c r="HIQ90" s="114"/>
      <c r="HIR90" s="114"/>
      <c r="HIS90" s="114"/>
      <c r="HIT90" s="114"/>
      <c r="HIU90" s="114"/>
      <c r="HIV90" s="114"/>
      <c r="HIW90" s="114"/>
      <c r="HIX90" s="114"/>
      <c r="HIY90" s="114"/>
      <c r="HIZ90" s="114"/>
      <c r="HJA90" s="114"/>
      <c r="HJB90" s="114"/>
      <c r="HJC90" s="114"/>
      <c r="HJD90" s="114"/>
      <c r="HJE90" s="114"/>
      <c r="HJF90" s="114"/>
      <c r="HJG90" s="114"/>
      <c r="HJH90" s="114"/>
      <c r="HJI90" s="114"/>
      <c r="HJJ90" s="114"/>
      <c r="HJK90" s="114"/>
      <c r="HJL90" s="114"/>
      <c r="HJM90" s="114"/>
      <c r="HJN90" s="114"/>
      <c r="HJO90" s="114"/>
      <c r="HJP90" s="114"/>
      <c r="HJQ90" s="114"/>
      <c r="HJR90" s="114"/>
      <c r="HJS90" s="114"/>
      <c r="HJT90" s="114"/>
      <c r="HJU90" s="114"/>
      <c r="HJV90" s="114"/>
      <c r="HJW90" s="114"/>
      <c r="HJX90" s="114"/>
      <c r="HJY90" s="114"/>
      <c r="HJZ90" s="114"/>
      <c r="HKA90" s="114"/>
      <c r="HKB90" s="114"/>
      <c r="HKC90" s="114"/>
      <c r="HKD90" s="114"/>
      <c r="HKE90" s="114"/>
      <c r="HKF90" s="114"/>
      <c r="HKG90" s="114"/>
      <c r="HKH90" s="114"/>
      <c r="HKI90" s="114"/>
      <c r="HKJ90" s="114"/>
      <c r="HKK90" s="114"/>
      <c r="HKL90" s="114"/>
      <c r="HKM90" s="114"/>
      <c r="HKN90" s="114"/>
      <c r="HKO90" s="114"/>
      <c r="HKP90" s="114"/>
      <c r="HKQ90" s="114"/>
      <c r="HKR90" s="114"/>
      <c r="HKS90" s="114"/>
      <c r="HKT90" s="114"/>
      <c r="HKU90" s="114"/>
      <c r="HKV90" s="114"/>
      <c r="HKW90" s="114"/>
      <c r="HKX90" s="114"/>
      <c r="HKY90" s="114"/>
      <c r="HKZ90" s="114"/>
      <c r="HLA90" s="114"/>
      <c r="HLB90" s="114"/>
      <c r="HLC90" s="114"/>
      <c r="HLD90" s="114"/>
      <c r="HLE90" s="114"/>
      <c r="HLF90" s="114"/>
      <c r="HLG90" s="114"/>
      <c r="HLH90" s="114"/>
      <c r="HLI90" s="114"/>
      <c r="HLJ90" s="114"/>
      <c r="HLK90" s="114"/>
      <c r="HLL90" s="114"/>
      <c r="HLM90" s="114"/>
      <c r="HLN90" s="114"/>
      <c r="HLO90" s="114"/>
      <c r="HLP90" s="114"/>
      <c r="HLQ90" s="114"/>
      <c r="HLR90" s="114"/>
      <c r="HLS90" s="114"/>
      <c r="HLT90" s="114"/>
      <c r="HLU90" s="114"/>
      <c r="HLV90" s="114"/>
      <c r="HLW90" s="114"/>
      <c r="HLX90" s="114"/>
      <c r="HLY90" s="114"/>
      <c r="HLZ90" s="114"/>
      <c r="HMA90" s="114"/>
      <c r="HMB90" s="114"/>
      <c r="HMC90" s="114"/>
      <c r="HMD90" s="114"/>
      <c r="HME90" s="114"/>
      <c r="HMF90" s="114"/>
      <c r="HMG90" s="114"/>
      <c r="HMH90" s="114"/>
      <c r="HMI90" s="114"/>
      <c r="HMJ90" s="114"/>
      <c r="HMK90" s="114"/>
      <c r="HML90" s="114"/>
      <c r="HMM90" s="114"/>
      <c r="HMN90" s="114"/>
      <c r="HMO90" s="114"/>
      <c r="HMP90" s="114"/>
      <c r="HMQ90" s="114"/>
      <c r="HMR90" s="114"/>
      <c r="HMS90" s="114"/>
      <c r="HMT90" s="114"/>
      <c r="HMU90" s="114"/>
      <c r="HMV90" s="114"/>
      <c r="HMW90" s="114"/>
      <c r="HMX90" s="114"/>
      <c r="HMY90" s="114"/>
      <c r="HMZ90" s="114"/>
      <c r="HNA90" s="114"/>
      <c r="HNB90" s="114"/>
      <c r="HNC90" s="114"/>
      <c r="HND90" s="114"/>
      <c r="HNE90" s="114"/>
      <c r="HNF90" s="114"/>
      <c r="HNG90" s="114"/>
      <c r="HNH90" s="114"/>
      <c r="HNI90" s="114"/>
      <c r="HNJ90" s="114"/>
      <c r="HNK90" s="114"/>
      <c r="HNL90" s="114"/>
      <c r="HNM90" s="114"/>
      <c r="HNN90" s="114"/>
      <c r="HNO90" s="114"/>
      <c r="HNP90" s="114"/>
      <c r="HNQ90" s="114"/>
      <c r="HNR90" s="114"/>
      <c r="HNS90" s="114"/>
      <c r="HNT90" s="114"/>
      <c r="HNU90" s="114"/>
      <c r="HNV90" s="114"/>
      <c r="HNW90" s="114"/>
      <c r="HNX90" s="114"/>
      <c r="HNY90" s="114"/>
      <c r="HNZ90" s="114"/>
      <c r="HOA90" s="114"/>
      <c r="HOB90" s="114"/>
      <c r="HOC90" s="114"/>
      <c r="HOD90" s="114"/>
      <c r="HOE90" s="114"/>
      <c r="HOF90" s="114"/>
      <c r="HOG90" s="114"/>
      <c r="HOH90" s="114"/>
      <c r="HOI90" s="114"/>
      <c r="HOJ90" s="114"/>
      <c r="HOK90" s="114"/>
      <c r="HOL90" s="114"/>
      <c r="HOM90" s="114"/>
      <c r="HON90" s="114"/>
      <c r="HOO90" s="114"/>
      <c r="HOP90" s="114"/>
      <c r="HOQ90" s="114"/>
      <c r="HOR90" s="114"/>
      <c r="HOS90" s="114"/>
      <c r="HOT90" s="114"/>
      <c r="HOU90" s="114"/>
      <c r="HOV90" s="114"/>
      <c r="HOW90" s="114"/>
      <c r="HOX90" s="114"/>
      <c r="HOY90" s="114"/>
      <c r="HOZ90" s="114"/>
      <c r="HPA90" s="114"/>
      <c r="HPB90" s="114"/>
      <c r="HPC90" s="114"/>
      <c r="HPD90" s="114"/>
      <c r="HPE90" s="114"/>
      <c r="HPF90" s="114"/>
      <c r="HPG90" s="114"/>
      <c r="HPH90" s="114"/>
      <c r="HPI90" s="114"/>
      <c r="HPJ90" s="114"/>
      <c r="HPK90" s="114"/>
      <c r="HPL90" s="114"/>
      <c r="HPM90" s="114"/>
      <c r="HPN90" s="114"/>
      <c r="HPO90" s="114"/>
      <c r="HPP90" s="114"/>
      <c r="HPQ90" s="114"/>
      <c r="HPR90" s="114"/>
      <c r="HPS90" s="114"/>
      <c r="HPT90" s="114"/>
      <c r="HPU90" s="114"/>
      <c r="HPV90" s="114"/>
      <c r="HPW90" s="114"/>
      <c r="HPX90" s="114"/>
      <c r="HPY90" s="114"/>
      <c r="HPZ90" s="114"/>
      <c r="HQA90" s="114"/>
      <c r="HQB90" s="114"/>
      <c r="HQC90" s="114"/>
      <c r="HQD90" s="114"/>
      <c r="HQE90" s="114"/>
      <c r="HQF90" s="114"/>
      <c r="HQG90" s="114"/>
      <c r="HQH90" s="114"/>
      <c r="HQI90" s="114"/>
      <c r="HQJ90" s="114"/>
      <c r="HQK90" s="114"/>
      <c r="HQL90" s="114"/>
      <c r="HQM90" s="114"/>
      <c r="HQN90" s="114"/>
      <c r="HQO90" s="114"/>
      <c r="HQP90" s="114"/>
      <c r="HQQ90" s="114"/>
      <c r="HQR90" s="114"/>
      <c r="HQS90" s="114"/>
      <c r="HQT90" s="114"/>
      <c r="HQU90" s="114"/>
      <c r="HQV90" s="114"/>
      <c r="HQW90" s="114"/>
      <c r="HQX90" s="114"/>
      <c r="HQY90" s="114"/>
      <c r="HQZ90" s="114"/>
      <c r="HRA90" s="114"/>
      <c r="HRB90" s="114"/>
      <c r="HRC90" s="114"/>
      <c r="HRD90" s="114"/>
      <c r="HRE90" s="114"/>
      <c r="HRF90" s="114"/>
      <c r="HRG90" s="114"/>
      <c r="HRH90" s="114"/>
      <c r="HRI90" s="114"/>
      <c r="HRJ90" s="114"/>
      <c r="HRK90" s="114"/>
      <c r="HRL90" s="114"/>
      <c r="HRM90" s="114"/>
      <c r="HRN90" s="114"/>
      <c r="HRO90" s="114"/>
      <c r="HRP90" s="114"/>
      <c r="HRQ90" s="114"/>
      <c r="HRR90" s="114"/>
      <c r="HRS90" s="114"/>
      <c r="HRT90" s="114"/>
      <c r="HRU90" s="114"/>
      <c r="HRV90" s="114"/>
      <c r="HRW90" s="114"/>
      <c r="HRX90" s="114"/>
      <c r="HRY90" s="114"/>
      <c r="HRZ90" s="114"/>
      <c r="HSA90" s="114"/>
      <c r="HSB90" s="114"/>
      <c r="HSC90" s="114"/>
      <c r="HSD90" s="114"/>
      <c r="HSE90" s="114"/>
      <c r="HSF90" s="114"/>
      <c r="HSG90" s="114"/>
      <c r="HSH90" s="114"/>
      <c r="HSI90" s="114"/>
      <c r="HSJ90" s="114"/>
      <c r="HSK90" s="114"/>
      <c r="HSL90" s="114"/>
      <c r="HSM90" s="114"/>
      <c r="HSN90" s="114"/>
      <c r="HSO90" s="114"/>
      <c r="HSP90" s="114"/>
      <c r="HSQ90" s="114"/>
      <c r="HSR90" s="114"/>
      <c r="HSS90" s="114"/>
      <c r="HST90" s="114"/>
      <c r="HSU90" s="114"/>
      <c r="HSV90" s="114"/>
      <c r="HSW90" s="114"/>
      <c r="HSX90" s="114"/>
      <c r="HSY90" s="114"/>
      <c r="HSZ90" s="114"/>
      <c r="HTA90" s="114"/>
      <c r="HTB90" s="114"/>
      <c r="HTC90" s="114"/>
      <c r="HTD90" s="114"/>
      <c r="HTE90" s="114"/>
      <c r="HTF90" s="114"/>
      <c r="HTG90" s="114"/>
      <c r="HTH90" s="114"/>
      <c r="HTI90" s="114"/>
      <c r="HTJ90" s="114"/>
      <c r="HTK90" s="114"/>
      <c r="HTL90" s="114"/>
      <c r="HTM90" s="114"/>
      <c r="HTN90" s="114"/>
      <c r="HTO90" s="114"/>
      <c r="HTP90" s="114"/>
      <c r="HTQ90" s="114"/>
      <c r="HTR90" s="114"/>
      <c r="HTS90" s="114"/>
      <c r="HTT90" s="114"/>
      <c r="HTU90" s="114"/>
      <c r="HTV90" s="114"/>
      <c r="HTW90" s="114"/>
      <c r="HTX90" s="114"/>
      <c r="HTY90" s="114"/>
      <c r="HTZ90" s="114"/>
      <c r="HUA90" s="114"/>
      <c r="HUB90" s="114"/>
      <c r="HUC90" s="114"/>
      <c r="HUD90" s="114"/>
      <c r="HUE90" s="114"/>
      <c r="HUF90" s="114"/>
      <c r="HUG90" s="114"/>
      <c r="HUH90" s="114"/>
      <c r="HUI90" s="114"/>
      <c r="HUJ90" s="114"/>
      <c r="HUK90" s="114"/>
      <c r="HUL90" s="114"/>
      <c r="HUM90" s="114"/>
      <c r="HUN90" s="114"/>
      <c r="HUO90" s="114"/>
      <c r="HUP90" s="114"/>
      <c r="HUQ90" s="114"/>
      <c r="HUR90" s="114"/>
      <c r="HUS90" s="114"/>
      <c r="HUT90" s="114"/>
      <c r="HUU90" s="114"/>
      <c r="HUV90" s="114"/>
      <c r="HUW90" s="114"/>
      <c r="HUX90" s="114"/>
      <c r="HUY90" s="114"/>
      <c r="HUZ90" s="114"/>
      <c r="HVA90" s="114"/>
      <c r="HVB90" s="114"/>
      <c r="HVC90" s="114"/>
      <c r="HVD90" s="114"/>
      <c r="HVE90" s="114"/>
      <c r="HVF90" s="114"/>
      <c r="HVG90" s="114"/>
      <c r="HVH90" s="114"/>
      <c r="HVI90" s="114"/>
      <c r="HVJ90" s="114"/>
      <c r="HVK90" s="114"/>
      <c r="HVL90" s="114"/>
      <c r="HVM90" s="114"/>
      <c r="HVN90" s="114"/>
      <c r="HVO90" s="114"/>
      <c r="HVP90" s="114"/>
      <c r="HVQ90" s="114"/>
      <c r="HVR90" s="114"/>
      <c r="HVS90" s="114"/>
      <c r="HVT90" s="114"/>
      <c r="HVU90" s="114"/>
      <c r="HVV90" s="114"/>
      <c r="HVW90" s="114"/>
      <c r="HVX90" s="114"/>
      <c r="HVY90" s="114"/>
      <c r="HVZ90" s="114"/>
      <c r="HWA90" s="114"/>
      <c r="HWB90" s="114"/>
      <c r="HWC90" s="114"/>
      <c r="HWD90" s="114"/>
      <c r="HWE90" s="114"/>
      <c r="HWF90" s="114"/>
      <c r="HWG90" s="114"/>
      <c r="HWH90" s="114"/>
      <c r="HWI90" s="114"/>
      <c r="HWJ90" s="114"/>
      <c r="HWK90" s="114"/>
      <c r="HWL90" s="114"/>
      <c r="HWM90" s="114"/>
      <c r="HWN90" s="114"/>
      <c r="HWO90" s="114"/>
      <c r="HWP90" s="114"/>
      <c r="HWQ90" s="114"/>
      <c r="HWR90" s="114"/>
      <c r="HWS90" s="114"/>
      <c r="HWT90" s="114"/>
      <c r="HWU90" s="114"/>
      <c r="HWV90" s="114"/>
      <c r="HWW90" s="114"/>
      <c r="HWX90" s="114"/>
      <c r="HWY90" s="114"/>
      <c r="HWZ90" s="114"/>
      <c r="HXA90" s="114"/>
      <c r="HXB90" s="114"/>
      <c r="HXC90" s="114"/>
      <c r="HXD90" s="114"/>
      <c r="HXE90" s="114"/>
      <c r="HXF90" s="114"/>
      <c r="HXG90" s="114"/>
      <c r="HXH90" s="114"/>
      <c r="HXI90" s="114"/>
      <c r="HXJ90" s="114"/>
      <c r="HXK90" s="114"/>
      <c r="HXL90" s="114"/>
      <c r="HXM90" s="114"/>
      <c r="HXN90" s="114"/>
      <c r="HXO90" s="114"/>
      <c r="HXP90" s="114"/>
      <c r="HXQ90" s="114"/>
      <c r="HXR90" s="114"/>
      <c r="HXS90" s="114"/>
      <c r="HXT90" s="114"/>
      <c r="HXU90" s="114"/>
      <c r="HXV90" s="114"/>
      <c r="HXW90" s="114"/>
      <c r="HXX90" s="114"/>
      <c r="HXY90" s="114"/>
      <c r="HXZ90" s="114"/>
      <c r="HYA90" s="114"/>
      <c r="HYB90" s="114"/>
      <c r="HYC90" s="114"/>
      <c r="HYD90" s="114"/>
      <c r="HYE90" s="114"/>
      <c r="HYF90" s="114"/>
      <c r="HYG90" s="114"/>
      <c r="HYH90" s="114"/>
      <c r="HYI90" s="114"/>
      <c r="HYJ90" s="114"/>
      <c r="HYK90" s="114"/>
      <c r="HYL90" s="114"/>
      <c r="HYM90" s="114"/>
      <c r="HYN90" s="114"/>
      <c r="HYO90" s="114"/>
      <c r="HYP90" s="114"/>
      <c r="HYQ90" s="114"/>
      <c r="HYR90" s="114"/>
      <c r="HYS90" s="114"/>
      <c r="HYT90" s="114"/>
      <c r="HYU90" s="114"/>
      <c r="HYV90" s="114"/>
      <c r="HYW90" s="114"/>
      <c r="HYX90" s="114"/>
      <c r="HYY90" s="114"/>
      <c r="HYZ90" s="114"/>
      <c r="HZA90" s="114"/>
      <c r="HZB90" s="114"/>
      <c r="HZC90" s="114"/>
      <c r="HZD90" s="114"/>
      <c r="HZE90" s="114"/>
      <c r="HZF90" s="114"/>
      <c r="HZG90" s="114"/>
      <c r="HZH90" s="114"/>
      <c r="HZI90" s="114"/>
      <c r="HZJ90" s="114"/>
      <c r="HZK90" s="114"/>
      <c r="HZL90" s="114"/>
      <c r="HZM90" s="114"/>
      <c r="HZN90" s="114"/>
      <c r="HZO90" s="114"/>
      <c r="HZP90" s="114"/>
      <c r="HZQ90" s="114"/>
      <c r="HZR90" s="114"/>
      <c r="HZS90" s="114"/>
      <c r="HZT90" s="114"/>
      <c r="HZU90" s="114"/>
      <c r="HZV90" s="114"/>
      <c r="HZW90" s="114"/>
      <c r="HZX90" s="114"/>
      <c r="HZY90" s="114"/>
      <c r="HZZ90" s="114"/>
      <c r="IAA90" s="114"/>
      <c r="IAB90" s="114"/>
      <c r="IAC90" s="114"/>
      <c r="IAD90" s="114"/>
      <c r="IAE90" s="114"/>
      <c r="IAF90" s="114"/>
      <c r="IAG90" s="114"/>
      <c r="IAH90" s="114"/>
      <c r="IAI90" s="114"/>
      <c r="IAJ90" s="114"/>
      <c r="IAK90" s="114"/>
      <c r="IAL90" s="114"/>
      <c r="IAM90" s="114"/>
      <c r="IAN90" s="114"/>
      <c r="IAO90" s="114"/>
      <c r="IAP90" s="114"/>
      <c r="IAQ90" s="114"/>
      <c r="IAR90" s="114"/>
      <c r="IAS90" s="114"/>
      <c r="IAT90" s="114"/>
      <c r="IAU90" s="114"/>
      <c r="IAV90" s="114"/>
      <c r="IAW90" s="114"/>
      <c r="IAX90" s="114"/>
      <c r="IAY90" s="114"/>
      <c r="IAZ90" s="114"/>
      <c r="IBA90" s="114"/>
      <c r="IBB90" s="114"/>
      <c r="IBC90" s="114"/>
      <c r="IBD90" s="114"/>
      <c r="IBE90" s="114"/>
      <c r="IBF90" s="114"/>
      <c r="IBG90" s="114"/>
      <c r="IBH90" s="114"/>
      <c r="IBI90" s="114"/>
      <c r="IBJ90" s="114"/>
      <c r="IBK90" s="114"/>
      <c r="IBL90" s="114"/>
      <c r="IBM90" s="114"/>
      <c r="IBN90" s="114"/>
      <c r="IBO90" s="114"/>
      <c r="IBP90" s="114"/>
      <c r="IBQ90" s="114"/>
      <c r="IBR90" s="114"/>
      <c r="IBS90" s="114"/>
      <c r="IBT90" s="114"/>
      <c r="IBU90" s="114"/>
      <c r="IBV90" s="114"/>
      <c r="IBW90" s="114"/>
      <c r="IBX90" s="114"/>
      <c r="IBY90" s="114"/>
      <c r="IBZ90" s="114"/>
      <c r="ICA90" s="114"/>
      <c r="ICB90" s="114"/>
      <c r="ICC90" s="114"/>
      <c r="ICD90" s="114"/>
      <c r="ICE90" s="114"/>
      <c r="ICF90" s="114"/>
      <c r="ICG90" s="114"/>
      <c r="ICH90" s="114"/>
      <c r="ICI90" s="114"/>
      <c r="ICJ90" s="114"/>
      <c r="ICK90" s="114"/>
      <c r="ICL90" s="114"/>
      <c r="ICM90" s="114"/>
      <c r="ICN90" s="114"/>
      <c r="ICO90" s="114"/>
      <c r="ICP90" s="114"/>
      <c r="ICQ90" s="114"/>
      <c r="ICR90" s="114"/>
      <c r="ICS90" s="114"/>
      <c r="ICT90" s="114"/>
      <c r="ICU90" s="114"/>
      <c r="ICV90" s="114"/>
      <c r="ICW90" s="114"/>
      <c r="ICX90" s="114"/>
      <c r="ICY90" s="114"/>
      <c r="ICZ90" s="114"/>
      <c r="IDA90" s="114"/>
      <c r="IDB90" s="114"/>
      <c r="IDC90" s="114"/>
      <c r="IDD90" s="114"/>
      <c r="IDE90" s="114"/>
      <c r="IDF90" s="114"/>
      <c r="IDG90" s="114"/>
      <c r="IDH90" s="114"/>
      <c r="IDI90" s="114"/>
      <c r="IDJ90" s="114"/>
      <c r="IDK90" s="114"/>
      <c r="IDL90" s="114"/>
      <c r="IDM90" s="114"/>
      <c r="IDN90" s="114"/>
      <c r="IDO90" s="114"/>
      <c r="IDP90" s="114"/>
      <c r="IDQ90" s="114"/>
      <c r="IDR90" s="114"/>
      <c r="IDS90" s="114"/>
      <c r="IDT90" s="114"/>
      <c r="IDU90" s="114"/>
      <c r="IDV90" s="114"/>
      <c r="IDW90" s="114"/>
      <c r="IDX90" s="114"/>
      <c r="IDY90" s="114"/>
      <c r="IDZ90" s="114"/>
      <c r="IEA90" s="114"/>
      <c r="IEB90" s="114"/>
      <c r="IEC90" s="114"/>
      <c r="IED90" s="114"/>
      <c r="IEE90" s="114"/>
      <c r="IEF90" s="114"/>
      <c r="IEG90" s="114"/>
      <c r="IEH90" s="114"/>
      <c r="IEI90" s="114"/>
      <c r="IEJ90" s="114"/>
      <c r="IEK90" s="114"/>
      <c r="IEL90" s="114"/>
      <c r="IEM90" s="114"/>
      <c r="IEN90" s="114"/>
      <c r="IEO90" s="114"/>
      <c r="IEP90" s="114"/>
      <c r="IEQ90" s="114"/>
      <c r="IER90" s="114"/>
      <c r="IES90" s="114"/>
      <c r="IET90" s="114"/>
      <c r="IEU90" s="114"/>
      <c r="IEV90" s="114"/>
      <c r="IEW90" s="114"/>
      <c r="IEX90" s="114"/>
      <c r="IEY90" s="114"/>
      <c r="IEZ90" s="114"/>
      <c r="IFA90" s="114"/>
      <c r="IFB90" s="114"/>
      <c r="IFC90" s="114"/>
      <c r="IFD90" s="114"/>
      <c r="IFE90" s="114"/>
      <c r="IFF90" s="114"/>
      <c r="IFG90" s="114"/>
      <c r="IFH90" s="114"/>
      <c r="IFI90" s="114"/>
      <c r="IFJ90" s="114"/>
      <c r="IFK90" s="114"/>
      <c r="IFL90" s="114"/>
      <c r="IFM90" s="114"/>
      <c r="IFN90" s="114"/>
      <c r="IFO90" s="114"/>
      <c r="IFP90" s="114"/>
      <c r="IFQ90" s="114"/>
      <c r="IFR90" s="114"/>
      <c r="IFS90" s="114"/>
      <c r="IFT90" s="114"/>
      <c r="IFU90" s="114"/>
      <c r="IFV90" s="114"/>
      <c r="IFW90" s="114"/>
      <c r="IFX90" s="114"/>
      <c r="IFY90" s="114"/>
      <c r="IFZ90" s="114"/>
      <c r="IGA90" s="114"/>
      <c r="IGB90" s="114"/>
      <c r="IGC90" s="114"/>
      <c r="IGD90" s="114"/>
      <c r="IGE90" s="114"/>
      <c r="IGF90" s="114"/>
      <c r="IGG90" s="114"/>
      <c r="IGH90" s="114"/>
      <c r="IGI90" s="114"/>
      <c r="IGJ90" s="114"/>
      <c r="IGK90" s="114"/>
      <c r="IGL90" s="114"/>
      <c r="IGM90" s="114"/>
      <c r="IGN90" s="114"/>
      <c r="IGO90" s="114"/>
      <c r="IGP90" s="114"/>
      <c r="IGQ90" s="114"/>
      <c r="IGR90" s="114"/>
      <c r="IGS90" s="114"/>
      <c r="IGT90" s="114"/>
      <c r="IGU90" s="114"/>
      <c r="IGV90" s="114"/>
      <c r="IGW90" s="114"/>
      <c r="IGX90" s="114"/>
      <c r="IGY90" s="114"/>
      <c r="IGZ90" s="114"/>
      <c r="IHA90" s="114"/>
      <c r="IHB90" s="114"/>
      <c r="IHC90" s="114"/>
      <c r="IHD90" s="114"/>
      <c r="IHE90" s="114"/>
      <c r="IHF90" s="114"/>
      <c r="IHG90" s="114"/>
      <c r="IHH90" s="114"/>
      <c r="IHI90" s="114"/>
      <c r="IHJ90" s="114"/>
      <c r="IHK90" s="114"/>
      <c r="IHL90" s="114"/>
      <c r="IHM90" s="114"/>
      <c r="IHN90" s="114"/>
      <c r="IHO90" s="114"/>
      <c r="IHP90" s="114"/>
      <c r="IHQ90" s="114"/>
      <c r="IHR90" s="114"/>
      <c r="IHS90" s="114"/>
      <c r="IHT90" s="114"/>
      <c r="IHU90" s="114"/>
      <c r="IHV90" s="114"/>
      <c r="IHW90" s="114"/>
      <c r="IHX90" s="114"/>
      <c r="IHY90" s="114"/>
      <c r="IHZ90" s="114"/>
      <c r="IIA90" s="114"/>
      <c r="IIB90" s="114"/>
      <c r="IIC90" s="114"/>
      <c r="IID90" s="114"/>
      <c r="IIE90" s="114"/>
      <c r="IIF90" s="114"/>
      <c r="IIG90" s="114"/>
      <c r="IIH90" s="114"/>
      <c r="III90" s="114"/>
      <c r="IIJ90" s="114"/>
      <c r="IIK90" s="114"/>
      <c r="IIL90" s="114"/>
      <c r="IIM90" s="114"/>
      <c r="IIN90" s="114"/>
      <c r="IIO90" s="114"/>
      <c r="IIP90" s="114"/>
      <c r="IIQ90" s="114"/>
      <c r="IIR90" s="114"/>
      <c r="IIS90" s="114"/>
      <c r="IIT90" s="114"/>
      <c r="IIU90" s="114"/>
      <c r="IIV90" s="114"/>
      <c r="IIW90" s="114"/>
      <c r="IIX90" s="114"/>
      <c r="IIY90" s="114"/>
      <c r="IIZ90" s="114"/>
      <c r="IJA90" s="114"/>
      <c r="IJB90" s="114"/>
      <c r="IJC90" s="114"/>
      <c r="IJD90" s="114"/>
      <c r="IJE90" s="114"/>
      <c r="IJF90" s="114"/>
      <c r="IJG90" s="114"/>
      <c r="IJH90" s="114"/>
      <c r="IJI90" s="114"/>
      <c r="IJJ90" s="114"/>
      <c r="IJK90" s="114"/>
      <c r="IJL90" s="114"/>
      <c r="IJM90" s="114"/>
      <c r="IJN90" s="114"/>
      <c r="IJO90" s="114"/>
      <c r="IJP90" s="114"/>
      <c r="IJQ90" s="114"/>
      <c r="IJR90" s="114"/>
      <c r="IJS90" s="114"/>
      <c r="IJT90" s="114"/>
      <c r="IJU90" s="114"/>
      <c r="IJV90" s="114"/>
      <c r="IJW90" s="114"/>
      <c r="IJX90" s="114"/>
      <c r="IJY90" s="114"/>
      <c r="IJZ90" s="114"/>
      <c r="IKA90" s="114"/>
      <c r="IKB90" s="114"/>
      <c r="IKC90" s="114"/>
      <c r="IKD90" s="114"/>
      <c r="IKE90" s="114"/>
      <c r="IKF90" s="114"/>
      <c r="IKG90" s="114"/>
      <c r="IKH90" s="114"/>
      <c r="IKI90" s="114"/>
      <c r="IKJ90" s="114"/>
      <c r="IKK90" s="114"/>
      <c r="IKL90" s="114"/>
      <c r="IKM90" s="114"/>
      <c r="IKN90" s="114"/>
      <c r="IKO90" s="114"/>
      <c r="IKP90" s="114"/>
      <c r="IKQ90" s="114"/>
      <c r="IKR90" s="114"/>
      <c r="IKS90" s="114"/>
      <c r="IKT90" s="114"/>
      <c r="IKU90" s="114"/>
      <c r="IKV90" s="114"/>
      <c r="IKW90" s="114"/>
      <c r="IKX90" s="114"/>
      <c r="IKY90" s="114"/>
      <c r="IKZ90" s="114"/>
      <c r="ILA90" s="114"/>
      <c r="ILB90" s="114"/>
      <c r="ILC90" s="114"/>
      <c r="ILD90" s="114"/>
      <c r="ILE90" s="114"/>
      <c r="ILF90" s="114"/>
      <c r="ILG90" s="114"/>
      <c r="ILH90" s="114"/>
      <c r="ILI90" s="114"/>
      <c r="ILJ90" s="114"/>
      <c r="ILK90" s="114"/>
      <c r="ILL90" s="114"/>
      <c r="ILM90" s="114"/>
      <c r="ILN90" s="114"/>
      <c r="ILO90" s="114"/>
      <c r="ILP90" s="114"/>
      <c r="ILQ90" s="114"/>
      <c r="ILR90" s="114"/>
      <c r="ILS90" s="114"/>
      <c r="ILT90" s="114"/>
      <c r="ILU90" s="114"/>
      <c r="ILV90" s="114"/>
      <c r="ILW90" s="114"/>
      <c r="ILX90" s="114"/>
      <c r="ILY90" s="114"/>
      <c r="ILZ90" s="114"/>
      <c r="IMA90" s="114"/>
      <c r="IMB90" s="114"/>
      <c r="IMC90" s="114"/>
      <c r="IMD90" s="114"/>
      <c r="IME90" s="114"/>
      <c r="IMF90" s="114"/>
      <c r="IMG90" s="114"/>
      <c r="IMH90" s="114"/>
      <c r="IMI90" s="114"/>
      <c r="IMJ90" s="114"/>
      <c r="IMK90" s="114"/>
      <c r="IML90" s="114"/>
      <c r="IMM90" s="114"/>
      <c r="IMN90" s="114"/>
      <c r="IMO90" s="114"/>
      <c r="IMP90" s="114"/>
      <c r="IMQ90" s="114"/>
      <c r="IMR90" s="114"/>
      <c r="IMS90" s="114"/>
      <c r="IMT90" s="114"/>
      <c r="IMU90" s="114"/>
      <c r="IMV90" s="114"/>
      <c r="IMW90" s="114"/>
      <c r="IMX90" s="114"/>
      <c r="IMY90" s="114"/>
      <c r="IMZ90" s="114"/>
      <c r="INA90" s="114"/>
      <c r="INB90" s="114"/>
      <c r="INC90" s="114"/>
      <c r="IND90" s="114"/>
      <c r="INE90" s="114"/>
      <c r="INF90" s="114"/>
      <c r="ING90" s="114"/>
      <c r="INH90" s="114"/>
      <c r="INI90" s="114"/>
      <c r="INJ90" s="114"/>
      <c r="INK90" s="114"/>
      <c r="INL90" s="114"/>
      <c r="INM90" s="114"/>
      <c r="INN90" s="114"/>
      <c r="INO90" s="114"/>
      <c r="INP90" s="114"/>
      <c r="INQ90" s="114"/>
      <c r="INR90" s="114"/>
      <c r="INS90" s="114"/>
      <c r="INT90" s="114"/>
      <c r="INU90" s="114"/>
      <c r="INV90" s="114"/>
      <c r="INW90" s="114"/>
      <c r="INX90" s="114"/>
      <c r="INY90" s="114"/>
      <c r="INZ90" s="114"/>
      <c r="IOA90" s="114"/>
      <c r="IOB90" s="114"/>
      <c r="IOC90" s="114"/>
      <c r="IOD90" s="114"/>
      <c r="IOE90" s="114"/>
      <c r="IOF90" s="114"/>
      <c r="IOG90" s="114"/>
      <c r="IOH90" s="114"/>
      <c r="IOI90" s="114"/>
      <c r="IOJ90" s="114"/>
      <c r="IOK90" s="114"/>
      <c r="IOL90" s="114"/>
      <c r="IOM90" s="114"/>
      <c r="ION90" s="114"/>
      <c r="IOO90" s="114"/>
      <c r="IOP90" s="114"/>
      <c r="IOQ90" s="114"/>
      <c r="IOR90" s="114"/>
      <c r="IOS90" s="114"/>
      <c r="IOT90" s="114"/>
      <c r="IOU90" s="114"/>
      <c r="IOV90" s="114"/>
      <c r="IOW90" s="114"/>
      <c r="IOX90" s="114"/>
      <c r="IOY90" s="114"/>
      <c r="IOZ90" s="114"/>
      <c r="IPA90" s="114"/>
      <c r="IPB90" s="114"/>
      <c r="IPC90" s="114"/>
      <c r="IPD90" s="114"/>
      <c r="IPE90" s="114"/>
      <c r="IPF90" s="114"/>
      <c r="IPG90" s="114"/>
      <c r="IPH90" s="114"/>
      <c r="IPI90" s="114"/>
      <c r="IPJ90" s="114"/>
      <c r="IPK90" s="114"/>
      <c r="IPL90" s="114"/>
      <c r="IPM90" s="114"/>
      <c r="IPN90" s="114"/>
      <c r="IPO90" s="114"/>
      <c r="IPP90" s="114"/>
      <c r="IPQ90" s="114"/>
      <c r="IPR90" s="114"/>
      <c r="IPS90" s="114"/>
      <c r="IPT90" s="114"/>
      <c r="IPU90" s="114"/>
      <c r="IPV90" s="114"/>
      <c r="IPW90" s="114"/>
      <c r="IPX90" s="114"/>
      <c r="IPY90" s="114"/>
      <c r="IPZ90" s="114"/>
      <c r="IQA90" s="114"/>
      <c r="IQB90" s="114"/>
      <c r="IQC90" s="114"/>
      <c r="IQD90" s="114"/>
      <c r="IQE90" s="114"/>
      <c r="IQF90" s="114"/>
      <c r="IQG90" s="114"/>
      <c r="IQH90" s="114"/>
      <c r="IQI90" s="114"/>
      <c r="IQJ90" s="114"/>
      <c r="IQK90" s="114"/>
      <c r="IQL90" s="114"/>
      <c r="IQM90" s="114"/>
      <c r="IQN90" s="114"/>
      <c r="IQO90" s="114"/>
      <c r="IQP90" s="114"/>
      <c r="IQQ90" s="114"/>
      <c r="IQR90" s="114"/>
      <c r="IQS90" s="114"/>
      <c r="IQT90" s="114"/>
      <c r="IQU90" s="114"/>
      <c r="IQV90" s="114"/>
      <c r="IQW90" s="114"/>
      <c r="IQX90" s="114"/>
      <c r="IQY90" s="114"/>
      <c r="IQZ90" s="114"/>
      <c r="IRA90" s="114"/>
      <c r="IRB90" s="114"/>
      <c r="IRC90" s="114"/>
      <c r="IRD90" s="114"/>
      <c r="IRE90" s="114"/>
      <c r="IRF90" s="114"/>
      <c r="IRG90" s="114"/>
      <c r="IRH90" s="114"/>
      <c r="IRI90" s="114"/>
      <c r="IRJ90" s="114"/>
      <c r="IRK90" s="114"/>
      <c r="IRL90" s="114"/>
      <c r="IRM90" s="114"/>
      <c r="IRN90" s="114"/>
      <c r="IRO90" s="114"/>
      <c r="IRP90" s="114"/>
      <c r="IRQ90" s="114"/>
      <c r="IRR90" s="114"/>
      <c r="IRS90" s="114"/>
      <c r="IRT90" s="114"/>
      <c r="IRU90" s="114"/>
      <c r="IRV90" s="114"/>
      <c r="IRW90" s="114"/>
      <c r="IRX90" s="114"/>
      <c r="IRY90" s="114"/>
      <c r="IRZ90" s="114"/>
      <c r="ISA90" s="114"/>
      <c r="ISB90" s="114"/>
      <c r="ISC90" s="114"/>
      <c r="ISD90" s="114"/>
      <c r="ISE90" s="114"/>
      <c r="ISF90" s="114"/>
      <c r="ISG90" s="114"/>
      <c r="ISH90" s="114"/>
      <c r="ISI90" s="114"/>
      <c r="ISJ90" s="114"/>
      <c r="ISK90" s="114"/>
      <c r="ISL90" s="114"/>
      <c r="ISM90" s="114"/>
      <c r="ISN90" s="114"/>
      <c r="ISO90" s="114"/>
      <c r="ISP90" s="114"/>
      <c r="ISQ90" s="114"/>
      <c r="ISR90" s="114"/>
      <c r="ISS90" s="114"/>
      <c r="IST90" s="114"/>
      <c r="ISU90" s="114"/>
      <c r="ISV90" s="114"/>
      <c r="ISW90" s="114"/>
      <c r="ISX90" s="114"/>
      <c r="ISY90" s="114"/>
      <c r="ISZ90" s="114"/>
      <c r="ITA90" s="114"/>
      <c r="ITB90" s="114"/>
      <c r="ITC90" s="114"/>
      <c r="ITD90" s="114"/>
      <c r="ITE90" s="114"/>
      <c r="ITF90" s="114"/>
      <c r="ITG90" s="114"/>
      <c r="ITH90" s="114"/>
      <c r="ITI90" s="114"/>
      <c r="ITJ90" s="114"/>
      <c r="ITK90" s="114"/>
      <c r="ITL90" s="114"/>
      <c r="ITM90" s="114"/>
      <c r="ITN90" s="114"/>
      <c r="ITO90" s="114"/>
      <c r="ITP90" s="114"/>
      <c r="ITQ90" s="114"/>
      <c r="ITR90" s="114"/>
      <c r="ITS90" s="114"/>
      <c r="ITT90" s="114"/>
      <c r="ITU90" s="114"/>
      <c r="ITV90" s="114"/>
      <c r="ITW90" s="114"/>
      <c r="ITX90" s="114"/>
      <c r="ITY90" s="114"/>
      <c r="ITZ90" s="114"/>
      <c r="IUA90" s="114"/>
      <c r="IUB90" s="114"/>
      <c r="IUC90" s="114"/>
      <c r="IUD90" s="114"/>
      <c r="IUE90" s="114"/>
      <c r="IUF90" s="114"/>
      <c r="IUG90" s="114"/>
      <c r="IUH90" s="114"/>
      <c r="IUI90" s="114"/>
      <c r="IUJ90" s="114"/>
      <c r="IUK90" s="114"/>
      <c r="IUL90" s="114"/>
      <c r="IUM90" s="114"/>
      <c r="IUN90" s="114"/>
      <c r="IUO90" s="114"/>
      <c r="IUP90" s="114"/>
      <c r="IUQ90" s="114"/>
      <c r="IUR90" s="114"/>
      <c r="IUS90" s="114"/>
      <c r="IUT90" s="114"/>
      <c r="IUU90" s="114"/>
      <c r="IUV90" s="114"/>
      <c r="IUW90" s="114"/>
      <c r="IUX90" s="114"/>
      <c r="IUY90" s="114"/>
      <c r="IUZ90" s="114"/>
      <c r="IVA90" s="114"/>
      <c r="IVB90" s="114"/>
      <c r="IVC90" s="114"/>
      <c r="IVD90" s="114"/>
      <c r="IVE90" s="114"/>
      <c r="IVF90" s="114"/>
      <c r="IVG90" s="114"/>
      <c r="IVH90" s="114"/>
      <c r="IVI90" s="114"/>
      <c r="IVJ90" s="114"/>
      <c r="IVK90" s="114"/>
      <c r="IVL90" s="114"/>
      <c r="IVM90" s="114"/>
      <c r="IVN90" s="114"/>
      <c r="IVO90" s="114"/>
      <c r="IVP90" s="114"/>
      <c r="IVQ90" s="114"/>
      <c r="IVR90" s="114"/>
      <c r="IVS90" s="114"/>
      <c r="IVT90" s="114"/>
      <c r="IVU90" s="114"/>
      <c r="IVV90" s="114"/>
      <c r="IVW90" s="114"/>
      <c r="IVX90" s="114"/>
      <c r="IVY90" s="114"/>
      <c r="IVZ90" s="114"/>
      <c r="IWA90" s="114"/>
      <c r="IWB90" s="114"/>
      <c r="IWC90" s="114"/>
      <c r="IWD90" s="114"/>
      <c r="IWE90" s="114"/>
      <c r="IWF90" s="114"/>
      <c r="IWG90" s="114"/>
      <c r="IWH90" s="114"/>
      <c r="IWI90" s="114"/>
      <c r="IWJ90" s="114"/>
      <c r="IWK90" s="114"/>
      <c r="IWL90" s="114"/>
      <c r="IWM90" s="114"/>
      <c r="IWN90" s="114"/>
      <c r="IWO90" s="114"/>
      <c r="IWP90" s="114"/>
      <c r="IWQ90" s="114"/>
      <c r="IWR90" s="114"/>
      <c r="IWS90" s="114"/>
      <c r="IWT90" s="114"/>
      <c r="IWU90" s="114"/>
      <c r="IWV90" s="114"/>
      <c r="IWW90" s="114"/>
      <c r="IWX90" s="114"/>
      <c r="IWY90" s="114"/>
      <c r="IWZ90" s="114"/>
      <c r="IXA90" s="114"/>
      <c r="IXB90" s="114"/>
      <c r="IXC90" s="114"/>
      <c r="IXD90" s="114"/>
      <c r="IXE90" s="114"/>
      <c r="IXF90" s="114"/>
      <c r="IXG90" s="114"/>
      <c r="IXH90" s="114"/>
      <c r="IXI90" s="114"/>
      <c r="IXJ90" s="114"/>
      <c r="IXK90" s="114"/>
      <c r="IXL90" s="114"/>
      <c r="IXM90" s="114"/>
      <c r="IXN90" s="114"/>
      <c r="IXO90" s="114"/>
      <c r="IXP90" s="114"/>
      <c r="IXQ90" s="114"/>
      <c r="IXR90" s="114"/>
      <c r="IXS90" s="114"/>
      <c r="IXT90" s="114"/>
      <c r="IXU90" s="114"/>
      <c r="IXV90" s="114"/>
      <c r="IXW90" s="114"/>
      <c r="IXX90" s="114"/>
      <c r="IXY90" s="114"/>
      <c r="IXZ90" s="114"/>
      <c r="IYA90" s="114"/>
      <c r="IYB90" s="114"/>
      <c r="IYC90" s="114"/>
      <c r="IYD90" s="114"/>
      <c r="IYE90" s="114"/>
      <c r="IYF90" s="114"/>
      <c r="IYG90" s="114"/>
      <c r="IYH90" s="114"/>
      <c r="IYI90" s="114"/>
      <c r="IYJ90" s="114"/>
      <c r="IYK90" s="114"/>
      <c r="IYL90" s="114"/>
      <c r="IYM90" s="114"/>
      <c r="IYN90" s="114"/>
      <c r="IYO90" s="114"/>
      <c r="IYP90" s="114"/>
      <c r="IYQ90" s="114"/>
      <c r="IYR90" s="114"/>
      <c r="IYS90" s="114"/>
      <c r="IYT90" s="114"/>
      <c r="IYU90" s="114"/>
      <c r="IYV90" s="114"/>
      <c r="IYW90" s="114"/>
      <c r="IYX90" s="114"/>
      <c r="IYY90" s="114"/>
      <c r="IYZ90" s="114"/>
      <c r="IZA90" s="114"/>
      <c r="IZB90" s="114"/>
      <c r="IZC90" s="114"/>
      <c r="IZD90" s="114"/>
      <c r="IZE90" s="114"/>
      <c r="IZF90" s="114"/>
      <c r="IZG90" s="114"/>
      <c r="IZH90" s="114"/>
      <c r="IZI90" s="114"/>
      <c r="IZJ90" s="114"/>
      <c r="IZK90" s="114"/>
      <c r="IZL90" s="114"/>
      <c r="IZM90" s="114"/>
      <c r="IZN90" s="114"/>
      <c r="IZO90" s="114"/>
      <c r="IZP90" s="114"/>
      <c r="IZQ90" s="114"/>
      <c r="IZR90" s="114"/>
      <c r="IZS90" s="114"/>
      <c r="IZT90" s="114"/>
      <c r="IZU90" s="114"/>
      <c r="IZV90" s="114"/>
      <c r="IZW90" s="114"/>
      <c r="IZX90" s="114"/>
      <c r="IZY90" s="114"/>
      <c r="IZZ90" s="114"/>
      <c r="JAA90" s="114"/>
      <c r="JAB90" s="114"/>
      <c r="JAC90" s="114"/>
      <c r="JAD90" s="114"/>
      <c r="JAE90" s="114"/>
      <c r="JAF90" s="114"/>
      <c r="JAG90" s="114"/>
      <c r="JAH90" s="114"/>
      <c r="JAI90" s="114"/>
      <c r="JAJ90" s="114"/>
      <c r="JAK90" s="114"/>
      <c r="JAL90" s="114"/>
      <c r="JAM90" s="114"/>
      <c r="JAN90" s="114"/>
      <c r="JAO90" s="114"/>
      <c r="JAP90" s="114"/>
      <c r="JAQ90" s="114"/>
      <c r="JAR90" s="114"/>
      <c r="JAS90" s="114"/>
      <c r="JAT90" s="114"/>
      <c r="JAU90" s="114"/>
      <c r="JAV90" s="114"/>
      <c r="JAW90" s="114"/>
      <c r="JAX90" s="114"/>
      <c r="JAY90" s="114"/>
      <c r="JAZ90" s="114"/>
      <c r="JBA90" s="114"/>
      <c r="JBB90" s="114"/>
      <c r="JBC90" s="114"/>
      <c r="JBD90" s="114"/>
      <c r="JBE90" s="114"/>
      <c r="JBF90" s="114"/>
      <c r="JBG90" s="114"/>
      <c r="JBH90" s="114"/>
      <c r="JBI90" s="114"/>
      <c r="JBJ90" s="114"/>
      <c r="JBK90" s="114"/>
      <c r="JBL90" s="114"/>
      <c r="JBM90" s="114"/>
      <c r="JBN90" s="114"/>
      <c r="JBO90" s="114"/>
      <c r="JBP90" s="114"/>
      <c r="JBQ90" s="114"/>
      <c r="JBR90" s="114"/>
      <c r="JBS90" s="114"/>
      <c r="JBT90" s="114"/>
      <c r="JBU90" s="114"/>
      <c r="JBV90" s="114"/>
      <c r="JBW90" s="114"/>
      <c r="JBX90" s="114"/>
      <c r="JBY90" s="114"/>
      <c r="JBZ90" s="114"/>
      <c r="JCA90" s="114"/>
      <c r="JCB90" s="114"/>
      <c r="JCC90" s="114"/>
      <c r="JCD90" s="114"/>
      <c r="JCE90" s="114"/>
      <c r="JCF90" s="114"/>
      <c r="JCG90" s="114"/>
      <c r="JCH90" s="114"/>
      <c r="JCI90" s="114"/>
      <c r="JCJ90" s="114"/>
      <c r="JCK90" s="114"/>
      <c r="JCL90" s="114"/>
      <c r="JCM90" s="114"/>
      <c r="JCN90" s="114"/>
      <c r="JCO90" s="114"/>
      <c r="JCP90" s="114"/>
      <c r="JCQ90" s="114"/>
      <c r="JCR90" s="114"/>
      <c r="JCS90" s="114"/>
      <c r="JCT90" s="114"/>
      <c r="JCU90" s="114"/>
      <c r="JCV90" s="114"/>
      <c r="JCW90" s="114"/>
      <c r="JCX90" s="114"/>
      <c r="JCY90" s="114"/>
      <c r="JCZ90" s="114"/>
      <c r="JDA90" s="114"/>
      <c r="JDB90" s="114"/>
      <c r="JDC90" s="114"/>
      <c r="JDD90" s="114"/>
      <c r="JDE90" s="114"/>
      <c r="JDF90" s="114"/>
      <c r="JDG90" s="114"/>
      <c r="JDH90" s="114"/>
      <c r="JDI90" s="114"/>
      <c r="JDJ90" s="114"/>
      <c r="JDK90" s="114"/>
      <c r="JDL90" s="114"/>
      <c r="JDM90" s="114"/>
      <c r="JDN90" s="114"/>
      <c r="JDO90" s="114"/>
      <c r="JDP90" s="114"/>
      <c r="JDQ90" s="114"/>
      <c r="JDR90" s="114"/>
      <c r="JDS90" s="114"/>
      <c r="JDT90" s="114"/>
      <c r="JDU90" s="114"/>
      <c r="JDV90" s="114"/>
      <c r="JDW90" s="114"/>
      <c r="JDX90" s="114"/>
      <c r="JDY90" s="114"/>
      <c r="JDZ90" s="114"/>
      <c r="JEA90" s="114"/>
      <c r="JEB90" s="114"/>
      <c r="JEC90" s="114"/>
      <c r="JED90" s="114"/>
      <c r="JEE90" s="114"/>
      <c r="JEF90" s="114"/>
      <c r="JEG90" s="114"/>
      <c r="JEH90" s="114"/>
      <c r="JEI90" s="114"/>
      <c r="JEJ90" s="114"/>
      <c r="JEK90" s="114"/>
      <c r="JEL90" s="114"/>
      <c r="JEM90" s="114"/>
      <c r="JEN90" s="114"/>
      <c r="JEO90" s="114"/>
      <c r="JEP90" s="114"/>
      <c r="JEQ90" s="114"/>
      <c r="JER90" s="114"/>
      <c r="JES90" s="114"/>
      <c r="JET90" s="114"/>
      <c r="JEU90" s="114"/>
      <c r="JEV90" s="114"/>
      <c r="JEW90" s="114"/>
      <c r="JEX90" s="114"/>
      <c r="JEY90" s="114"/>
      <c r="JEZ90" s="114"/>
      <c r="JFA90" s="114"/>
      <c r="JFB90" s="114"/>
      <c r="JFC90" s="114"/>
      <c r="JFD90" s="114"/>
      <c r="JFE90" s="114"/>
      <c r="JFF90" s="114"/>
      <c r="JFG90" s="114"/>
      <c r="JFH90" s="114"/>
      <c r="JFI90" s="114"/>
      <c r="JFJ90" s="114"/>
      <c r="JFK90" s="114"/>
      <c r="JFL90" s="114"/>
      <c r="JFM90" s="114"/>
      <c r="JFN90" s="114"/>
      <c r="JFO90" s="114"/>
      <c r="JFP90" s="114"/>
      <c r="JFQ90" s="114"/>
      <c r="JFR90" s="114"/>
      <c r="JFS90" s="114"/>
      <c r="JFT90" s="114"/>
      <c r="JFU90" s="114"/>
      <c r="JFV90" s="114"/>
      <c r="JFW90" s="114"/>
      <c r="JFX90" s="114"/>
      <c r="JFY90" s="114"/>
      <c r="JFZ90" s="114"/>
      <c r="JGA90" s="114"/>
      <c r="JGB90" s="114"/>
      <c r="JGC90" s="114"/>
      <c r="JGD90" s="114"/>
      <c r="JGE90" s="114"/>
      <c r="JGF90" s="114"/>
      <c r="JGG90" s="114"/>
      <c r="JGH90" s="114"/>
      <c r="JGI90" s="114"/>
      <c r="JGJ90" s="114"/>
      <c r="JGK90" s="114"/>
      <c r="JGL90" s="114"/>
      <c r="JGM90" s="114"/>
      <c r="JGN90" s="114"/>
      <c r="JGO90" s="114"/>
      <c r="JGP90" s="114"/>
      <c r="JGQ90" s="114"/>
      <c r="JGR90" s="114"/>
      <c r="JGS90" s="114"/>
      <c r="JGT90" s="114"/>
      <c r="JGU90" s="114"/>
      <c r="JGV90" s="114"/>
      <c r="JGW90" s="114"/>
      <c r="JGX90" s="114"/>
      <c r="JGY90" s="114"/>
      <c r="JGZ90" s="114"/>
      <c r="JHA90" s="114"/>
      <c r="JHB90" s="114"/>
      <c r="JHC90" s="114"/>
      <c r="JHD90" s="114"/>
      <c r="JHE90" s="114"/>
      <c r="JHF90" s="114"/>
      <c r="JHG90" s="114"/>
      <c r="JHH90" s="114"/>
      <c r="JHI90" s="114"/>
      <c r="JHJ90" s="114"/>
      <c r="JHK90" s="114"/>
      <c r="JHL90" s="114"/>
      <c r="JHM90" s="114"/>
      <c r="JHN90" s="114"/>
      <c r="JHO90" s="114"/>
      <c r="JHP90" s="114"/>
      <c r="JHQ90" s="114"/>
      <c r="JHR90" s="114"/>
      <c r="JHS90" s="114"/>
      <c r="JHT90" s="114"/>
      <c r="JHU90" s="114"/>
      <c r="JHV90" s="114"/>
      <c r="JHW90" s="114"/>
      <c r="JHX90" s="114"/>
      <c r="JHY90" s="114"/>
      <c r="JHZ90" s="114"/>
      <c r="JIA90" s="114"/>
      <c r="JIB90" s="114"/>
      <c r="JIC90" s="114"/>
      <c r="JID90" s="114"/>
      <c r="JIE90" s="114"/>
      <c r="JIF90" s="114"/>
      <c r="JIG90" s="114"/>
      <c r="JIH90" s="114"/>
      <c r="JII90" s="114"/>
      <c r="JIJ90" s="114"/>
      <c r="JIK90" s="114"/>
      <c r="JIL90" s="114"/>
      <c r="JIM90" s="114"/>
      <c r="JIN90" s="114"/>
      <c r="JIO90" s="114"/>
      <c r="JIP90" s="114"/>
      <c r="JIQ90" s="114"/>
      <c r="JIR90" s="114"/>
      <c r="JIS90" s="114"/>
      <c r="JIT90" s="114"/>
      <c r="JIU90" s="114"/>
      <c r="JIV90" s="114"/>
      <c r="JIW90" s="114"/>
      <c r="JIX90" s="114"/>
      <c r="JIY90" s="114"/>
      <c r="JIZ90" s="114"/>
      <c r="JJA90" s="114"/>
      <c r="JJB90" s="114"/>
      <c r="JJC90" s="114"/>
      <c r="JJD90" s="114"/>
      <c r="JJE90" s="114"/>
      <c r="JJF90" s="114"/>
      <c r="JJG90" s="114"/>
      <c r="JJH90" s="114"/>
      <c r="JJI90" s="114"/>
      <c r="JJJ90" s="114"/>
      <c r="JJK90" s="114"/>
      <c r="JJL90" s="114"/>
      <c r="JJM90" s="114"/>
      <c r="JJN90" s="114"/>
      <c r="JJO90" s="114"/>
      <c r="JJP90" s="114"/>
      <c r="JJQ90" s="114"/>
      <c r="JJR90" s="114"/>
      <c r="JJS90" s="114"/>
      <c r="JJT90" s="114"/>
      <c r="JJU90" s="114"/>
      <c r="JJV90" s="114"/>
      <c r="JJW90" s="114"/>
      <c r="JJX90" s="114"/>
      <c r="JJY90" s="114"/>
      <c r="JJZ90" s="114"/>
      <c r="JKA90" s="114"/>
      <c r="JKB90" s="114"/>
      <c r="JKC90" s="114"/>
      <c r="JKD90" s="114"/>
      <c r="JKE90" s="114"/>
      <c r="JKF90" s="114"/>
      <c r="JKG90" s="114"/>
      <c r="JKH90" s="114"/>
      <c r="JKI90" s="114"/>
      <c r="JKJ90" s="114"/>
      <c r="JKK90" s="114"/>
      <c r="JKL90" s="114"/>
      <c r="JKM90" s="114"/>
      <c r="JKN90" s="114"/>
      <c r="JKO90" s="114"/>
      <c r="JKP90" s="114"/>
      <c r="JKQ90" s="114"/>
      <c r="JKR90" s="114"/>
      <c r="JKS90" s="114"/>
      <c r="JKT90" s="114"/>
      <c r="JKU90" s="114"/>
      <c r="JKV90" s="114"/>
      <c r="JKW90" s="114"/>
      <c r="JKX90" s="114"/>
      <c r="JKY90" s="114"/>
      <c r="JKZ90" s="114"/>
      <c r="JLA90" s="114"/>
      <c r="JLB90" s="114"/>
      <c r="JLC90" s="114"/>
      <c r="JLD90" s="114"/>
      <c r="JLE90" s="114"/>
      <c r="JLF90" s="114"/>
      <c r="JLG90" s="114"/>
      <c r="JLH90" s="114"/>
      <c r="JLI90" s="114"/>
      <c r="JLJ90" s="114"/>
      <c r="JLK90" s="114"/>
      <c r="JLL90" s="114"/>
      <c r="JLM90" s="114"/>
      <c r="JLN90" s="114"/>
      <c r="JLO90" s="114"/>
      <c r="JLP90" s="114"/>
      <c r="JLQ90" s="114"/>
      <c r="JLR90" s="114"/>
      <c r="JLS90" s="114"/>
      <c r="JLT90" s="114"/>
      <c r="JLU90" s="114"/>
      <c r="JLV90" s="114"/>
      <c r="JLW90" s="114"/>
      <c r="JLX90" s="114"/>
      <c r="JLY90" s="114"/>
      <c r="JLZ90" s="114"/>
      <c r="JMA90" s="114"/>
      <c r="JMB90" s="114"/>
      <c r="JMC90" s="114"/>
      <c r="JMD90" s="114"/>
      <c r="JME90" s="114"/>
      <c r="JMF90" s="114"/>
      <c r="JMG90" s="114"/>
      <c r="JMH90" s="114"/>
      <c r="JMI90" s="114"/>
      <c r="JMJ90" s="114"/>
      <c r="JMK90" s="114"/>
      <c r="JML90" s="114"/>
      <c r="JMM90" s="114"/>
      <c r="JMN90" s="114"/>
      <c r="JMO90" s="114"/>
      <c r="JMP90" s="114"/>
      <c r="JMQ90" s="114"/>
      <c r="JMR90" s="114"/>
      <c r="JMS90" s="114"/>
      <c r="JMT90" s="114"/>
      <c r="JMU90" s="114"/>
      <c r="JMV90" s="114"/>
      <c r="JMW90" s="114"/>
      <c r="JMX90" s="114"/>
      <c r="JMY90" s="114"/>
      <c r="JMZ90" s="114"/>
      <c r="JNA90" s="114"/>
      <c r="JNB90" s="114"/>
      <c r="JNC90" s="114"/>
      <c r="JND90" s="114"/>
      <c r="JNE90" s="114"/>
      <c r="JNF90" s="114"/>
      <c r="JNG90" s="114"/>
      <c r="JNH90" s="114"/>
      <c r="JNI90" s="114"/>
      <c r="JNJ90" s="114"/>
      <c r="JNK90" s="114"/>
      <c r="JNL90" s="114"/>
      <c r="JNM90" s="114"/>
      <c r="JNN90" s="114"/>
      <c r="JNO90" s="114"/>
      <c r="JNP90" s="114"/>
      <c r="JNQ90" s="114"/>
      <c r="JNR90" s="114"/>
      <c r="JNS90" s="114"/>
      <c r="JNT90" s="114"/>
      <c r="JNU90" s="114"/>
      <c r="JNV90" s="114"/>
      <c r="JNW90" s="114"/>
      <c r="JNX90" s="114"/>
      <c r="JNY90" s="114"/>
      <c r="JNZ90" s="114"/>
      <c r="JOA90" s="114"/>
      <c r="JOB90" s="114"/>
      <c r="JOC90" s="114"/>
      <c r="JOD90" s="114"/>
      <c r="JOE90" s="114"/>
      <c r="JOF90" s="114"/>
      <c r="JOG90" s="114"/>
      <c r="JOH90" s="114"/>
      <c r="JOI90" s="114"/>
      <c r="JOJ90" s="114"/>
      <c r="JOK90" s="114"/>
      <c r="JOL90" s="114"/>
      <c r="JOM90" s="114"/>
      <c r="JON90" s="114"/>
      <c r="JOO90" s="114"/>
      <c r="JOP90" s="114"/>
      <c r="JOQ90" s="114"/>
      <c r="JOR90" s="114"/>
      <c r="JOS90" s="114"/>
      <c r="JOT90" s="114"/>
      <c r="JOU90" s="114"/>
      <c r="JOV90" s="114"/>
      <c r="JOW90" s="114"/>
      <c r="JOX90" s="114"/>
      <c r="JOY90" s="114"/>
      <c r="JOZ90" s="114"/>
      <c r="JPA90" s="114"/>
      <c r="JPB90" s="114"/>
      <c r="JPC90" s="114"/>
      <c r="JPD90" s="114"/>
      <c r="JPE90" s="114"/>
      <c r="JPF90" s="114"/>
      <c r="JPG90" s="114"/>
      <c r="JPH90" s="114"/>
      <c r="JPI90" s="114"/>
      <c r="JPJ90" s="114"/>
      <c r="JPK90" s="114"/>
      <c r="JPL90" s="114"/>
      <c r="JPM90" s="114"/>
      <c r="JPN90" s="114"/>
      <c r="JPO90" s="114"/>
      <c r="JPP90" s="114"/>
      <c r="JPQ90" s="114"/>
      <c r="JPR90" s="114"/>
      <c r="JPS90" s="114"/>
      <c r="JPT90" s="114"/>
      <c r="JPU90" s="114"/>
      <c r="JPV90" s="114"/>
      <c r="JPW90" s="114"/>
      <c r="JPX90" s="114"/>
      <c r="JPY90" s="114"/>
      <c r="JPZ90" s="114"/>
      <c r="JQA90" s="114"/>
      <c r="JQB90" s="114"/>
      <c r="JQC90" s="114"/>
      <c r="JQD90" s="114"/>
      <c r="JQE90" s="114"/>
      <c r="JQF90" s="114"/>
      <c r="JQG90" s="114"/>
      <c r="JQH90" s="114"/>
      <c r="JQI90" s="114"/>
      <c r="JQJ90" s="114"/>
      <c r="JQK90" s="114"/>
      <c r="JQL90" s="114"/>
      <c r="JQM90" s="114"/>
      <c r="JQN90" s="114"/>
      <c r="JQO90" s="114"/>
      <c r="JQP90" s="114"/>
      <c r="JQQ90" s="114"/>
      <c r="JQR90" s="114"/>
      <c r="JQS90" s="114"/>
      <c r="JQT90" s="114"/>
      <c r="JQU90" s="114"/>
      <c r="JQV90" s="114"/>
      <c r="JQW90" s="114"/>
      <c r="JQX90" s="114"/>
      <c r="JQY90" s="114"/>
      <c r="JQZ90" s="114"/>
      <c r="JRA90" s="114"/>
      <c r="JRB90" s="114"/>
      <c r="JRC90" s="114"/>
      <c r="JRD90" s="114"/>
      <c r="JRE90" s="114"/>
      <c r="JRF90" s="114"/>
      <c r="JRG90" s="114"/>
      <c r="JRH90" s="114"/>
      <c r="JRI90" s="114"/>
      <c r="JRJ90" s="114"/>
      <c r="JRK90" s="114"/>
      <c r="JRL90" s="114"/>
      <c r="JRM90" s="114"/>
      <c r="JRN90" s="114"/>
      <c r="JRO90" s="114"/>
      <c r="JRP90" s="114"/>
      <c r="JRQ90" s="114"/>
      <c r="JRR90" s="114"/>
      <c r="JRS90" s="114"/>
      <c r="JRT90" s="114"/>
      <c r="JRU90" s="114"/>
      <c r="JRV90" s="114"/>
      <c r="JRW90" s="114"/>
      <c r="JRX90" s="114"/>
      <c r="JRY90" s="114"/>
      <c r="JRZ90" s="114"/>
      <c r="JSA90" s="114"/>
      <c r="JSB90" s="114"/>
      <c r="JSC90" s="114"/>
      <c r="JSD90" s="114"/>
      <c r="JSE90" s="114"/>
      <c r="JSF90" s="114"/>
      <c r="JSG90" s="114"/>
      <c r="JSH90" s="114"/>
      <c r="JSI90" s="114"/>
      <c r="JSJ90" s="114"/>
      <c r="JSK90" s="114"/>
      <c r="JSL90" s="114"/>
      <c r="JSM90" s="114"/>
      <c r="JSN90" s="114"/>
      <c r="JSO90" s="114"/>
      <c r="JSP90" s="114"/>
      <c r="JSQ90" s="114"/>
      <c r="JSR90" s="114"/>
      <c r="JSS90" s="114"/>
      <c r="JST90" s="114"/>
      <c r="JSU90" s="114"/>
      <c r="JSV90" s="114"/>
      <c r="JSW90" s="114"/>
      <c r="JSX90" s="114"/>
      <c r="JSY90" s="114"/>
      <c r="JSZ90" s="114"/>
      <c r="JTA90" s="114"/>
      <c r="JTB90" s="114"/>
      <c r="JTC90" s="114"/>
      <c r="JTD90" s="114"/>
      <c r="JTE90" s="114"/>
      <c r="JTF90" s="114"/>
      <c r="JTG90" s="114"/>
      <c r="JTH90" s="114"/>
      <c r="JTI90" s="114"/>
      <c r="JTJ90" s="114"/>
      <c r="JTK90" s="114"/>
      <c r="JTL90" s="114"/>
      <c r="JTM90" s="114"/>
      <c r="JTN90" s="114"/>
      <c r="JTO90" s="114"/>
      <c r="JTP90" s="114"/>
      <c r="JTQ90" s="114"/>
      <c r="JTR90" s="114"/>
      <c r="JTS90" s="114"/>
      <c r="JTT90" s="114"/>
      <c r="JTU90" s="114"/>
      <c r="JTV90" s="114"/>
      <c r="JTW90" s="114"/>
      <c r="JTX90" s="114"/>
      <c r="JTY90" s="114"/>
      <c r="JTZ90" s="114"/>
      <c r="JUA90" s="114"/>
      <c r="JUB90" s="114"/>
      <c r="JUC90" s="114"/>
      <c r="JUD90" s="114"/>
      <c r="JUE90" s="114"/>
      <c r="JUF90" s="114"/>
      <c r="JUG90" s="114"/>
      <c r="JUH90" s="114"/>
      <c r="JUI90" s="114"/>
      <c r="JUJ90" s="114"/>
      <c r="JUK90" s="114"/>
      <c r="JUL90" s="114"/>
      <c r="JUM90" s="114"/>
      <c r="JUN90" s="114"/>
      <c r="JUO90" s="114"/>
      <c r="JUP90" s="114"/>
      <c r="JUQ90" s="114"/>
      <c r="JUR90" s="114"/>
      <c r="JUS90" s="114"/>
      <c r="JUT90" s="114"/>
      <c r="JUU90" s="114"/>
      <c r="JUV90" s="114"/>
      <c r="JUW90" s="114"/>
      <c r="JUX90" s="114"/>
      <c r="JUY90" s="114"/>
      <c r="JUZ90" s="114"/>
      <c r="JVA90" s="114"/>
      <c r="JVB90" s="114"/>
      <c r="JVC90" s="114"/>
      <c r="JVD90" s="114"/>
      <c r="JVE90" s="114"/>
      <c r="JVF90" s="114"/>
      <c r="JVG90" s="114"/>
      <c r="JVH90" s="114"/>
      <c r="JVI90" s="114"/>
      <c r="JVJ90" s="114"/>
      <c r="JVK90" s="114"/>
      <c r="JVL90" s="114"/>
      <c r="JVM90" s="114"/>
      <c r="JVN90" s="114"/>
      <c r="JVO90" s="114"/>
      <c r="JVP90" s="114"/>
      <c r="JVQ90" s="114"/>
      <c r="JVR90" s="114"/>
      <c r="JVS90" s="114"/>
      <c r="JVT90" s="114"/>
      <c r="JVU90" s="114"/>
      <c r="JVV90" s="114"/>
      <c r="JVW90" s="114"/>
      <c r="JVX90" s="114"/>
      <c r="JVY90" s="114"/>
      <c r="JVZ90" s="114"/>
      <c r="JWA90" s="114"/>
      <c r="JWB90" s="114"/>
      <c r="JWC90" s="114"/>
      <c r="JWD90" s="114"/>
      <c r="JWE90" s="114"/>
      <c r="JWF90" s="114"/>
      <c r="JWG90" s="114"/>
      <c r="JWH90" s="114"/>
      <c r="JWI90" s="114"/>
      <c r="JWJ90" s="114"/>
      <c r="JWK90" s="114"/>
      <c r="JWL90" s="114"/>
      <c r="JWM90" s="114"/>
      <c r="JWN90" s="114"/>
      <c r="JWO90" s="114"/>
      <c r="JWP90" s="114"/>
      <c r="JWQ90" s="114"/>
      <c r="JWR90" s="114"/>
      <c r="JWS90" s="114"/>
      <c r="JWT90" s="114"/>
      <c r="JWU90" s="114"/>
      <c r="JWV90" s="114"/>
      <c r="JWW90" s="114"/>
      <c r="JWX90" s="114"/>
      <c r="JWY90" s="114"/>
      <c r="JWZ90" s="114"/>
      <c r="JXA90" s="114"/>
      <c r="JXB90" s="114"/>
      <c r="JXC90" s="114"/>
      <c r="JXD90" s="114"/>
      <c r="JXE90" s="114"/>
      <c r="JXF90" s="114"/>
      <c r="JXG90" s="114"/>
      <c r="JXH90" s="114"/>
      <c r="JXI90" s="114"/>
      <c r="JXJ90" s="114"/>
      <c r="JXK90" s="114"/>
      <c r="JXL90" s="114"/>
      <c r="JXM90" s="114"/>
      <c r="JXN90" s="114"/>
      <c r="JXO90" s="114"/>
      <c r="JXP90" s="114"/>
      <c r="JXQ90" s="114"/>
      <c r="JXR90" s="114"/>
      <c r="JXS90" s="114"/>
      <c r="JXT90" s="114"/>
      <c r="JXU90" s="114"/>
      <c r="JXV90" s="114"/>
      <c r="JXW90" s="114"/>
      <c r="JXX90" s="114"/>
      <c r="JXY90" s="114"/>
      <c r="JXZ90" s="114"/>
      <c r="JYA90" s="114"/>
      <c r="JYB90" s="114"/>
      <c r="JYC90" s="114"/>
      <c r="JYD90" s="114"/>
      <c r="JYE90" s="114"/>
      <c r="JYF90" s="114"/>
      <c r="JYG90" s="114"/>
      <c r="JYH90" s="114"/>
      <c r="JYI90" s="114"/>
      <c r="JYJ90" s="114"/>
      <c r="JYK90" s="114"/>
      <c r="JYL90" s="114"/>
      <c r="JYM90" s="114"/>
      <c r="JYN90" s="114"/>
      <c r="JYO90" s="114"/>
      <c r="JYP90" s="114"/>
      <c r="JYQ90" s="114"/>
      <c r="JYR90" s="114"/>
      <c r="JYS90" s="114"/>
      <c r="JYT90" s="114"/>
      <c r="JYU90" s="114"/>
      <c r="JYV90" s="114"/>
      <c r="JYW90" s="114"/>
      <c r="JYX90" s="114"/>
      <c r="JYY90" s="114"/>
      <c r="JYZ90" s="114"/>
      <c r="JZA90" s="114"/>
      <c r="JZB90" s="114"/>
      <c r="JZC90" s="114"/>
      <c r="JZD90" s="114"/>
      <c r="JZE90" s="114"/>
      <c r="JZF90" s="114"/>
      <c r="JZG90" s="114"/>
      <c r="JZH90" s="114"/>
      <c r="JZI90" s="114"/>
      <c r="JZJ90" s="114"/>
      <c r="JZK90" s="114"/>
      <c r="JZL90" s="114"/>
      <c r="JZM90" s="114"/>
      <c r="JZN90" s="114"/>
      <c r="JZO90" s="114"/>
      <c r="JZP90" s="114"/>
      <c r="JZQ90" s="114"/>
      <c r="JZR90" s="114"/>
      <c r="JZS90" s="114"/>
      <c r="JZT90" s="114"/>
      <c r="JZU90" s="114"/>
      <c r="JZV90" s="114"/>
      <c r="JZW90" s="114"/>
      <c r="JZX90" s="114"/>
      <c r="JZY90" s="114"/>
      <c r="JZZ90" s="114"/>
      <c r="KAA90" s="114"/>
      <c r="KAB90" s="114"/>
      <c r="KAC90" s="114"/>
      <c r="KAD90" s="114"/>
      <c r="KAE90" s="114"/>
      <c r="KAF90" s="114"/>
      <c r="KAG90" s="114"/>
      <c r="KAH90" s="114"/>
      <c r="KAI90" s="114"/>
      <c r="KAJ90" s="114"/>
      <c r="KAK90" s="114"/>
      <c r="KAL90" s="114"/>
      <c r="KAM90" s="114"/>
      <c r="KAN90" s="114"/>
      <c r="KAO90" s="114"/>
      <c r="KAP90" s="114"/>
      <c r="KAQ90" s="114"/>
      <c r="KAR90" s="114"/>
      <c r="KAS90" s="114"/>
      <c r="KAT90" s="114"/>
      <c r="KAU90" s="114"/>
      <c r="KAV90" s="114"/>
      <c r="KAW90" s="114"/>
      <c r="KAX90" s="114"/>
      <c r="KAY90" s="114"/>
      <c r="KAZ90" s="114"/>
      <c r="KBA90" s="114"/>
      <c r="KBB90" s="114"/>
      <c r="KBC90" s="114"/>
      <c r="KBD90" s="114"/>
      <c r="KBE90" s="114"/>
      <c r="KBF90" s="114"/>
      <c r="KBG90" s="114"/>
      <c r="KBH90" s="114"/>
      <c r="KBI90" s="114"/>
      <c r="KBJ90" s="114"/>
      <c r="KBK90" s="114"/>
      <c r="KBL90" s="114"/>
      <c r="KBM90" s="114"/>
      <c r="KBN90" s="114"/>
      <c r="KBO90" s="114"/>
      <c r="KBP90" s="114"/>
      <c r="KBQ90" s="114"/>
      <c r="KBR90" s="114"/>
      <c r="KBS90" s="114"/>
      <c r="KBT90" s="114"/>
      <c r="KBU90" s="114"/>
      <c r="KBV90" s="114"/>
      <c r="KBW90" s="114"/>
      <c r="KBX90" s="114"/>
      <c r="KBY90" s="114"/>
      <c r="KBZ90" s="114"/>
      <c r="KCA90" s="114"/>
      <c r="KCB90" s="114"/>
      <c r="KCC90" s="114"/>
      <c r="KCD90" s="114"/>
      <c r="KCE90" s="114"/>
      <c r="KCF90" s="114"/>
      <c r="KCG90" s="114"/>
      <c r="KCH90" s="114"/>
      <c r="KCI90" s="114"/>
      <c r="KCJ90" s="114"/>
      <c r="KCK90" s="114"/>
      <c r="KCL90" s="114"/>
      <c r="KCM90" s="114"/>
      <c r="KCN90" s="114"/>
      <c r="KCO90" s="114"/>
      <c r="KCP90" s="114"/>
      <c r="KCQ90" s="114"/>
      <c r="KCR90" s="114"/>
      <c r="KCS90" s="114"/>
      <c r="KCT90" s="114"/>
      <c r="KCU90" s="114"/>
      <c r="KCV90" s="114"/>
      <c r="KCW90" s="114"/>
      <c r="KCX90" s="114"/>
      <c r="KCY90" s="114"/>
      <c r="KCZ90" s="114"/>
      <c r="KDA90" s="114"/>
      <c r="KDB90" s="114"/>
      <c r="KDC90" s="114"/>
      <c r="KDD90" s="114"/>
      <c r="KDE90" s="114"/>
      <c r="KDF90" s="114"/>
      <c r="KDG90" s="114"/>
      <c r="KDH90" s="114"/>
      <c r="KDI90" s="114"/>
      <c r="KDJ90" s="114"/>
      <c r="KDK90" s="114"/>
      <c r="KDL90" s="114"/>
      <c r="KDM90" s="114"/>
      <c r="KDN90" s="114"/>
      <c r="KDO90" s="114"/>
      <c r="KDP90" s="114"/>
      <c r="KDQ90" s="114"/>
      <c r="KDR90" s="114"/>
      <c r="KDS90" s="114"/>
      <c r="KDT90" s="114"/>
      <c r="KDU90" s="114"/>
      <c r="KDV90" s="114"/>
      <c r="KDW90" s="114"/>
      <c r="KDX90" s="114"/>
      <c r="KDY90" s="114"/>
      <c r="KDZ90" s="114"/>
      <c r="KEA90" s="114"/>
      <c r="KEB90" s="114"/>
      <c r="KEC90" s="114"/>
      <c r="KED90" s="114"/>
      <c r="KEE90" s="114"/>
      <c r="KEF90" s="114"/>
      <c r="KEG90" s="114"/>
      <c r="KEH90" s="114"/>
      <c r="KEI90" s="114"/>
      <c r="KEJ90" s="114"/>
      <c r="KEK90" s="114"/>
      <c r="KEL90" s="114"/>
      <c r="KEM90" s="114"/>
      <c r="KEN90" s="114"/>
      <c r="KEO90" s="114"/>
      <c r="KEP90" s="114"/>
      <c r="KEQ90" s="114"/>
      <c r="KER90" s="114"/>
      <c r="KES90" s="114"/>
      <c r="KET90" s="114"/>
      <c r="KEU90" s="114"/>
      <c r="KEV90" s="114"/>
      <c r="KEW90" s="114"/>
      <c r="KEX90" s="114"/>
      <c r="KEY90" s="114"/>
      <c r="KEZ90" s="114"/>
      <c r="KFA90" s="114"/>
      <c r="KFB90" s="114"/>
      <c r="KFC90" s="114"/>
      <c r="KFD90" s="114"/>
      <c r="KFE90" s="114"/>
      <c r="KFF90" s="114"/>
      <c r="KFG90" s="114"/>
      <c r="KFH90" s="114"/>
      <c r="KFI90" s="114"/>
      <c r="KFJ90" s="114"/>
      <c r="KFK90" s="114"/>
      <c r="KFL90" s="114"/>
      <c r="KFM90" s="114"/>
      <c r="KFN90" s="114"/>
      <c r="KFO90" s="114"/>
      <c r="KFP90" s="114"/>
      <c r="KFQ90" s="114"/>
      <c r="KFR90" s="114"/>
      <c r="KFS90" s="114"/>
      <c r="KFT90" s="114"/>
      <c r="KFU90" s="114"/>
      <c r="KFV90" s="114"/>
      <c r="KFW90" s="114"/>
      <c r="KFX90" s="114"/>
      <c r="KFY90" s="114"/>
      <c r="KFZ90" s="114"/>
      <c r="KGA90" s="114"/>
      <c r="KGB90" s="114"/>
      <c r="KGC90" s="114"/>
      <c r="KGD90" s="114"/>
      <c r="KGE90" s="114"/>
      <c r="KGF90" s="114"/>
      <c r="KGG90" s="114"/>
      <c r="KGH90" s="114"/>
      <c r="KGI90" s="114"/>
      <c r="KGJ90" s="114"/>
      <c r="KGK90" s="114"/>
      <c r="KGL90" s="114"/>
      <c r="KGM90" s="114"/>
      <c r="KGN90" s="114"/>
      <c r="KGO90" s="114"/>
      <c r="KGP90" s="114"/>
      <c r="KGQ90" s="114"/>
      <c r="KGR90" s="114"/>
      <c r="KGS90" s="114"/>
      <c r="KGT90" s="114"/>
      <c r="KGU90" s="114"/>
      <c r="KGV90" s="114"/>
      <c r="KGW90" s="114"/>
      <c r="KGX90" s="114"/>
      <c r="KGY90" s="114"/>
      <c r="KGZ90" s="114"/>
      <c r="KHA90" s="114"/>
      <c r="KHB90" s="114"/>
      <c r="KHC90" s="114"/>
      <c r="KHD90" s="114"/>
      <c r="KHE90" s="114"/>
      <c r="KHF90" s="114"/>
      <c r="KHG90" s="114"/>
      <c r="KHH90" s="114"/>
      <c r="KHI90" s="114"/>
      <c r="KHJ90" s="114"/>
      <c r="KHK90" s="114"/>
      <c r="KHL90" s="114"/>
      <c r="KHM90" s="114"/>
      <c r="KHN90" s="114"/>
      <c r="KHO90" s="114"/>
      <c r="KHP90" s="114"/>
      <c r="KHQ90" s="114"/>
      <c r="KHR90" s="114"/>
      <c r="KHS90" s="114"/>
      <c r="KHT90" s="114"/>
      <c r="KHU90" s="114"/>
      <c r="KHV90" s="114"/>
      <c r="KHW90" s="114"/>
      <c r="KHX90" s="114"/>
      <c r="KHY90" s="114"/>
      <c r="KHZ90" s="114"/>
      <c r="KIA90" s="114"/>
      <c r="KIB90" s="114"/>
      <c r="KIC90" s="114"/>
      <c r="KID90" s="114"/>
      <c r="KIE90" s="114"/>
      <c r="KIF90" s="114"/>
      <c r="KIG90" s="114"/>
      <c r="KIH90" s="114"/>
      <c r="KII90" s="114"/>
      <c r="KIJ90" s="114"/>
      <c r="KIK90" s="114"/>
      <c r="KIL90" s="114"/>
      <c r="KIM90" s="114"/>
      <c r="KIN90" s="114"/>
      <c r="KIO90" s="114"/>
      <c r="KIP90" s="114"/>
      <c r="KIQ90" s="114"/>
      <c r="KIR90" s="114"/>
      <c r="KIS90" s="114"/>
      <c r="KIT90" s="114"/>
      <c r="KIU90" s="114"/>
      <c r="KIV90" s="114"/>
      <c r="KIW90" s="114"/>
      <c r="KIX90" s="114"/>
      <c r="KIY90" s="114"/>
      <c r="KIZ90" s="114"/>
      <c r="KJA90" s="114"/>
      <c r="KJB90" s="114"/>
      <c r="KJC90" s="114"/>
      <c r="KJD90" s="114"/>
      <c r="KJE90" s="114"/>
      <c r="KJF90" s="114"/>
      <c r="KJG90" s="114"/>
      <c r="KJH90" s="114"/>
      <c r="KJI90" s="114"/>
      <c r="KJJ90" s="114"/>
      <c r="KJK90" s="114"/>
      <c r="KJL90" s="114"/>
      <c r="KJM90" s="114"/>
      <c r="KJN90" s="114"/>
      <c r="KJO90" s="114"/>
      <c r="KJP90" s="114"/>
      <c r="KJQ90" s="114"/>
      <c r="KJR90" s="114"/>
      <c r="KJS90" s="114"/>
      <c r="KJT90" s="114"/>
      <c r="KJU90" s="114"/>
      <c r="KJV90" s="114"/>
      <c r="KJW90" s="114"/>
      <c r="KJX90" s="114"/>
      <c r="KJY90" s="114"/>
      <c r="KJZ90" s="114"/>
      <c r="KKA90" s="114"/>
      <c r="KKB90" s="114"/>
      <c r="KKC90" s="114"/>
      <c r="KKD90" s="114"/>
      <c r="KKE90" s="114"/>
      <c r="KKF90" s="114"/>
      <c r="KKG90" s="114"/>
      <c r="KKH90" s="114"/>
      <c r="KKI90" s="114"/>
      <c r="KKJ90" s="114"/>
      <c r="KKK90" s="114"/>
      <c r="KKL90" s="114"/>
      <c r="KKM90" s="114"/>
      <c r="KKN90" s="114"/>
      <c r="KKO90" s="114"/>
      <c r="KKP90" s="114"/>
      <c r="KKQ90" s="114"/>
      <c r="KKR90" s="114"/>
      <c r="KKS90" s="114"/>
      <c r="KKT90" s="114"/>
      <c r="KKU90" s="114"/>
      <c r="KKV90" s="114"/>
      <c r="KKW90" s="114"/>
      <c r="KKX90" s="114"/>
      <c r="KKY90" s="114"/>
      <c r="KKZ90" s="114"/>
      <c r="KLA90" s="114"/>
      <c r="KLB90" s="114"/>
      <c r="KLC90" s="114"/>
      <c r="KLD90" s="114"/>
      <c r="KLE90" s="114"/>
      <c r="KLF90" s="114"/>
      <c r="KLG90" s="114"/>
      <c r="KLH90" s="114"/>
      <c r="KLI90" s="114"/>
      <c r="KLJ90" s="114"/>
      <c r="KLK90" s="114"/>
      <c r="KLL90" s="114"/>
      <c r="KLM90" s="114"/>
      <c r="KLN90" s="114"/>
      <c r="KLO90" s="114"/>
      <c r="KLP90" s="114"/>
      <c r="KLQ90" s="114"/>
      <c r="KLR90" s="114"/>
      <c r="KLS90" s="114"/>
      <c r="KLT90" s="114"/>
      <c r="KLU90" s="114"/>
      <c r="KLV90" s="114"/>
      <c r="KLW90" s="114"/>
      <c r="KLX90" s="114"/>
      <c r="KLY90" s="114"/>
      <c r="KLZ90" s="114"/>
      <c r="KMA90" s="114"/>
      <c r="KMB90" s="114"/>
      <c r="KMC90" s="114"/>
      <c r="KMD90" s="114"/>
      <c r="KME90" s="114"/>
      <c r="KMF90" s="114"/>
      <c r="KMG90" s="114"/>
      <c r="KMH90" s="114"/>
      <c r="KMI90" s="114"/>
      <c r="KMJ90" s="114"/>
      <c r="KMK90" s="114"/>
      <c r="KML90" s="114"/>
      <c r="KMM90" s="114"/>
      <c r="KMN90" s="114"/>
      <c r="KMO90" s="114"/>
      <c r="KMP90" s="114"/>
      <c r="KMQ90" s="114"/>
      <c r="KMR90" s="114"/>
      <c r="KMS90" s="114"/>
      <c r="KMT90" s="114"/>
      <c r="KMU90" s="114"/>
      <c r="KMV90" s="114"/>
      <c r="KMW90" s="114"/>
      <c r="KMX90" s="114"/>
      <c r="KMY90" s="114"/>
      <c r="KMZ90" s="114"/>
      <c r="KNA90" s="114"/>
      <c r="KNB90" s="114"/>
      <c r="KNC90" s="114"/>
      <c r="KND90" s="114"/>
      <c r="KNE90" s="114"/>
      <c r="KNF90" s="114"/>
      <c r="KNG90" s="114"/>
      <c r="KNH90" s="114"/>
      <c r="KNI90" s="114"/>
      <c r="KNJ90" s="114"/>
      <c r="KNK90" s="114"/>
      <c r="KNL90" s="114"/>
      <c r="KNM90" s="114"/>
      <c r="KNN90" s="114"/>
      <c r="KNO90" s="114"/>
      <c r="KNP90" s="114"/>
      <c r="KNQ90" s="114"/>
      <c r="KNR90" s="114"/>
      <c r="KNS90" s="114"/>
      <c r="KNT90" s="114"/>
      <c r="KNU90" s="114"/>
      <c r="KNV90" s="114"/>
      <c r="KNW90" s="114"/>
      <c r="KNX90" s="114"/>
      <c r="KNY90" s="114"/>
      <c r="KNZ90" s="114"/>
      <c r="KOA90" s="114"/>
      <c r="KOB90" s="114"/>
      <c r="KOC90" s="114"/>
      <c r="KOD90" s="114"/>
      <c r="KOE90" s="114"/>
      <c r="KOF90" s="114"/>
      <c r="KOG90" s="114"/>
      <c r="KOH90" s="114"/>
      <c r="KOI90" s="114"/>
      <c r="KOJ90" s="114"/>
      <c r="KOK90" s="114"/>
      <c r="KOL90" s="114"/>
      <c r="KOM90" s="114"/>
      <c r="KON90" s="114"/>
      <c r="KOO90" s="114"/>
      <c r="KOP90" s="114"/>
      <c r="KOQ90" s="114"/>
      <c r="KOR90" s="114"/>
      <c r="KOS90" s="114"/>
      <c r="KOT90" s="114"/>
      <c r="KOU90" s="114"/>
      <c r="KOV90" s="114"/>
      <c r="KOW90" s="114"/>
      <c r="KOX90" s="114"/>
      <c r="KOY90" s="114"/>
      <c r="KOZ90" s="114"/>
      <c r="KPA90" s="114"/>
      <c r="KPB90" s="114"/>
      <c r="KPC90" s="114"/>
      <c r="KPD90" s="114"/>
      <c r="KPE90" s="114"/>
      <c r="KPF90" s="114"/>
      <c r="KPG90" s="114"/>
      <c r="KPH90" s="114"/>
      <c r="KPI90" s="114"/>
      <c r="KPJ90" s="114"/>
      <c r="KPK90" s="114"/>
      <c r="KPL90" s="114"/>
      <c r="KPM90" s="114"/>
      <c r="KPN90" s="114"/>
      <c r="KPO90" s="114"/>
      <c r="KPP90" s="114"/>
      <c r="KPQ90" s="114"/>
      <c r="KPR90" s="114"/>
      <c r="KPS90" s="114"/>
      <c r="KPT90" s="114"/>
      <c r="KPU90" s="114"/>
      <c r="KPV90" s="114"/>
      <c r="KPW90" s="114"/>
      <c r="KPX90" s="114"/>
      <c r="KPY90" s="114"/>
      <c r="KPZ90" s="114"/>
      <c r="KQA90" s="114"/>
      <c r="KQB90" s="114"/>
      <c r="KQC90" s="114"/>
      <c r="KQD90" s="114"/>
      <c r="KQE90" s="114"/>
      <c r="KQF90" s="114"/>
      <c r="KQG90" s="114"/>
      <c r="KQH90" s="114"/>
      <c r="KQI90" s="114"/>
      <c r="KQJ90" s="114"/>
      <c r="KQK90" s="114"/>
      <c r="KQL90" s="114"/>
      <c r="KQM90" s="114"/>
      <c r="KQN90" s="114"/>
      <c r="KQO90" s="114"/>
      <c r="KQP90" s="114"/>
      <c r="KQQ90" s="114"/>
      <c r="KQR90" s="114"/>
      <c r="KQS90" s="114"/>
      <c r="KQT90" s="114"/>
      <c r="KQU90" s="114"/>
      <c r="KQV90" s="114"/>
      <c r="KQW90" s="114"/>
      <c r="KQX90" s="114"/>
      <c r="KQY90" s="114"/>
      <c r="KQZ90" s="114"/>
      <c r="KRA90" s="114"/>
      <c r="KRB90" s="114"/>
      <c r="KRC90" s="114"/>
      <c r="KRD90" s="114"/>
      <c r="KRE90" s="114"/>
      <c r="KRF90" s="114"/>
      <c r="KRG90" s="114"/>
      <c r="KRH90" s="114"/>
      <c r="KRI90" s="114"/>
      <c r="KRJ90" s="114"/>
      <c r="KRK90" s="114"/>
      <c r="KRL90" s="114"/>
      <c r="KRM90" s="114"/>
      <c r="KRN90" s="114"/>
      <c r="KRO90" s="114"/>
      <c r="KRP90" s="114"/>
      <c r="KRQ90" s="114"/>
      <c r="KRR90" s="114"/>
      <c r="KRS90" s="114"/>
      <c r="KRT90" s="114"/>
      <c r="KRU90" s="114"/>
      <c r="KRV90" s="114"/>
      <c r="KRW90" s="114"/>
      <c r="KRX90" s="114"/>
      <c r="KRY90" s="114"/>
      <c r="KRZ90" s="114"/>
      <c r="KSA90" s="114"/>
      <c r="KSB90" s="114"/>
      <c r="KSC90" s="114"/>
      <c r="KSD90" s="114"/>
      <c r="KSE90" s="114"/>
      <c r="KSF90" s="114"/>
      <c r="KSG90" s="114"/>
      <c r="KSH90" s="114"/>
      <c r="KSI90" s="114"/>
      <c r="KSJ90" s="114"/>
      <c r="KSK90" s="114"/>
      <c r="KSL90" s="114"/>
      <c r="KSM90" s="114"/>
      <c r="KSN90" s="114"/>
      <c r="KSO90" s="114"/>
      <c r="KSP90" s="114"/>
      <c r="KSQ90" s="114"/>
      <c r="KSR90" s="114"/>
      <c r="KSS90" s="114"/>
      <c r="KST90" s="114"/>
      <c r="KSU90" s="114"/>
      <c r="KSV90" s="114"/>
      <c r="KSW90" s="114"/>
      <c r="KSX90" s="114"/>
      <c r="KSY90" s="114"/>
      <c r="KSZ90" s="114"/>
      <c r="KTA90" s="114"/>
      <c r="KTB90" s="114"/>
      <c r="KTC90" s="114"/>
      <c r="KTD90" s="114"/>
      <c r="KTE90" s="114"/>
      <c r="KTF90" s="114"/>
      <c r="KTG90" s="114"/>
      <c r="KTH90" s="114"/>
      <c r="KTI90" s="114"/>
      <c r="KTJ90" s="114"/>
      <c r="KTK90" s="114"/>
      <c r="KTL90" s="114"/>
      <c r="KTM90" s="114"/>
      <c r="KTN90" s="114"/>
      <c r="KTO90" s="114"/>
      <c r="KTP90" s="114"/>
      <c r="KTQ90" s="114"/>
      <c r="KTR90" s="114"/>
      <c r="KTS90" s="114"/>
      <c r="KTT90" s="114"/>
      <c r="KTU90" s="114"/>
      <c r="KTV90" s="114"/>
      <c r="KTW90" s="114"/>
      <c r="KTX90" s="114"/>
      <c r="KTY90" s="114"/>
      <c r="KTZ90" s="114"/>
      <c r="KUA90" s="114"/>
      <c r="KUB90" s="114"/>
      <c r="KUC90" s="114"/>
      <c r="KUD90" s="114"/>
      <c r="KUE90" s="114"/>
      <c r="KUF90" s="114"/>
      <c r="KUG90" s="114"/>
      <c r="KUH90" s="114"/>
      <c r="KUI90" s="114"/>
      <c r="KUJ90" s="114"/>
      <c r="KUK90" s="114"/>
      <c r="KUL90" s="114"/>
      <c r="KUM90" s="114"/>
      <c r="KUN90" s="114"/>
      <c r="KUO90" s="114"/>
      <c r="KUP90" s="114"/>
      <c r="KUQ90" s="114"/>
      <c r="KUR90" s="114"/>
      <c r="KUS90" s="114"/>
      <c r="KUT90" s="114"/>
      <c r="KUU90" s="114"/>
      <c r="KUV90" s="114"/>
      <c r="KUW90" s="114"/>
      <c r="KUX90" s="114"/>
      <c r="KUY90" s="114"/>
      <c r="KUZ90" s="114"/>
      <c r="KVA90" s="114"/>
      <c r="KVB90" s="114"/>
      <c r="KVC90" s="114"/>
      <c r="KVD90" s="114"/>
      <c r="KVE90" s="114"/>
      <c r="KVF90" s="114"/>
      <c r="KVG90" s="114"/>
      <c r="KVH90" s="114"/>
      <c r="KVI90" s="114"/>
      <c r="KVJ90" s="114"/>
      <c r="KVK90" s="114"/>
      <c r="KVL90" s="114"/>
      <c r="KVM90" s="114"/>
      <c r="KVN90" s="114"/>
      <c r="KVO90" s="114"/>
      <c r="KVP90" s="114"/>
      <c r="KVQ90" s="114"/>
      <c r="KVR90" s="114"/>
      <c r="KVS90" s="114"/>
      <c r="KVT90" s="114"/>
      <c r="KVU90" s="114"/>
      <c r="KVV90" s="114"/>
      <c r="KVW90" s="114"/>
      <c r="KVX90" s="114"/>
      <c r="KVY90" s="114"/>
      <c r="KVZ90" s="114"/>
      <c r="KWA90" s="114"/>
      <c r="KWB90" s="114"/>
      <c r="KWC90" s="114"/>
      <c r="KWD90" s="114"/>
      <c r="KWE90" s="114"/>
      <c r="KWF90" s="114"/>
      <c r="KWG90" s="114"/>
      <c r="KWH90" s="114"/>
      <c r="KWI90" s="114"/>
      <c r="KWJ90" s="114"/>
      <c r="KWK90" s="114"/>
      <c r="KWL90" s="114"/>
      <c r="KWM90" s="114"/>
      <c r="KWN90" s="114"/>
      <c r="KWO90" s="114"/>
      <c r="KWP90" s="114"/>
      <c r="KWQ90" s="114"/>
      <c r="KWR90" s="114"/>
      <c r="KWS90" s="114"/>
      <c r="KWT90" s="114"/>
      <c r="KWU90" s="114"/>
      <c r="KWV90" s="114"/>
      <c r="KWW90" s="114"/>
      <c r="KWX90" s="114"/>
      <c r="KWY90" s="114"/>
      <c r="KWZ90" s="114"/>
      <c r="KXA90" s="114"/>
      <c r="KXB90" s="114"/>
      <c r="KXC90" s="114"/>
      <c r="KXD90" s="114"/>
      <c r="KXE90" s="114"/>
      <c r="KXF90" s="114"/>
      <c r="KXG90" s="114"/>
      <c r="KXH90" s="114"/>
      <c r="KXI90" s="114"/>
      <c r="KXJ90" s="114"/>
      <c r="KXK90" s="114"/>
      <c r="KXL90" s="114"/>
      <c r="KXM90" s="114"/>
      <c r="KXN90" s="114"/>
      <c r="KXO90" s="114"/>
      <c r="KXP90" s="114"/>
      <c r="KXQ90" s="114"/>
      <c r="KXR90" s="114"/>
      <c r="KXS90" s="114"/>
      <c r="KXT90" s="114"/>
      <c r="KXU90" s="114"/>
      <c r="KXV90" s="114"/>
      <c r="KXW90" s="114"/>
      <c r="KXX90" s="114"/>
      <c r="KXY90" s="114"/>
      <c r="KXZ90" s="114"/>
      <c r="KYA90" s="114"/>
      <c r="KYB90" s="114"/>
      <c r="KYC90" s="114"/>
      <c r="KYD90" s="114"/>
      <c r="KYE90" s="114"/>
      <c r="KYF90" s="114"/>
      <c r="KYG90" s="114"/>
      <c r="KYH90" s="114"/>
      <c r="KYI90" s="114"/>
      <c r="KYJ90" s="114"/>
      <c r="KYK90" s="114"/>
      <c r="KYL90" s="114"/>
      <c r="KYM90" s="114"/>
      <c r="KYN90" s="114"/>
      <c r="KYO90" s="114"/>
      <c r="KYP90" s="114"/>
      <c r="KYQ90" s="114"/>
      <c r="KYR90" s="114"/>
      <c r="KYS90" s="114"/>
      <c r="KYT90" s="114"/>
      <c r="KYU90" s="114"/>
      <c r="KYV90" s="114"/>
      <c r="KYW90" s="114"/>
      <c r="KYX90" s="114"/>
      <c r="KYY90" s="114"/>
      <c r="KYZ90" s="114"/>
      <c r="KZA90" s="114"/>
      <c r="KZB90" s="114"/>
      <c r="KZC90" s="114"/>
      <c r="KZD90" s="114"/>
      <c r="KZE90" s="114"/>
      <c r="KZF90" s="114"/>
      <c r="KZG90" s="114"/>
      <c r="KZH90" s="114"/>
      <c r="KZI90" s="114"/>
      <c r="KZJ90" s="114"/>
      <c r="KZK90" s="114"/>
      <c r="KZL90" s="114"/>
      <c r="KZM90" s="114"/>
      <c r="KZN90" s="114"/>
      <c r="KZO90" s="114"/>
      <c r="KZP90" s="114"/>
      <c r="KZQ90" s="114"/>
      <c r="KZR90" s="114"/>
      <c r="KZS90" s="114"/>
      <c r="KZT90" s="114"/>
      <c r="KZU90" s="114"/>
      <c r="KZV90" s="114"/>
      <c r="KZW90" s="114"/>
      <c r="KZX90" s="114"/>
      <c r="KZY90" s="114"/>
      <c r="KZZ90" s="114"/>
      <c r="LAA90" s="114"/>
      <c r="LAB90" s="114"/>
      <c r="LAC90" s="114"/>
      <c r="LAD90" s="114"/>
      <c r="LAE90" s="114"/>
      <c r="LAF90" s="114"/>
      <c r="LAG90" s="114"/>
      <c r="LAH90" s="114"/>
      <c r="LAI90" s="114"/>
      <c r="LAJ90" s="114"/>
      <c r="LAK90" s="114"/>
      <c r="LAL90" s="114"/>
      <c r="LAM90" s="114"/>
      <c r="LAN90" s="114"/>
      <c r="LAO90" s="114"/>
      <c r="LAP90" s="114"/>
      <c r="LAQ90" s="114"/>
      <c r="LAR90" s="114"/>
      <c r="LAS90" s="114"/>
      <c r="LAT90" s="114"/>
      <c r="LAU90" s="114"/>
      <c r="LAV90" s="114"/>
      <c r="LAW90" s="114"/>
      <c r="LAX90" s="114"/>
      <c r="LAY90" s="114"/>
      <c r="LAZ90" s="114"/>
      <c r="LBA90" s="114"/>
      <c r="LBB90" s="114"/>
      <c r="LBC90" s="114"/>
      <c r="LBD90" s="114"/>
      <c r="LBE90" s="114"/>
      <c r="LBF90" s="114"/>
      <c r="LBG90" s="114"/>
      <c r="LBH90" s="114"/>
      <c r="LBI90" s="114"/>
      <c r="LBJ90" s="114"/>
      <c r="LBK90" s="114"/>
      <c r="LBL90" s="114"/>
      <c r="LBM90" s="114"/>
      <c r="LBN90" s="114"/>
      <c r="LBO90" s="114"/>
      <c r="LBP90" s="114"/>
      <c r="LBQ90" s="114"/>
      <c r="LBR90" s="114"/>
      <c r="LBS90" s="114"/>
      <c r="LBT90" s="114"/>
      <c r="LBU90" s="114"/>
      <c r="LBV90" s="114"/>
      <c r="LBW90" s="114"/>
      <c r="LBX90" s="114"/>
      <c r="LBY90" s="114"/>
      <c r="LBZ90" s="114"/>
      <c r="LCA90" s="114"/>
      <c r="LCB90" s="114"/>
      <c r="LCC90" s="114"/>
      <c r="LCD90" s="114"/>
      <c r="LCE90" s="114"/>
      <c r="LCF90" s="114"/>
      <c r="LCG90" s="114"/>
      <c r="LCH90" s="114"/>
      <c r="LCI90" s="114"/>
      <c r="LCJ90" s="114"/>
      <c r="LCK90" s="114"/>
      <c r="LCL90" s="114"/>
      <c r="LCM90" s="114"/>
      <c r="LCN90" s="114"/>
      <c r="LCO90" s="114"/>
      <c r="LCP90" s="114"/>
      <c r="LCQ90" s="114"/>
      <c r="LCR90" s="114"/>
      <c r="LCS90" s="114"/>
      <c r="LCT90" s="114"/>
      <c r="LCU90" s="114"/>
      <c r="LCV90" s="114"/>
      <c r="LCW90" s="114"/>
      <c r="LCX90" s="114"/>
      <c r="LCY90" s="114"/>
      <c r="LCZ90" s="114"/>
      <c r="LDA90" s="114"/>
      <c r="LDB90" s="114"/>
      <c r="LDC90" s="114"/>
      <c r="LDD90" s="114"/>
      <c r="LDE90" s="114"/>
      <c r="LDF90" s="114"/>
      <c r="LDG90" s="114"/>
      <c r="LDH90" s="114"/>
      <c r="LDI90" s="114"/>
      <c r="LDJ90" s="114"/>
      <c r="LDK90" s="114"/>
      <c r="LDL90" s="114"/>
      <c r="LDM90" s="114"/>
      <c r="LDN90" s="114"/>
      <c r="LDO90" s="114"/>
      <c r="LDP90" s="114"/>
      <c r="LDQ90" s="114"/>
      <c r="LDR90" s="114"/>
      <c r="LDS90" s="114"/>
      <c r="LDT90" s="114"/>
      <c r="LDU90" s="114"/>
      <c r="LDV90" s="114"/>
      <c r="LDW90" s="114"/>
      <c r="LDX90" s="114"/>
      <c r="LDY90" s="114"/>
      <c r="LDZ90" s="114"/>
      <c r="LEA90" s="114"/>
      <c r="LEB90" s="114"/>
      <c r="LEC90" s="114"/>
      <c r="LED90" s="114"/>
      <c r="LEE90" s="114"/>
      <c r="LEF90" s="114"/>
      <c r="LEG90" s="114"/>
      <c r="LEH90" s="114"/>
      <c r="LEI90" s="114"/>
      <c r="LEJ90" s="114"/>
      <c r="LEK90" s="114"/>
      <c r="LEL90" s="114"/>
      <c r="LEM90" s="114"/>
      <c r="LEN90" s="114"/>
      <c r="LEO90" s="114"/>
      <c r="LEP90" s="114"/>
      <c r="LEQ90" s="114"/>
      <c r="LER90" s="114"/>
      <c r="LES90" s="114"/>
      <c r="LET90" s="114"/>
      <c r="LEU90" s="114"/>
      <c r="LEV90" s="114"/>
      <c r="LEW90" s="114"/>
      <c r="LEX90" s="114"/>
      <c r="LEY90" s="114"/>
      <c r="LEZ90" s="114"/>
      <c r="LFA90" s="114"/>
      <c r="LFB90" s="114"/>
      <c r="LFC90" s="114"/>
      <c r="LFD90" s="114"/>
      <c r="LFE90" s="114"/>
      <c r="LFF90" s="114"/>
      <c r="LFG90" s="114"/>
      <c r="LFH90" s="114"/>
      <c r="LFI90" s="114"/>
      <c r="LFJ90" s="114"/>
      <c r="LFK90" s="114"/>
      <c r="LFL90" s="114"/>
      <c r="LFM90" s="114"/>
      <c r="LFN90" s="114"/>
      <c r="LFO90" s="114"/>
      <c r="LFP90" s="114"/>
      <c r="LFQ90" s="114"/>
      <c r="LFR90" s="114"/>
      <c r="LFS90" s="114"/>
      <c r="LFT90" s="114"/>
      <c r="LFU90" s="114"/>
      <c r="LFV90" s="114"/>
      <c r="LFW90" s="114"/>
      <c r="LFX90" s="114"/>
      <c r="LFY90" s="114"/>
      <c r="LFZ90" s="114"/>
      <c r="LGA90" s="114"/>
      <c r="LGB90" s="114"/>
      <c r="LGC90" s="114"/>
      <c r="LGD90" s="114"/>
      <c r="LGE90" s="114"/>
      <c r="LGF90" s="114"/>
      <c r="LGG90" s="114"/>
      <c r="LGH90" s="114"/>
      <c r="LGI90" s="114"/>
      <c r="LGJ90" s="114"/>
      <c r="LGK90" s="114"/>
      <c r="LGL90" s="114"/>
      <c r="LGM90" s="114"/>
      <c r="LGN90" s="114"/>
      <c r="LGO90" s="114"/>
      <c r="LGP90" s="114"/>
      <c r="LGQ90" s="114"/>
      <c r="LGR90" s="114"/>
      <c r="LGS90" s="114"/>
      <c r="LGT90" s="114"/>
      <c r="LGU90" s="114"/>
      <c r="LGV90" s="114"/>
      <c r="LGW90" s="114"/>
      <c r="LGX90" s="114"/>
      <c r="LGY90" s="114"/>
      <c r="LGZ90" s="114"/>
      <c r="LHA90" s="114"/>
      <c r="LHB90" s="114"/>
      <c r="LHC90" s="114"/>
      <c r="LHD90" s="114"/>
      <c r="LHE90" s="114"/>
      <c r="LHF90" s="114"/>
      <c r="LHG90" s="114"/>
      <c r="LHH90" s="114"/>
      <c r="LHI90" s="114"/>
      <c r="LHJ90" s="114"/>
      <c r="LHK90" s="114"/>
      <c r="LHL90" s="114"/>
      <c r="LHM90" s="114"/>
      <c r="LHN90" s="114"/>
      <c r="LHO90" s="114"/>
      <c r="LHP90" s="114"/>
      <c r="LHQ90" s="114"/>
      <c r="LHR90" s="114"/>
      <c r="LHS90" s="114"/>
      <c r="LHT90" s="114"/>
      <c r="LHU90" s="114"/>
      <c r="LHV90" s="114"/>
      <c r="LHW90" s="114"/>
      <c r="LHX90" s="114"/>
      <c r="LHY90" s="114"/>
      <c r="LHZ90" s="114"/>
      <c r="LIA90" s="114"/>
      <c r="LIB90" s="114"/>
      <c r="LIC90" s="114"/>
      <c r="LID90" s="114"/>
      <c r="LIE90" s="114"/>
      <c r="LIF90" s="114"/>
      <c r="LIG90" s="114"/>
      <c r="LIH90" s="114"/>
      <c r="LII90" s="114"/>
      <c r="LIJ90" s="114"/>
      <c r="LIK90" s="114"/>
      <c r="LIL90" s="114"/>
      <c r="LIM90" s="114"/>
      <c r="LIN90" s="114"/>
      <c r="LIO90" s="114"/>
      <c r="LIP90" s="114"/>
      <c r="LIQ90" s="114"/>
      <c r="LIR90" s="114"/>
      <c r="LIS90" s="114"/>
      <c r="LIT90" s="114"/>
      <c r="LIU90" s="114"/>
      <c r="LIV90" s="114"/>
      <c r="LIW90" s="114"/>
      <c r="LIX90" s="114"/>
      <c r="LIY90" s="114"/>
      <c r="LIZ90" s="114"/>
      <c r="LJA90" s="114"/>
      <c r="LJB90" s="114"/>
      <c r="LJC90" s="114"/>
      <c r="LJD90" s="114"/>
      <c r="LJE90" s="114"/>
      <c r="LJF90" s="114"/>
      <c r="LJG90" s="114"/>
      <c r="LJH90" s="114"/>
      <c r="LJI90" s="114"/>
      <c r="LJJ90" s="114"/>
      <c r="LJK90" s="114"/>
      <c r="LJL90" s="114"/>
      <c r="LJM90" s="114"/>
      <c r="LJN90" s="114"/>
      <c r="LJO90" s="114"/>
      <c r="LJP90" s="114"/>
      <c r="LJQ90" s="114"/>
      <c r="LJR90" s="114"/>
      <c r="LJS90" s="114"/>
      <c r="LJT90" s="114"/>
      <c r="LJU90" s="114"/>
      <c r="LJV90" s="114"/>
      <c r="LJW90" s="114"/>
      <c r="LJX90" s="114"/>
      <c r="LJY90" s="114"/>
      <c r="LJZ90" s="114"/>
      <c r="LKA90" s="114"/>
      <c r="LKB90" s="114"/>
      <c r="LKC90" s="114"/>
      <c r="LKD90" s="114"/>
      <c r="LKE90" s="114"/>
      <c r="LKF90" s="114"/>
      <c r="LKG90" s="114"/>
      <c r="LKH90" s="114"/>
      <c r="LKI90" s="114"/>
      <c r="LKJ90" s="114"/>
      <c r="LKK90" s="114"/>
      <c r="LKL90" s="114"/>
      <c r="LKM90" s="114"/>
      <c r="LKN90" s="114"/>
      <c r="LKO90" s="114"/>
      <c r="LKP90" s="114"/>
      <c r="LKQ90" s="114"/>
      <c r="LKR90" s="114"/>
      <c r="LKS90" s="114"/>
      <c r="LKT90" s="114"/>
      <c r="LKU90" s="114"/>
      <c r="LKV90" s="114"/>
      <c r="LKW90" s="114"/>
      <c r="LKX90" s="114"/>
      <c r="LKY90" s="114"/>
      <c r="LKZ90" s="114"/>
      <c r="LLA90" s="114"/>
      <c r="LLB90" s="114"/>
      <c r="LLC90" s="114"/>
      <c r="LLD90" s="114"/>
      <c r="LLE90" s="114"/>
      <c r="LLF90" s="114"/>
      <c r="LLG90" s="114"/>
      <c r="LLH90" s="114"/>
      <c r="LLI90" s="114"/>
      <c r="LLJ90" s="114"/>
      <c r="LLK90" s="114"/>
      <c r="LLL90" s="114"/>
      <c r="LLM90" s="114"/>
      <c r="LLN90" s="114"/>
      <c r="LLO90" s="114"/>
      <c r="LLP90" s="114"/>
      <c r="LLQ90" s="114"/>
      <c r="LLR90" s="114"/>
      <c r="LLS90" s="114"/>
      <c r="LLT90" s="114"/>
      <c r="LLU90" s="114"/>
      <c r="LLV90" s="114"/>
      <c r="LLW90" s="114"/>
      <c r="LLX90" s="114"/>
      <c r="LLY90" s="114"/>
      <c r="LLZ90" s="114"/>
      <c r="LMA90" s="114"/>
      <c r="LMB90" s="114"/>
      <c r="LMC90" s="114"/>
      <c r="LMD90" s="114"/>
      <c r="LME90" s="114"/>
      <c r="LMF90" s="114"/>
      <c r="LMG90" s="114"/>
      <c r="LMH90" s="114"/>
      <c r="LMI90" s="114"/>
      <c r="LMJ90" s="114"/>
      <c r="LMK90" s="114"/>
      <c r="LML90" s="114"/>
      <c r="LMM90" s="114"/>
      <c r="LMN90" s="114"/>
      <c r="LMO90" s="114"/>
      <c r="LMP90" s="114"/>
      <c r="LMQ90" s="114"/>
      <c r="LMR90" s="114"/>
      <c r="LMS90" s="114"/>
      <c r="LMT90" s="114"/>
      <c r="LMU90" s="114"/>
      <c r="LMV90" s="114"/>
      <c r="LMW90" s="114"/>
      <c r="LMX90" s="114"/>
      <c r="LMY90" s="114"/>
      <c r="LMZ90" s="114"/>
      <c r="LNA90" s="114"/>
      <c r="LNB90" s="114"/>
      <c r="LNC90" s="114"/>
      <c r="LND90" s="114"/>
      <c r="LNE90" s="114"/>
      <c r="LNF90" s="114"/>
      <c r="LNG90" s="114"/>
      <c r="LNH90" s="114"/>
      <c r="LNI90" s="114"/>
      <c r="LNJ90" s="114"/>
      <c r="LNK90" s="114"/>
      <c r="LNL90" s="114"/>
      <c r="LNM90" s="114"/>
      <c r="LNN90" s="114"/>
      <c r="LNO90" s="114"/>
      <c r="LNP90" s="114"/>
      <c r="LNQ90" s="114"/>
      <c r="LNR90" s="114"/>
      <c r="LNS90" s="114"/>
      <c r="LNT90" s="114"/>
      <c r="LNU90" s="114"/>
      <c r="LNV90" s="114"/>
      <c r="LNW90" s="114"/>
      <c r="LNX90" s="114"/>
      <c r="LNY90" s="114"/>
      <c r="LNZ90" s="114"/>
      <c r="LOA90" s="114"/>
      <c r="LOB90" s="114"/>
      <c r="LOC90" s="114"/>
      <c r="LOD90" s="114"/>
      <c r="LOE90" s="114"/>
      <c r="LOF90" s="114"/>
      <c r="LOG90" s="114"/>
      <c r="LOH90" s="114"/>
      <c r="LOI90" s="114"/>
      <c r="LOJ90" s="114"/>
      <c r="LOK90" s="114"/>
      <c r="LOL90" s="114"/>
      <c r="LOM90" s="114"/>
      <c r="LON90" s="114"/>
      <c r="LOO90" s="114"/>
      <c r="LOP90" s="114"/>
      <c r="LOQ90" s="114"/>
      <c r="LOR90" s="114"/>
      <c r="LOS90" s="114"/>
      <c r="LOT90" s="114"/>
      <c r="LOU90" s="114"/>
      <c r="LOV90" s="114"/>
      <c r="LOW90" s="114"/>
      <c r="LOX90" s="114"/>
      <c r="LOY90" s="114"/>
      <c r="LOZ90" s="114"/>
      <c r="LPA90" s="114"/>
      <c r="LPB90" s="114"/>
      <c r="LPC90" s="114"/>
      <c r="LPD90" s="114"/>
      <c r="LPE90" s="114"/>
      <c r="LPF90" s="114"/>
      <c r="LPG90" s="114"/>
      <c r="LPH90" s="114"/>
      <c r="LPI90" s="114"/>
      <c r="LPJ90" s="114"/>
      <c r="LPK90" s="114"/>
      <c r="LPL90" s="114"/>
      <c r="LPM90" s="114"/>
      <c r="LPN90" s="114"/>
      <c r="LPO90" s="114"/>
      <c r="LPP90" s="114"/>
      <c r="LPQ90" s="114"/>
      <c r="LPR90" s="114"/>
      <c r="LPS90" s="114"/>
      <c r="LPT90" s="114"/>
      <c r="LPU90" s="114"/>
      <c r="LPV90" s="114"/>
      <c r="LPW90" s="114"/>
      <c r="LPX90" s="114"/>
      <c r="LPY90" s="114"/>
      <c r="LPZ90" s="114"/>
      <c r="LQA90" s="114"/>
      <c r="LQB90" s="114"/>
      <c r="LQC90" s="114"/>
      <c r="LQD90" s="114"/>
      <c r="LQE90" s="114"/>
      <c r="LQF90" s="114"/>
      <c r="LQG90" s="114"/>
      <c r="LQH90" s="114"/>
      <c r="LQI90" s="114"/>
      <c r="LQJ90" s="114"/>
      <c r="LQK90" s="114"/>
      <c r="LQL90" s="114"/>
      <c r="LQM90" s="114"/>
      <c r="LQN90" s="114"/>
      <c r="LQO90" s="114"/>
      <c r="LQP90" s="114"/>
      <c r="LQQ90" s="114"/>
      <c r="LQR90" s="114"/>
      <c r="LQS90" s="114"/>
      <c r="LQT90" s="114"/>
      <c r="LQU90" s="114"/>
      <c r="LQV90" s="114"/>
      <c r="LQW90" s="114"/>
      <c r="LQX90" s="114"/>
      <c r="LQY90" s="114"/>
      <c r="LQZ90" s="114"/>
      <c r="LRA90" s="114"/>
      <c r="LRB90" s="114"/>
      <c r="LRC90" s="114"/>
      <c r="LRD90" s="114"/>
      <c r="LRE90" s="114"/>
      <c r="LRF90" s="114"/>
      <c r="LRG90" s="114"/>
      <c r="LRH90" s="114"/>
      <c r="LRI90" s="114"/>
      <c r="LRJ90" s="114"/>
      <c r="LRK90" s="114"/>
      <c r="LRL90" s="114"/>
      <c r="LRM90" s="114"/>
      <c r="LRN90" s="114"/>
      <c r="LRO90" s="114"/>
      <c r="LRP90" s="114"/>
      <c r="LRQ90" s="114"/>
      <c r="LRR90" s="114"/>
      <c r="LRS90" s="114"/>
      <c r="LRT90" s="114"/>
      <c r="LRU90" s="114"/>
      <c r="LRV90" s="114"/>
      <c r="LRW90" s="114"/>
      <c r="LRX90" s="114"/>
      <c r="LRY90" s="114"/>
      <c r="LRZ90" s="114"/>
      <c r="LSA90" s="114"/>
      <c r="LSB90" s="114"/>
      <c r="LSC90" s="114"/>
      <c r="LSD90" s="114"/>
      <c r="LSE90" s="114"/>
      <c r="LSF90" s="114"/>
      <c r="LSG90" s="114"/>
      <c r="LSH90" s="114"/>
      <c r="LSI90" s="114"/>
      <c r="LSJ90" s="114"/>
      <c r="LSK90" s="114"/>
      <c r="LSL90" s="114"/>
      <c r="LSM90" s="114"/>
      <c r="LSN90" s="114"/>
      <c r="LSO90" s="114"/>
      <c r="LSP90" s="114"/>
      <c r="LSQ90" s="114"/>
      <c r="LSR90" s="114"/>
      <c r="LSS90" s="114"/>
      <c r="LST90" s="114"/>
      <c r="LSU90" s="114"/>
      <c r="LSV90" s="114"/>
      <c r="LSW90" s="114"/>
      <c r="LSX90" s="114"/>
      <c r="LSY90" s="114"/>
      <c r="LSZ90" s="114"/>
      <c r="LTA90" s="114"/>
      <c r="LTB90" s="114"/>
      <c r="LTC90" s="114"/>
      <c r="LTD90" s="114"/>
      <c r="LTE90" s="114"/>
      <c r="LTF90" s="114"/>
      <c r="LTG90" s="114"/>
      <c r="LTH90" s="114"/>
      <c r="LTI90" s="114"/>
      <c r="LTJ90" s="114"/>
      <c r="LTK90" s="114"/>
      <c r="LTL90" s="114"/>
      <c r="LTM90" s="114"/>
      <c r="LTN90" s="114"/>
      <c r="LTO90" s="114"/>
      <c r="LTP90" s="114"/>
      <c r="LTQ90" s="114"/>
      <c r="LTR90" s="114"/>
      <c r="LTS90" s="114"/>
      <c r="LTT90" s="114"/>
      <c r="LTU90" s="114"/>
      <c r="LTV90" s="114"/>
      <c r="LTW90" s="114"/>
      <c r="LTX90" s="114"/>
      <c r="LTY90" s="114"/>
      <c r="LTZ90" s="114"/>
      <c r="LUA90" s="114"/>
      <c r="LUB90" s="114"/>
      <c r="LUC90" s="114"/>
      <c r="LUD90" s="114"/>
      <c r="LUE90" s="114"/>
      <c r="LUF90" s="114"/>
      <c r="LUG90" s="114"/>
      <c r="LUH90" s="114"/>
      <c r="LUI90" s="114"/>
      <c r="LUJ90" s="114"/>
      <c r="LUK90" s="114"/>
      <c r="LUL90" s="114"/>
      <c r="LUM90" s="114"/>
      <c r="LUN90" s="114"/>
      <c r="LUO90" s="114"/>
      <c r="LUP90" s="114"/>
      <c r="LUQ90" s="114"/>
      <c r="LUR90" s="114"/>
      <c r="LUS90" s="114"/>
      <c r="LUT90" s="114"/>
      <c r="LUU90" s="114"/>
      <c r="LUV90" s="114"/>
      <c r="LUW90" s="114"/>
      <c r="LUX90" s="114"/>
      <c r="LUY90" s="114"/>
      <c r="LUZ90" s="114"/>
      <c r="LVA90" s="114"/>
      <c r="LVB90" s="114"/>
      <c r="LVC90" s="114"/>
      <c r="LVD90" s="114"/>
      <c r="LVE90" s="114"/>
      <c r="LVF90" s="114"/>
      <c r="LVG90" s="114"/>
      <c r="LVH90" s="114"/>
      <c r="LVI90" s="114"/>
      <c r="LVJ90" s="114"/>
      <c r="LVK90" s="114"/>
      <c r="LVL90" s="114"/>
      <c r="LVM90" s="114"/>
      <c r="LVN90" s="114"/>
      <c r="LVO90" s="114"/>
      <c r="LVP90" s="114"/>
      <c r="LVQ90" s="114"/>
      <c r="LVR90" s="114"/>
      <c r="LVS90" s="114"/>
      <c r="LVT90" s="114"/>
      <c r="LVU90" s="114"/>
      <c r="LVV90" s="114"/>
      <c r="LVW90" s="114"/>
      <c r="LVX90" s="114"/>
      <c r="LVY90" s="114"/>
      <c r="LVZ90" s="114"/>
      <c r="LWA90" s="114"/>
      <c r="LWB90" s="114"/>
      <c r="LWC90" s="114"/>
      <c r="LWD90" s="114"/>
      <c r="LWE90" s="114"/>
      <c r="LWF90" s="114"/>
      <c r="LWG90" s="114"/>
      <c r="LWH90" s="114"/>
      <c r="LWI90" s="114"/>
      <c r="LWJ90" s="114"/>
      <c r="LWK90" s="114"/>
      <c r="LWL90" s="114"/>
      <c r="LWM90" s="114"/>
      <c r="LWN90" s="114"/>
      <c r="LWO90" s="114"/>
      <c r="LWP90" s="114"/>
      <c r="LWQ90" s="114"/>
      <c r="LWR90" s="114"/>
      <c r="LWS90" s="114"/>
      <c r="LWT90" s="114"/>
      <c r="LWU90" s="114"/>
      <c r="LWV90" s="114"/>
      <c r="LWW90" s="114"/>
      <c r="LWX90" s="114"/>
      <c r="LWY90" s="114"/>
      <c r="LWZ90" s="114"/>
      <c r="LXA90" s="114"/>
      <c r="LXB90" s="114"/>
      <c r="LXC90" s="114"/>
      <c r="LXD90" s="114"/>
      <c r="LXE90" s="114"/>
      <c r="LXF90" s="114"/>
      <c r="LXG90" s="114"/>
      <c r="LXH90" s="114"/>
      <c r="LXI90" s="114"/>
      <c r="LXJ90" s="114"/>
      <c r="LXK90" s="114"/>
      <c r="LXL90" s="114"/>
      <c r="LXM90" s="114"/>
      <c r="LXN90" s="114"/>
      <c r="LXO90" s="114"/>
      <c r="LXP90" s="114"/>
      <c r="LXQ90" s="114"/>
      <c r="LXR90" s="114"/>
      <c r="LXS90" s="114"/>
      <c r="LXT90" s="114"/>
      <c r="LXU90" s="114"/>
      <c r="LXV90" s="114"/>
      <c r="LXW90" s="114"/>
      <c r="LXX90" s="114"/>
      <c r="LXY90" s="114"/>
      <c r="LXZ90" s="114"/>
      <c r="LYA90" s="114"/>
      <c r="LYB90" s="114"/>
      <c r="LYC90" s="114"/>
      <c r="LYD90" s="114"/>
      <c r="LYE90" s="114"/>
      <c r="LYF90" s="114"/>
      <c r="LYG90" s="114"/>
      <c r="LYH90" s="114"/>
      <c r="LYI90" s="114"/>
      <c r="LYJ90" s="114"/>
      <c r="LYK90" s="114"/>
      <c r="LYL90" s="114"/>
      <c r="LYM90" s="114"/>
      <c r="LYN90" s="114"/>
      <c r="LYO90" s="114"/>
      <c r="LYP90" s="114"/>
      <c r="LYQ90" s="114"/>
      <c r="LYR90" s="114"/>
      <c r="LYS90" s="114"/>
      <c r="LYT90" s="114"/>
      <c r="LYU90" s="114"/>
      <c r="LYV90" s="114"/>
      <c r="LYW90" s="114"/>
      <c r="LYX90" s="114"/>
      <c r="LYY90" s="114"/>
      <c r="LYZ90" s="114"/>
      <c r="LZA90" s="114"/>
      <c r="LZB90" s="114"/>
      <c r="LZC90" s="114"/>
      <c r="LZD90" s="114"/>
      <c r="LZE90" s="114"/>
      <c r="LZF90" s="114"/>
      <c r="LZG90" s="114"/>
      <c r="LZH90" s="114"/>
      <c r="LZI90" s="114"/>
      <c r="LZJ90" s="114"/>
      <c r="LZK90" s="114"/>
      <c r="LZL90" s="114"/>
      <c r="LZM90" s="114"/>
      <c r="LZN90" s="114"/>
      <c r="LZO90" s="114"/>
      <c r="LZP90" s="114"/>
      <c r="LZQ90" s="114"/>
      <c r="LZR90" s="114"/>
      <c r="LZS90" s="114"/>
      <c r="LZT90" s="114"/>
      <c r="LZU90" s="114"/>
      <c r="LZV90" s="114"/>
      <c r="LZW90" s="114"/>
      <c r="LZX90" s="114"/>
      <c r="LZY90" s="114"/>
      <c r="LZZ90" s="114"/>
      <c r="MAA90" s="114"/>
      <c r="MAB90" s="114"/>
      <c r="MAC90" s="114"/>
      <c r="MAD90" s="114"/>
      <c r="MAE90" s="114"/>
      <c r="MAF90" s="114"/>
      <c r="MAG90" s="114"/>
      <c r="MAH90" s="114"/>
      <c r="MAI90" s="114"/>
      <c r="MAJ90" s="114"/>
      <c r="MAK90" s="114"/>
      <c r="MAL90" s="114"/>
      <c r="MAM90" s="114"/>
      <c r="MAN90" s="114"/>
      <c r="MAO90" s="114"/>
      <c r="MAP90" s="114"/>
      <c r="MAQ90" s="114"/>
      <c r="MAR90" s="114"/>
      <c r="MAS90" s="114"/>
      <c r="MAT90" s="114"/>
      <c r="MAU90" s="114"/>
      <c r="MAV90" s="114"/>
      <c r="MAW90" s="114"/>
      <c r="MAX90" s="114"/>
      <c r="MAY90" s="114"/>
      <c r="MAZ90" s="114"/>
      <c r="MBA90" s="114"/>
      <c r="MBB90" s="114"/>
      <c r="MBC90" s="114"/>
      <c r="MBD90" s="114"/>
      <c r="MBE90" s="114"/>
      <c r="MBF90" s="114"/>
      <c r="MBG90" s="114"/>
      <c r="MBH90" s="114"/>
      <c r="MBI90" s="114"/>
      <c r="MBJ90" s="114"/>
      <c r="MBK90" s="114"/>
      <c r="MBL90" s="114"/>
      <c r="MBM90" s="114"/>
      <c r="MBN90" s="114"/>
      <c r="MBO90" s="114"/>
      <c r="MBP90" s="114"/>
      <c r="MBQ90" s="114"/>
      <c r="MBR90" s="114"/>
      <c r="MBS90" s="114"/>
      <c r="MBT90" s="114"/>
      <c r="MBU90" s="114"/>
      <c r="MBV90" s="114"/>
      <c r="MBW90" s="114"/>
      <c r="MBX90" s="114"/>
      <c r="MBY90" s="114"/>
      <c r="MBZ90" s="114"/>
      <c r="MCA90" s="114"/>
      <c r="MCB90" s="114"/>
      <c r="MCC90" s="114"/>
      <c r="MCD90" s="114"/>
      <c r="MCE90" s="114"/>
      <c r="MCF90" s="114"/>
      <c r="MCG90" s="114"/>
      <c r="MCH90" s="114"/>
      <c r="MCI90" s="114"/>
      <c r="MCJ90" s="114"/>
      <c r="MCK90" s="114"/>
      <c r="MCL90" s="114"/>
      <c r="MCM90" s="114"/>
      <c r="MCN90" s="114"/>
      <c r="MCO90" s="114"/>
      <c r="MCP90" s="114"/>
      <c r="MCQ90" s="114"/>
      <c r="MCR90" s="114"/>
      <c r="MCS90" s="114"/>
      <c r="MCT90" s="114"/>
      <c r="MCU90" s="114"/>
      <c r="MCV90" s="114"/>
      <c r="MCW90" s="114"/>
      <c r="MCX90" s="114"/>
      <c r="MCY90" s="114"/>
      <c r="MCZ90" s="114"/>
      <c r="MDA90" s="114"/>
      <c r="MDB90" s="114"/>
      <c r="MDC90" s="114"/>
      <c r="MDD90" s="114"/>
      <c r="MDE90" s="114"/>
      <c r="MDF90" s="114"/>
      <c r="MDG90" s="114"/>
      <c r="MDH90" s="114"/>
      <c r="MDI90" s="114"/>
      <c r="MDJ90" s="114"/>
      <c r="MDK90" s="114"/>
      <c r="MDL90" s="114"/>
      <c r="MDM90" s="114"/>
      <c r="MDN90" s="114"/>
      <c r="MDO90" s="114"/>
      <c r="MDP90" s="114"/>
      <c r="MDQ90" s="114"/>
      <c r="MDR90" s="114"/>
      <c r="MDS90" s="114"/>
      <c r="MDT90" s="114"/>
      <c r="MDU90" s="114"/>
      <c r="MDV90" s="114"/>
      <c r="MDW90" s="114"/>
      <c r="MDX90" s="114"/>
      <c r="MDY90" s="114"/>
      <c r="MDZ90" s="114"/>
      <c r="MEA90" s="114"/>
      <c r="MEB90" s="114"/>
      <c r="MEC90" s="114"/>
      <c r="MED90" s="114"/>
      <c r="MEE90" s="114"/>
      <c r="MEF90" s="114"/>
      <c r="MEG90" s="114"/>
      <c r="MEH90" s="114"/>
      <c r="MEI90" s="114"/>
      <c r="MEJ90" s="114"/>
      <c r="MEK90" s="114"/>
      <c r="MEL90" s="114"/>
      <c r="MEM90" s="114"/>
      <c r="MEN90" s="114"/>
      <c r="MEO90" s="114"/>
      <c r="MEP90" s="114"/>
      <c r="MEQ90" s="114"/>
      <c r="MER90" s="114"/>
      <c r="MES90" s="114"/>
      <c r="MET90" s="114"/>
      <c r="MEU90" s="114"/>
      <c r="MEV90" s="114"/>
      <c r="MEW90" s="114"/>
      <c r="MEX90" s="114"/>
      <c r="MEY90" s="114"/>
      <c r="MEZ90" s="114"/>
      <c r="MFA90" s="114"/>
      <c r="MFB90" s="114"/>
      <c r="MFC90" s="114"/>
      <c r="MFD90" s="114"/>
      <c r="MFE90" s="114"/>
      <c r="MFF90" s="114"/>
      <c r="MFG90" s="114"/>
      <c r="MFH90" s="114"/>
      <c r="MFI90" s="114"/>
      <c r="MFJ90" s="114"/>
      <c r="MFK90" s="114"/>
      <c r="MFL90" s="114"/>
      <c r="MFM90" s="114"/>
      <c r="MFN90" s="114"/>
      <c r="MFO90" s="114"/>
      <c r="MFP90" s="114"/>
      <c r="MFQ90" s="114"/>
      <c r="MFR90" s="114"/>
      <c r="MFS90" s="114"/>
      <c r="MFT90" s="114"/>
      <c r="MFU90" s="114"/>
      <c r="MFV90" s="114"/>
      <c r="MFW90" s="114"/>
      <c r="MFX90" s="114"/>
      <c r="MFY90" s="114"/>
      <c r="MFZ90" s="114"/>
      <c r="MGA90" s="114"/>
      <c r="MGB90" s="114"/>
      <c r="MGC90" s="114"/>
      <c r="MGD90" s="114"/>
      <c r="MGE90" s="114"/>
      <c r="MGF90" s="114"/>
      <c r="MGG90" s="114"/>
      <c r="MGH90" s="114"/>
      <c r="MGI90" s="114"/>
      <c r="MGJ90" s="114"/>
      <c r="MGK90" s="114"/>
      <c r="MGL90" s="114"/>
      <c r="MGM90" s="114"/>
      <c r="MGN90" s="114"/>
      <c r="MGO90" s="114"/>
      <c r="MGP90" s="114"/>
      <c r="MGQ90" s="114"/>
      <c r="MGR90" s="114"/>
      <c r="MGS90" s="114"/>
      <c r="MGT90" s="114"/>
      <c r="MGU90" s="114"/>
      <c r="MGV90" s="114"/>
      <c r="MGW90" s="114"/>
      <c r="MGX90" s="114"/>
      <c r="MGY90" s="114"/>
      <c r="MGZ90" s="114"/>
      <c r="MHA90" s="114"/>
      <c r="MHB90" s="114"/>
      <c r="MHC90" s="114"/>
      <c r="MHD90" s="114"/>
      <c r="MHE90" s="114"/>
      <c r="MHF90" s="114"/>
      <c r="MHG90" s="114"/>
      <c r="MHH90" s="114"/>
      <c r="MHI90" s="114"/>
      <c r="MHJ90" s="114"/>
      <c r="MHK90" s="114"/>
      <c r="MHL90" s="114"/>
      <c r="MHM90" s="114"/>
      <c r="MHN90" s="114"/>
      <c r="MHO90" s="114"/>
      <c r="MHP90" s="114"/>
      <c r="MHQ90" s="114"/>
      <c r="MHR90" s="114"/>
      <c r="MHS90" s="114"/>
      <c r="MHT90" s="114"/>
      <c r="MHU90" s="114"/>
      <c r="MHV90" s="114"/>
      <c r="MHW90" s="114"/>
      <c r="MHX90" s="114"/>
      <c r="MHY90" s="114"/>
      <c r="MHZ90" s="114"/>
      <c r="MIA90" s="114"/>
      <c r="MIB90" s="114"/>
      <c r="MIC90" s="114"/>
      <c r="MID90" s="114"/>
      <c r="MIE90" s="114"/>
      <c r="MIF90" s="114"/>
      <c r="MIG90" s="114"/>
      <c r="MIH90" s="114"/>
      <c r="MII90" s="114"/>
      <c r="MIJ90" s="114"/>
      <c r="MIK90" s="114"/>
      <c r="MIL90" s="114"/>
      <c r="MIM90" s="114"/>
      <c r="MIN90" s="114"/>
      <c r="MIO90" s="114"/>
      <c r="MIP90" s="114"/>
      <c r="MIQ90" s="114"/>
      <c r="MIR90" s="114"/>
      <c r="MIS90" s="114"/>
      <c r="MIT90" s="114"/>
      <c r="MIU90" s="114"/>
      <c r="MIV90" s="114"/>
      <c r="MIW90" s="114"/>
      <c r="MIX90" s="114"/>
      <c r="MIY90" s="114"/>
      <c r="MIZ90" s="114"/>
      <c r="MJA90" s="114"/>
      <c r="MJB90" s="114"/>
      <c r="MJC90" s="114"/>
      <c r="MJD90" s="114"/>
      <c r="MJE90" s="114"/>
      <c r="MJF90" s="114"/>
      <c r="MJG90" s="114"/>
      <c r="MJH90" s="114"/>
      <c r="MJI90" s="114"/>
      <c r="MJJ90" s="114"/>
      <c r="MJK90" s="114"/>
      <c r="MJL90" s="114"/>
      <c r="MJM90" s="114"/>
      <c r="MJN90" s="114"/>
      <c r="MJO90" s="114"/>
      <c r="MJP90" s="114"/>
      <c r="MJQ90" s="114"/>
      <c r="MJR90" s="114"/>
      <c r="MJS90" s="114"/>
      <c r="MJT90" s="114"/>
      <c r="MJU90" s="114"/>
      <c r="MJV90" s="114"/>
      <c r="MJW90" s="114"/>
      <c r="MJX90" s="114"/>
      <c r="MJY90" s="114"/>
      <c r="MJZ90" s="114"/>
      <c r="MKA90" s="114"/>
      <c r="MKB90" s="114"/>
      <c r="MKC90" s="114"/>
      <c r="MKD90" s="114"/>
      <c r="MKE90" s="114"/>
      <c r="MKF90" s="114"/>
      <c r="MKG90" s="114"/>
      <c r="MKH90" s="114"/>
      <c r="MKI90" s="114"/>
      <c r="MKJ90" s="114"/>
      <c r="MKK90" s="114"/>
      <c r="MKL90" s="114"/>
      <c r="MKM90" s="114"/>
      <c r="MKN90" s="114"/>
      <c r="MKO90" s="114"/>
      <c r="MKP90" s="114"/>
      <c r="MKQ90" s="114"/>
      <c r="MKR90" s="114"/>
      <c r="MKS90" s="114"/>
      <c r="MKT90" s="114"/>
      <c r="MKU90" s="114"/>
      <c r="MKV90" s="114"/>
      <c r="MKW90" s="114"/>
      <c r="MKX90" s="114"/>
      <c r="MKY90" s="114"/>
      <c r="MKZ90" s="114"/>
      <c r="MLA90" s="114"/>
      <c r="MLB90" s="114"/>
      <c r="MLC90" s="114"/>
      <c r="MLD90" s="114"/>
      <c r="MLE90" s="114"/>
      <c r="MLF90" s="114"/>
      <c r="MLG90" s="114"/>
      <c r="MLH90" s="114"/>
      <c r="MLI90" s="114"/>
      <c r="MLJ90" s="114"/>
      <c r="MLK90" s="114"/>
      <c r="MLL90" s="114"/>
      <c r="MLM90" s="114"/>
      <c r="MLN90" s="114"/>
      <c r="MLO90" s="114"/>
      <c r="MLP90" s="114"/>
      <c r="MLQ90" s="114"/>
      <c r="MLR90" s="114"/>
      <c r="MLS90" s="114"/>
      <c r="MLT90" s="114"/>
      <c r="MLU90" s="114"/>
      <c r="MLV90" s="114"/>
      <c r="MLW90" s="114"/>
      <c r="MLX90" s="114"/>
      <c r="MLY90" s="114"/>
      <c r="MLZ90" s="114"/>
      <c r="MMA90" s="114"/>
      <c r="MMB90" s="114"/>
      <c r="MMC90" s="114"/>
      <c r="MMD90" s="114"/>
      <c r="MME90" s="114"/>
      <c r="MMF90" s="114"/>
      <c r="MMG90" s="114"/>
      <c r="MMH90" s="114"/>
      <c r="MMI90" s="114"/>
      <c r="MMJ90" s="114"/>
      <c r="MMK90" s="114"/>
      <c r="MML90" s="114"/>
      <c r="MMM90" s="114"/>
      <c r="MMN90" s="114"/>
      <c r="MMO90" s="114"/>
      <c r="MMP90" s="114"/>
      <c r="MMQ90" s="114"/>
      <c r="MMR90" s="114"/>
      <c r="MMS90" s="114"/>
      <c r="MMT90" s="114"/>
      <c r="MMU90" s="114"/>
      <c r="MMV90" s="114"/>
      <c r="MMW90" s="114"/>
      <c r="MMX90" s="114"/>
      <c r="MMY90" s="114"/>
      <c r="MMZ90" s="114"/>
      <c r="MNA90" s="114"/>
      <c r="MNB90" s="114"/>
      <c r="MNC90" s="114"/>
      <c r="MND90" s="114"/>
      <c r="MNE90" s="114"/>
      <c r="MNF90" s="114"/>
      <c r="MNG90" s="114"/>
      <c r="MNH90" s="114"/>
      <c r="MNI90" s="114"/>
      <c r="MNJ90" s="114"/>
      <c r="MNK90" s="114"/>
      <c r="MNL90" s="114"/>
      <c r="MNM90" s="114"/>
      <c r="MNN90" s="114"/>
      <c r="MNO90" s="114"/>
      <c r="MNP90" s="114"/>
      <c r="MNQ90" s="114"/>
      <c r="MNR90" s="114"/>
      <c r="MNS90" s="114"/>
      <c r="MNT90" s="114"/>
      <c r="MNU90" s="114"/>
      <c r="MNV90" s="114"/>
      <c r="MNW90" s="114"/>
      <c r="MNX90" s="114"/>
      <c r="MNY90" s="114"/>
      <c r="MNZ90" s="114"/>
      <c r="MOA90" s="114"/>
      <c r="MOB90" s="114"/>
      <c r="MOC90" s="114"/>
      <c r="MOD90" s="114"/>
      <c r="MOE90" s="114"/>
      <c r="MOF90" s="114"/>
      <c r="MOG90" s="114"/>
      <c r="MOH90" s="114"/>
      <c r="MOI90" s="114"/>
      <c r="MOJ90" s="114"/>
      <c r="MOK90" s="114"/>
      <c r="MOL90" s="114"/>
      <c r="MOM90" s="114"/>
      <c r="MON90" s="114"/>
      <c r="MOO90" s="114"/>
      <c r="MOP90" s="114"/>
      <c r="MOQ90" s="114"/>
      <c r="MOR90" s="114"/>
      <c r="MOS90" s="114"/>
      <c r="MOT90" s="114"/>
      <c r="MOU90" s="114"/>
      <c r="MOV90" s="114"/>
      <c r="MOW90" s="114"/>
      <c r="MOX90" s="114"/>
      <c r="MOY90" s="114"/>
      <c r="MOZ90" s="114"/>
      <c r="MPA90" s="114"/>
      <c r="MPB90" s="114"/>
      <c r="MPC90" s="114"/>
      <c r="MPD90" s="114"/>
      <c r="MPE90" s="114"/>
      <c r="MPF90" s="114"/>
      <c r="MPG90" s="114"/>
      <c r="MPH90" s="114"/>
      <c r="MPI90" s="114"/>
      <c r="MPJ90" s="114"/>
      <c r="MPK90" s="114"/>
      <c r="MPL90" s="114"/>
      <c r="MPM90" s="114"/>
      <c r="MPN90" s="114"/>
      <c r="MPO90" s="114"/>
      <c r="MPP90" s="114"/>
      <c r="MPQ90" s="114"/>
      <c r="MPR90" s="114"/>
      <c r="MPS90" s="114"/>
      <c r="MPT90" s="114"/>
      <c r="MPU90" s="114"/>
      <c r="MPV90" s="114"/>
      <c r="MPW90" s="114"/>
      <c r="MPX90" s="114"/>
      <c r="MPY90" s="114"/>
      <c r="MPZ90" s="114"/>
      <c r="MQA90" s="114"/>
      <c r="MQB90" s="114"/>
      <c r="MQC90" s="114"/>
      <c r="MQD90" s="114"/>
      <c r="MQE90" s="114"/>
      <c r="MQF90" s="114"/>
      <c r="MQG90" s="114"/>
      <c r="MQH90" s="114"/>
      <c r="MQI90" s="114"/>
      <c r="MQJ90" s="114"/>
      <c r="MQK90" s="114"/>
      <c r="MQL90" s="114"/>
      <c r="MQM90" s="114"/>
      <c r="MQN90" s="114"/>
      <c r="MQO90" s="114"/>
      <c r="MQP90" s="114"/>
      <c r="MQQ90" s="114"/>
      <c r="MQR90" s="114"/>
      <c r="MQS90" s="114"/>
      <c r="MQT90" s="114"/>
      <c r="MQU90" s="114"/>
      <c r="MQV90" s="114"/>
      <c r="MQW90" s="114"/>
      <c r="MQX90" s="114"/>
      <c r="MQY90" s="114"/>
      <c r="MQZ90" s="114"/>
      <c r="MRA90" s="114"/>
      <c r="MRB90" s="114"/>
      <c r="MRC90" s="114"/>
      <c r="MRD90" s="114"/>
      <c r="MRE90" s="114"/>
      <c r="MRF90" s="114"/>
      <c r="MRG90" s="114"/>
      <c r="MRH90" s="114"/>
      <c r="MRI90" s="114"/>
      <c r="MRJ90" s="114"/>
      <c r="MRK90" s="114"/>
      <c r="MRL90" s="114"/>
      <c r="MRM90" s="114"/>
      <c r="MRN90" s="114"/>
      <c r="MRO90" s="114"/>
      <c r="MRP90" s="114"/>
      <c r="MRQ90" s="114"/>
      <c r="MRR90" s="114"/>
      <c r="MRS90" s="114"/>
      <c r="MRT90" s="114"/>
      <c r="MRU90" s="114"/>
      <c r="MRV90" s="114"/>
      <c r="MRW90" s="114"/>
      <c r="MRX90" s="114"/>
      <c r="MRY90" s="114"/>
      <c r="MRZ90" s="114"/>
      <c r="MSA90" s="114"/>
      <c r="MSB90" s="114"/>
      <c r="MSC90" s="114"/>
      <c r="MSD90" s="114"/>
      <c r="MSE90" s="114"/>
      <c r="MSF90" s="114"/>
      <c r="MSG90" s="114"/>
      <c r="MSH90" s="114"/>
      <c r="MSI90" s="114"/>
      <c r="MSJ90" s="114"/>
      <c r="MSK90" s="114"/>
      <c r="MSL90" s="114"/>
      <c r="MSM90" s="114"/>
      <c r="MSN90" s="114"/>
      <c r="MSO90" s="114"/>
      <c r="MSP90" s="114"/>
      <c r="MSQ90" s="114"/>
      <c r="MSR90" s="114"/>
      <c r="MSS90" s="114"/>
      <c r="MST90" s="114"/>
      <c r="MSU90" s="114"/>
      <c r="MSV90" s="114"/>
      <c r="MSW90" s="114"/>
      <c r="MSX90" s="114"/>
      <c r="MSY90" s="114"/>
      <c r="MSZ90" s="114"/>
      <c r="MTA90" s="114"/>
      <c r="MTB90" s="114"/>
      <c r="MTC90" s="114"/>
      <c r="MTD90" s="114"/>
      <c r="MTE90" s="114"/>
      <c r="MTF90" s="114"/>
      <c r="MTG90" s="114"/>
      <c r="MTH90" s="114"/>
      <c r="MTI90" s="114"/>
      <c r="MTJ90" s="114"/>
      <c r="MTK90" s="114"/>
      <c r="MTL90" s="114"/>
      <c r="MTM90" s="114"/>
      <c r="MTN90" s="114"/>
      <c r="MTO90" s="114"/>
      <c r="MTP90" s="114"/>
      <c r="MTQ90" s="114"/>
      <c r="MTR90" s="114"/>
      <c r="MTS90" s="114"/>
      <c r="MTT90" s="114"/>
      <c r="MTU90" s="114"/>
      <c r="MTV90" s="114"/>
      <c r="MTW90" s="114"/>
      <c r="MTX90" s="114"/>
      <c r="MTY90" s="114"/>
      <c r="MTZ90" s="114"/>
      <c r="MUA90" s="114"/>
      <c r="MUB90" s="114"/>
      <c r="MUC90" s="114"/>
      <c r="MUD90" s="114"/>
      <c r="MUE90" s="114"/>
      <c r="MUF90" s="114"/>
      <c r="MUG90" s="114"/>
      <c r="MUH90" s="114"/>
      <c r="MUI90" s="114"/>
      <c r="MUJ90" s="114"/>
      <c r="MUK90" s="114"/>
      <c r="MUL90" s="114"/>
      <c r="MUM90" s="114"/>
      <c r="MUN90" s="114"/>
      <c r="MUO90" s="114"/>
      <c r="MUP90" s="114"/>
      <c r="MUQ90" s="114"/>
      <c r="MUR90" s="114"/>
      <c r="MUS90" s="114"/>
      <c r="MUT90" s="114"/>
      <c r="MUU90" s="114"/>
      <c r="MUV90" s="114"/>
      <c r="MUW90" s="114"/>
      <c r="MUX90" s="114"/>
      <c r="MUY90" s="114"/>
      <c r="MUZ90" s="114"/>
      <c r="MVA90" s="114"/>
      <c r="MVB90" s="114"/>
      <c r="MVC90" s="114"/>
      <c r="MVD90" s="114"/>
      <c r="MVE90" s="114"/>
      <c r="MVF90" s="114"/>
      <c r="MVG90" s="114"/>
      <c r="MVH90" s="114"/>
      <c r="MVI90" s="114"/>
      <c r="MVJ90" s="114"/>
      <c r="MVK90" s="114"/>
      <c r="MVL90" s="114"/>
      <c r="MVM90" s="114"/>
      <c r="MVN90" s="114"/>
      <c r="MVO90" s="114"/>
      <c r="MVP90" s="114"/>
      <c r="MVQ90" s="114"/>
      <c r="MVR90" s="114"/>
      <c r="MVS90" s="114"/>
      <c r="MVT90" s="114"/>
      <c r="MVU90" s="114"/>
      <c r="MVV90" s="114"/>
      <c r="MVW90" s="114"/>
      <c r="MVX90" s="114"/>
      <c r="MVY90" s="114"/>
      <c r="MVZ90" s="114"/>
      <c r="MWA90" s="114"/>
      <c r="MWB90" s="114"/>
      <c r="MWC90" s="114"/>
      <c r="MWD90" s="114"/>
      <c r="MWE90" s="114"/>
      <c r="MWF90" s="114"/>
      <c r="MWG90" s="114"/>
      <c r="MWH90" s="114"/>
      <c r="MWI90" s="114"/>
      <c r="MWJ90" s="114"/>
      <c r="MWK90" s="114"/>
      <c r="MWL90" s="114"/>
      <c r="MWM90" s="114"/>
      <c r="MWN90" s="114"/>
      <c r="MWO90" s="114"/>
      <c r="MWP90" s="114"/>
      <c r="MWQ90" s="114"/>
      <c r="MWR90" s="114"/>
      <c r="MWS90" s="114"/>
      <c r="MWT90" s="114"/>
      <c r="MWU90" s="114"/>
      <c r="MWV90" s="114"/>
      <c r="MWW90" s="114"/>
      <c r="MWX90" s="114"/>
      <c r="MWY90" s="114"/>
      <c r="MWZ90" s="114"/>
      <c r="MXA90" s="114"/>
      <c r="MXB90" s="114"/>
      <c r="MXC90" s="114"/>
      <c r="MXD90" s="114"/>
      <c r="MXE90" s="114"/>
      <c r="MXF90" s="114"/>
      <c r="MXG90" s="114"/>
      <c r="MXH90" s="114"/>
      <c r="MXI90" s="114"/>
      <c r="MXJ90" s="114"/>
      <c r="MXK90" s="114"/>
      <c r="MXL90" s="114"/>
      <c r="MXM90" s="114"/>
      <c r="MXN90" s="114"/>
      <c r="MXO90" s="114"/>
      <c r="MXP90" s="114"/>
      <c r="MXQ90" s="114"/>
      <c r="MXR90" s="114"/>
      <c r="MXS90" s="114"/>
      <c r="MXT90" s="114"/>
      <c r="MXU90" s="114"/>
      <c r="MXV90" s="114"/>
      <c r="MXW90" s="114"/>
      <c r="MXX90" s="114"/>
      <c r="MXY90" s="114"/>
      <c r="MXZ90" s="114"/>
      <c r="MYA90" s="114"/>
      <c r="MYB90" s="114"/>
      <c r="MYC90" s="114"/>
      <c r="MYD90" s="114"/>
      <c r="MYE90" s="114"/>
      <c r="MYF90" s="114"/>
      <c r="MYG90" s="114"/>
      <c r="MYH90" s="114"/>
      <c r="MYI90" s="114"/>
      <c r="MYJ90" s="114"/>
      <c r="MYK90" s="114"/>
      <c r="MYL90" s="114"/>
      <c r="MYM90" s="114"/>
      <c r="MYN90" s="114"/>
      <c r="MYO90" s="114"/>
      <c r="MYP90" s="114"/>
      <c r="MYQ90" s="114"/>
      <c r="MYR90" s="114"/>
      <c r="MYS90" s="114"/>
      <c r="MYT90" s="114"/>
      <c r="MYU90" s="114"/>
      <c r="MYV90" s="114"/>
      <c r="MYW90" s="114"/>
      <c r="MYX90" s="114"/>
      <c r="MYY90" s="114"/>
      <c r="MYZ90" s="114"/>
      <c r="MZA90" s="114"/>
      <c r="MZB90" s="114"/>
      <c r="MZC90" s="114"/>
      <c r="MZD90" s="114"/>
      <c r="MZE90" s="114"/>
      <c r="MZF90" s="114"/>
      <c r="MZG90" s="114"/>
      <c r="MZH90" s="114"/>
      <c r="MZI90" s="114"/>
      <c r="MZJ90" s="114"/>
      <c r="MZK90" s="114"/>
      <c r="MZL90" s="114"/>
      <c r="MZM90" s="114"/>
      <c r="MZN90" s="114"/>
      <c r="MZO90" s="114"/>
      <c r="MZP90" s="114"/>
      <c r="MZQ90" s="114"/>
      <c r="MZR90" s="114"/>
      <c r="MZS90" s="114"/>
      <c r="MZT90" s="114"/>
      <c r="MZU90" s="114"/>
      <c r="MZV90" s="114"/>
      <c r="MZW90" s="114"/>
      <c r="MZX90" s="114"/>
      <c r="MZY90" s="114"/>
      <c r="MZZ90" s="114"/>
      <c r="NAA90" s="114"/>
      <c r="NAB90" s="114"/>
      <c r="NAC90" s="114"/>
      <c r="NAD90" s="114"/>
      <c r="NAE90" s="114"/>
      <c r="NAF90" s="114"/>
      <c r="NAG90" s="114"/>
      <c r="NAH90" s="114"/>
      <c r="NAI90" s="114"/>
      <c r="NAJ90" s="114"/>
      <c r="NAK90" s="114"/>
      <c r="NAL90" s="114"/>
      <c r="NAM90" s="114"/>
      <c r="NAN90" s="114"/>
      <c r="NAO90" s="114"/>
      <c r="NAP90" s="114"/>
      <c r="NAQ90" s="114"/>
      <c r="NAR90" s="114"/>
      <c r="NAS90" s="114"/>
      <c r="NAT90" s="114"/>
      <c r="NAU90" s="114"/>
      <c r="NAV90" s="114"/>
      <c r="NAW90" s="114"/>
      <c r="NAX90" s="114"/>
      <c r="NAY90" s="114"/>
      <c r="NAZ90" s="114"/>
      <c r="NBA90" s="114"/>
      <c r="NBB90" s="114"/>
      <c r="NBC90" s="114"/>
      <c r="NBD90" s="114"/>
      <c r="NBE90" s="114"/>
      <c r="NBF90" s="114"/>
      <c r="NBG90" s="114"/>
      <c r="NBH90" s="114"/>
      <c r="NBI90" s="114"/>
      <c r="NBJ90" s="114"/>
      <c r="NBK90" s="114"/>
      <c r="NBL90" s="114"/>
      <c r="NBM90" s="114"/>
      <c r="NBN90" s="114"/>
      <c r="NBO90" s="114"/>
      <c r="NBP90" s="114"/>
      <c r="NBQ90" s="114"/>
      <c r="NBR90" s="114"/>
      <c r="NBS90" s="114"/>
      <c r="NBT90" s="114"/>
      <c r="NBU90" s="114"/>
      <c r="NBV90" s="114"/>
      <c r="NBW90" s="114"/>
      <c r="NBX90" s="114"/>
      <c r="NBY90" s="114"/>
      <c r="NBZ90" s="114"/>
      <c r="NCA90" s="114"/>
      <c r="NCB90" s="114"/>
      <c r="NCC90" s="114"/>
      <c r="NCD90" s="114"/>
      <c r="NCE90" s="114"/>
      <c r="NCF90" s="114"/>
      <c r="NCG90" s="114"/>
      <c r="NCH90" s="114"/>
      <c r="NCI90" s="114"/>
      <c r="NCJ90" s="114"/>
      <c r="NCK90" s="114"/>
      <c r="NCL90" s="114"/>
      <c r="NCM90" s="114"/>
      <c r="NCN90" s="114"/>
      <c r="NCO90" s="114"/>
      <c r="NCP90" s="114"/>
      <c r="NCQ90" s="114"/>
      <c r="NCR90" s="114"/>
      <c r="NCS90" s="114"/>
      <c r="NCT90" s="114"/>
      <c r="NCU90" s="114"/>
      <c r="NCV90" s="114"/>
      <c r="NCW90" s="114"/>
      <c r="NCX90" s="114"/>
      <c r="NCY90" s="114"/>
      <c r="NCZ90" s="114"/>
      <c r="NDA90" s="114"/>
      <c r="NDB90" s="114"/>
      <c r="NDC90" s="114"/>
      <c r="NDD90" s="114"/>
      <c r="NDE90" s="114"/>
      <c r="NDF90" s="114"/>
      <c r="NDG90" s="114"/>
      <c r="NDH90" s="114"/>
      <c r="NDI90" s="114"/>
      <c r="NDJ90" s="114"/>
      <c r="NDK90" s="114"/>
      <c r="NDL90" s="114"/>
      <c r="NDM90" s="114"/>
      <c r="NDN90" s="114"/>
      <c r="NDO90" s="114"/>
      <c r="NDP90" s="114"/>
      <c r="NDQ90" s="114"/>
      <c r="NDR90" s="114"/>
      <c r="NDS90" s="114"/>
      <c r="NDT90" s="114"/>
      <c r="NDU90" s="114"/>
      <c r="NDV90" s="114"/>
      <c r="NDW90" s="114"/>
      <c r="NDX90" s="114"/>
      <c r="NDY90" s="114"/>
      <c r="NDZ90" s="114"/>
      <c r="NEA90" s="114"/>
      <c r="NEB90" s="114"/>
      <c r="NEC90" s="114"/>
      <c r="NED90" s="114"/>
      <c r="NEE90" s="114"/>
      <c r="NEF90" s="114"/>
      <c r="NEG90" s="114"/>
      <c r="NEH90" s="114"/>
      <c r="NEI90" s="114"/>
      <c r="NEJ90" s="114"/>
      <c r="NEK90" s="114"/>
      <c r="NEL90" s="114"/>
      <c r="NEM90" s="114"/>
      <c r="NEN90" s="114"/>
      <c r="NEO90" s="114"/>
      <c r="NEP90" s="114"/>
      <c r="NEQ90" s="114"/>
      <c r="NER90" s="114"/>
      <c r="NES90" s="114"/>
      <c r="NET90" s="114"/>
      <c r="NEU90" s="114"/>
      <c r="NEV90" s="114"/>
      <c r="NEW90" s="114"/>
      <c r="NEX90" s="114"/>
      <c r="NEY90" s="114"/>
      <c r="NEZ90" s="114"/>
      <c r="NFA90" s="114"/>
      <c r="NFB90" s="114"/>
      <c r="NFC90" s="114"/>
      <c r="NFD90" s="114"/>
      <c r="NFE90" s="114"/>
      <c r="NFF90" s="114"/>
      <c r="NFG90" s="114"/>
      <c r="NFH90" s="114"/>
      <c r="NFI90" s="114"/>
      <c r="NFJ90" s="114"/>
      <c r="NFK90" s="114"/>
      <c r="NFL90" s="114"/>
      <c r="NFM90" s="114"/>
      <c r="NFN90" s="114"/>
      <c r="NFO90" s="114"/>
      <c r="NFP90" s="114"/>
      <c r="NFQ90" s="114"/>
      <c r="NFR90" s="114"/>
      <c r="NFS90" s="114"/>
      <c r="NFT90" s="114"/>
      <c r="NFU90" s="114"/>
      <c r="NFV90" s="114"/>
      <c r="NFW90" s="114"/>
      <c r="NFX90" s="114"/>
      <c r="NFY90" s="114"/>
      <c r="NFZ90" s="114"/>
      <c r="NGA90" s="114"/>
      <c r="NGB90" s="114"/>
      <c r="NGC90" s="114"/>
      <c r="NGD90" s="114"/>
      <c r="NGE90" s="114"/>
      <c r="NGF90" s="114"/>
      <c r="NGG90" s="114"/>
      <c r="NGH90" s="114"/>
      <c r="NGI90" s="114"/>
      <c r="NGJ90" s="114"/>
      <c r="NGK90" s="114"/>
      <c r="NGL90" s="114"/>
      <c r="NGM90" s="114"/>
      <c r="NGN90" s="114"/>
      <c r="NGO90" s="114"/>
      <c r="NGP90" s="114"/>
      <c r="NGQ90" s="114"/>
      <c r="NGR90" s="114"/>
      <c r="NGS90" s="114"/>
      <c r="NGT90" s="114"/>
      <c r="NGU90" s="114"/>
      <c r="NGV90" s="114"/>
      <c r="NGW90" s="114"/>
      <c r="NGX90" s="114"/>
      <c r="NGY90" s="114"/>
      <c r="NGZ90" s="114"/>
      <c r="NHA90" s="114"/>
      <c r="NHB90" s="114"/>
      <c r="NHC90" s="114"/>
      <c r="NHD90" s="114"/>
      <c r="NHE90" s="114"/>
      <c r="NHF90" s="114"/>
      <c r="NHG90" s="114"/>
      <c r="NHH90" s="114"/>
      <c r="NHI90" s="114"/>
      <c r="NHJ90" s="114"/>
      <c r="NHK90" s="114"/>
      <c r="NHL90" s="114"/>
      <c r="NHM90" s="114"/>
      <c r="NHN90" s="114"/>
      <c r="NHO90" s="114"/>
      <c r="NHP90" s="114"/>
      <c r="NHQ90" s="114"/>
      <c r="NHR90" s="114"/>
      <c r="NHS90" s="114"/>
      <c r="NHT90" s="114"/>
      <c r="NHU90" s="114"/>
      <c r="NHV90" s="114"/>
      <c r="NHW90" s="114"/>
      <c r="NHX90" s="114"/>
      <c r="NHY90" s="114"/>
      <c r="NHZ90" s="114"/>
      <c r="NIA90" s="114"/>
      <c r="NIB90" s="114"/>
      <c r="NIC90" s="114"/>
      <c r="NID90" s="114"/>
      <c r="NIE90" s="114"/>
      <c r="NIF90" s="114"/>
      <c r="NIG90" s="114"/>
      <c r="NIH90" s="114"/>
      <c r="NII90" s="114"/>
      <c r="NIJ90" s="114"/>
      <c r="NIK90" s="114"/>
      <c r="NIL90" s="114"/>
      <c r="NIM90" s="114"/>
      <c r="NIN90" s="114"/>
      <c r="NIO90" s="114"/>
      <c r="NIP90" s="114"/>
      <c r="NIQ90" s="114"/>
      <c r="NIR90" s="114"/>
      <c r="NIS90" s="114"/>
      <c r="NIT90" s="114"/>
      <c r="NIU90" s="114"/>
      <c r="NIV90" s="114"/>
      <c r="NIW90" s="114"/>
      <c r="NIX90" s="114"/>
      <c r="NIY90" s="114"/>
      <c r="NIZ90" s="114"/>
      <c r="NJA90" s="114"/>
      <c r="NJB90" s="114"/>
      <c r="NJC90" s="114"/>
      <c r="NJD90" s="114"/>
      <c r="NJE90" s="114"/>
      <c r="NJF90" s="114"/>
      <c r="NJG90" s="114"/>
      <c r="NJH90" s="114"/>
      <c r="NJI90" s="114"/>
      <c r="NJJ90" s="114"/>
      <c r="NJK90" s="114"/>
      <c r="NJL90" s="114"/>
      <c r="NJM90" s="114"/>
      <c r="NJN90" s="114"/>
      <c r="NJO90" s="114"/>
      <c r="NJP90" s="114"/>
      <c r="NJQ90" s="114"/>
      <c r="NJR90" s="114"/>
      <c r="NJS90" s="114"/>
      <c r="NJT90" s="114"/>
      <c r="NJU90" s="114"/>
      <c r="NJV90" s="114"/>
      <c r="NJW90" s="114"/>
      <c r="NJX90" s="114"/>
      <c r="NJY90" s="114"/>
      <c r="NJZ90" s="114"/>
      <c r="NKA90" s="114"/>
      <c r="NKB90" s="114"/>
      <c r="NKC90" s="114"/>
      <c r="NKD90" s="114"/>
      <c r="NKE90" s="114"/>
      <c r="NKF90" s="114"/>
      <c r="NKG90" s="114"/>
      <c r="NKH90" s="114"/>
      <c r="NKI90" s="114"/>
      <c r="NKJ90" s="114"/>
      <c r="NKK90" s="114"/>
      <c r="NKL90" s="114"/>
      <c r="NKM90" s="114"/>
      <c r="NKN90" s="114"/>
      <c r="NKO90" s="114"/>
      <c r="NKP90" s="114"/>
      <c r="NKQ90" s="114"/>
      <c r="NKR90" s="114"/>
      <c r="NKS90" s="114"/>
      <c r="NKT90" s="114"/>
      <c r="NKU90" s="114"/>
      <c r="NKV90" s="114"/>
      <c r="NKW90" s="114"/>
      <c r="NKX90" s="114"/>
      <c r="NKY90" s="114"/>
      <c r="NKZ90" s="114"/>
      <c r="NLA90" s="114"/>
      <c r="NLB90" s="114"/>
      <c r="NLC90" s="114"/>
      <c r="NLD90" s="114"/>
      <c r="NLE90" s="114"/>
      <c r="NLF90" s="114"/>
      <c r="NLG90" s="114"/>
      <c r="NLH90" s="114"/>
      <c r="NLI90" s="114"/>
      <c r="NLJ90" s="114"/>
      <c r="NLK90" s="114"/>
      <c r="NLL90" s="114"/>
      <c r="NLM90" s="114"/>
      <c r="NLN90" s="114"/>
      <c r="NLO90" s="114"/>
      <c r="NLP90" s="114"/>
      <c r="NLQ90" s="114"/>
      <c r="NLR90" s="114"/>
      <c r="NLS90" s="114"/>
      <c r="NLT90" s="114"/>
      <c r="NLU90" s="114"/>
      <c r="NLV90" s="114"/>
      <c r="NLW90" s="114"/>
      <c r="NLX90" s="114"/>
      <c r="NLY90" s="114"/>
      <c r="NLZ90" s="114"/>
      <c r="NMA90" s="114"/>
      <c r="NMB90" s="114"/>
      <c r="NMC90" s="114"/>
      <c r="NMD90" s="114"/>
      <c r="NME90" s="114"/>
      <c r="NMF90" s="114"/>
      <c r="NMG90" s="114"/>
      <c r="NMH90" s="114"/>
      <c r="NMI90" s="114"/>
      <c r="NMJ90" s="114"/>
      <c r="NMK90" s="114"/>
      <c r="NML90" s="114"/>
      <c r="NMM90" s="114"/>
      <c r="NMN90" s="114"/>
      <c r="NMO90" s="114"/>
      <c r="NMP90" s="114"/>
      <c r="NMQ90" s="114"/>
      <c r="NMR90" s="114"/>
      <c r="NMS90" s="114"/>
      <c r="NMT90" s="114"/>
      <c r="NMU90" s="114"/>
      <c r="NMV90" s="114"/>
      <c r="NMW90" s="114"/>
      <c r="NMX90" s="114"/>
      <c r="NMY90" s="114"/>
      <c r="NMZ90" s="114"/>
      <c r="NNA90" s="114"/>
      <c r="NNB90" s="114"/>
      <c r="NNC90" s="114"/>
      <c r="NND90" s="114"/>
      <c r="NNE90" s="114"/>
      <c r="NNF90" s="114"/>
      <c r="NNG90" s="114"/>
      <c r="NNH90" s="114"/>
      <c r="NNI90" s="114"/>
      <c r="NNJ90" s="114"/>
      <c r="NNK90" s="114"/>
      <c r="NNL90" s="114"/>
      <c r="NNM90" s="114"/>
      <c r="NNN90" s="114"/>
      <c r="NNO90" s="114"/>
      <c r="NNP90" s="114"/>
      <c r="NNQ90" s="114"/>
      <c r="NNR90" s="114"/>
      <c r="NNS90" s="114"/>
      <c r="NNT90" s="114"/>
      <c r="NNU90" s="114"/>
      <c r="NNV90" s="114"/>
      <c r="NNW90" s="114"/>
      <c r="NNX90" s="114"/>
      <c r="NNY90" s="114"/>
      <c r="NNZ90" s="114"/>
      <c r="NOA90" s="114"/>
      <c r="NOB90" s="114"/>
      <c r="NOC90" s="114"/>
      <c r="NOD90" s="114"/>
      <c r="NOE90" s="114"/>
      <c r="NOF90" s="114"/>
      <c r="NOG90" s="114"/>
      <c r="NOH90" s="114"/>
      <c r="NOI90" s="114"/>
      <c r="NOJ90" s="114"/>
      <c r="NOK90" s="114"/>
      <c r="NOL90" s="114"/>
      <c r="NOM90" s="114"/>
      <c r="NON90" s="114"/>
      <c r="NOO90" s="114"/>
      <c r="NOP90" s="114"/>
      <c r="NOQ90" s="114"/>
      <c r="NOR90" s="114"/>
      <c r="NOS90" s="114"/>
      <c r="NOT90" s="114"/>
      <c r="NOU90" s="114"/>
      <c r="NOV90" s="114"/>
      <c r="NOW90" s="114"/>
      <c r="NOX90" s="114"/>
      <c r="NOY90" s="114"/>
      <c r="NOZ90" s="114"/>
      <c r="NPA90" s="114"/>
      <c r="NPB90" s="114"/>
      <c r="NPC90" s="114"/>
      <c r="NPD90" s="114"/>
      <c r="NPE90" s="114"/>
      <c r="NPF90" s="114"/>
      <c r="NPG90" s="114"/>
      <c r="NPH90" s="114"/>
      <c r="NPI90" s="114"/>
      <c r="NPJ90" s="114"/>
      <c r="NPK90" s="114"/>
      <c r="NPL90" s="114"/>
      <c r="NPM90" s="114"/>
      <c r="NPN90" s="114"/>
      <c r="NPO90" s="114"/>
      <c r="NPP90" s="114"/>
      <c r="NPQ90" s="114"/>
      <c r="NPR90" s="114"/>
      <c r="NPS90" s="114"/>
      <c r="NPT90" s="114"/>
      <c r="NPU90" s="114"/>
      <c r="NPV90" s="114"/>
      <c r="NPW90" s="114"/>
      <c r="NPX90" s="114"/>
      <c r="NPY90" s="114"/>
      <c r="NPZ90" s="114"/>
      <c r="NQA90" s="114"/>
      <c r="NQB90" s="114"/>
      <c r="NQC90" s="114"/>
      <c r="NQD90" s="114"/>
      <c r="NQE90" s="114"/>
      <c r="NQF90" s="114"/>
      <c r="NQG90" s="114"/>
      <c r="NQH90" s="114"/>
      <c r="NQI90" s="114"/>
      <c r="NQJ90" s="114"/>
      <c r="NQK90" s="114"/>
      <c r="NQL90" s="114"/>
      <c r="NQM90" s="114"/>
      <c r="NQN90" s="114"/>
      <c r="NQO90" s="114"/>
      <c r="NQP90" s="114"/>
      <c r="NQQ90" s="114"/>
      <c r="NQR90" s="114"/>
      <c r="NQS90" s="114"/>
      <c r="NQT90" s="114"/>
      <c r="NQU90" s="114"/>
      <c r="NQV90" s="114"/>
      <c r="NQW90" s="114"/>
      <c r="NQX90" s="114"/>
      <c r="NQY90" s="114"/>
      <c r="NQZ90" s="114"/>
      <c r="NRA90" s="114"/>
      <c r="NRB90" s="114"/>
      <c r="NRC90" s="114"/>
      <c r="NRD90" s="114"/>
      <c r="NRE90" s="114"/>
      <c r="NRF90" s="114"/>
      <c r="NRG90" s="114"/>
      <c r="NRH90" s="114"/>
      <c r="NRI90" s="114"/>
      <c r="NRJ90" s="114"/>
      <c r="NRK90" s="114"/>
      <c r="NRL90" s="114"/>
      <c r="NRM90" s="114"/>
      <c r="NRN90" s="114"/>
      <c r="NRO90" s="114"/>
      <c r="NRP90" s="114"/>
      <c r="NRQ90" s="114"/>
      <c r="NRR90" s="114"/>
      <c r="NRS90" s="114"/>
      <c r="NRT90" s="114"/>
      <c r="NRU90" s="114"/>
      <c r="NRV90" s="114"/>
      <c r="NRW90" s="114"/>
      <c r="NRX90" s="114"/>
      <c r="NRY90" s="114"/>
      <c r="NRZ90" s="114"/>
      <c r="NSA90" s="114"/>
      <c r="NSB90" s="114"/>
      <c r="NSC90" s="114"/>
      <c r="NSD90" s="114"/>
      <c r="NSE90" s="114"/>
      <c r="NSF90" s="114"/>
      <c r="NSG90" s="114"/>
      <c r="NSH90" s="114"/>
      <c r="NSI90" s="114"/>
      <c r="NSJ90" s="114"/>
      <c r="NSK90" s="114"/>
      <c r="NSL90" s="114"/>
      <c r="NSM90" s="114"/>
      <c r="NSN90" s="114"/>
      <c r="NSO90" s="114"/>
      <c r="NSP90" s="114"/>
      <c r="NSQ90" s="114"/>
      <c r="NSR90" s="114"/>
      <c r="NSS90" s="114"/>
      <c r="NST90" s="114"/>
      <c r="NSU90" s="114"/>
      <c r="NSV90" s="114"/>
      <c r="NSW90" s="114"/>
      <c r="NSX90" s="114"/>
      <c r="NSY90" s="114"/>
      <c r="NSZ90" s="114"/>
      <c r="NTA90" s="114"/>
      <c r="NTB90" s="114"/>
      <c r="NTC90" s="114"/>
      <c r="NTD90" s="114"/>
      <c r="NTE90" s="114"/>
      <c r="NTF90" s="114"/>
      <c r="NTG90" s="114"/>
      <c r="NTH90" s="114"/>
      <c r="NTI90" s="114"/>
      <c r="NTJ90" s="114"/>
      <c r="NTK90" s="114"/>
      <c r="NTL90" s="114"/>
      <c r="NTM90" s="114"/>
      <c r="NTN90" s="114"/>
      <c r="NTO90" s="114"/>
      <c r="NTP90" s="114"/>
      <c r="NTQ90" s="114"/>
      <c r="NTR90" s="114"/>
      <c r="NTS90" s="114"/>
      <c r="NTT90" s="114"/>
      <c r="NTU90" s="114"/>
      <c r="NTV90" s="114"/>
      <c r="NTW90" s="114"/>
      <c r="NTX90" s="114"/>
      <c r="NTY90" s="114"/>
      <c r="NTZ90" s="114"/>
      <c r="NUA90" s="114"/>
      <c r="NUB90" s="114"/>
      <c r="NUC90" s="114"/>
      <c r="NUD90" s="114"/>
      <c r="NUE90" s="114"/>
      <c r="NUF90" s="114"/>
      <c r="NUG90" s="114"/>
      <c r="NUH90" s="114"/>
      <c r="NUI90" s="114"/>
      <c r="NUJ90" s="114"/>
      <c r="NUK90" s="114"/>
      <c r="NUL90" s="114"/>
      <c r="NUM90" s="114"/>
      <c r="NUN90" s="114"/>
      <c r="NUO90" s="114"/>
      <c r="NUP90" s="114"/>
      <c r="NUQ90" s="114"/>
      <c r="NUR90" s="114"/>
      <c r="NUS90" s="114"/>
      <c r="NUT90" s="114"/>
      <c r="NUU90" s="114"/>
      <c r="NUV90" s="114"/>
      <c r="NUW90" s="114"/>
      <c r="NUX90" s="114"/>
      <c r="NUY90" s="114"/>
      <c r="NUZ90" s="114"/>
      <c r="NVA90" s="114"/>
      <c r="NVB90" s="114"/>
      <c r="NVC90" s="114"/>
      <c r="NVD90" s="114"/>
      <c r="NVE90" s="114"/>
      <c r="NVF90" s="114"/>
      <c r="NVG90" s="114"/>
      <c r="NVH90" s="114"/>
      <c r="NVI90" s="114"/>
      <c r="NVJ90" s="114"/>
      <c r="NVK90" s="114"/>
      <c r="NVL90" s="114"/>
      <c r="NVM90" s="114"/>
      <c r="NVN90" s="114"/>
      <c r="NVO90" s="114"/>
      <c r="NVP90" s="114"/>
      <c r="NVQ90" s="114"/>
      <c r="NVR90" s="114"/>
      <c r="NVS90" s="114"/>
      <c r="NVT90" s="114"/>
      <c r="NVU90" s="114"/>
      <c r="NVV90" s="114"/>
      <c r="NVW90" s="114"/>
      <c r="NVX90" s="114"/>
      <c r="NVY90" s="114"/>
      <c r="NVZ90" s="114"/>
      <c r="NWA90" s="114"/>
      <c r="NWB90" s="114"/>
      <c r="NWC90" s="114"/>
      <c r="NWD90" s="114"/>
      <c r="NWE90" s="114"/>
      <c r="NWF90" s="114"/>
      <c r="NWG90" s="114"/>
      <c r="NWH90" s="114"/>
      <c r="NWI90" s="114"/>
      <c r="NWJ90" s="114"/>
      <c r="NWK90" s="114"/>
      <c r="NWL90" s="114"/>
      <c r="NWM90" s="114"/>
      <c r="NWN90" s="114"/>
      <c r="NWO90" s="114"/>
      <c r="NWP90" s="114"/>
      <c r="NWQ90" s="114"/>
      <c r="NWR90" s="114"/>
      <c r="NWS90" s="114"/>
      <c r="NWT90" s="114"/>
      <c r="NWU90" s="114"/>
      <c r="NWV90" s="114"/>
      <c r="NWW90" s="114"/>
      <c r="NWX90" s="114"/>
      <c r="NWY90" s="114"/>
      <c r="NWZ90" s="114"/>
      <c r="NXA90" s="114"/>
      <c r="NXB90" s="114"/>
      <c r="NXC90" s="114"/>
      <c r="NXD90" s="114"/>
      <c r="NXE90" s="114"/>
      <c r="NXF90" s="114"/>
      <c r="NXG90" s="114"/>
      <c r="NXH90" s="114"/>
      <c r="NXI90" s="114"/>
      <c r="NXJ90" s="114"/>
      <c r="NXK90" s="114"/>
      <c r="NXL90" s="114"/>
      <c r="NXM90" s="114"/>
      <c r="NXN90" s="114"/>
      <c r="NXO90" s="114"/>
      <c r="NXP90" s="114"/>
      <c r="NXQ90" s="114"/>
      <c r="NXR90" s="114"/>
      <c r="NXS90" s="114"/>
      <c r="NXT90" s="114"/>
      <c r="NXU90" s="114"/>
      <c r="NXV90" s="114"/>
      <c r="NXW90" s="114"/>
      <c r="NXX90" s="114"/>
      <c r="NXY90" s="114"/>
      <c r="NXZ90" s="114"/>
      <c r="NYA90" s="114"/>
      <c r="NYB90" s="114"/>
      <c r="NYC90" s="114"/>
      <c r="NYD90" s="114"/>
      <c r="NYE90" s="114"/>
      <c r="NYF90" s="114"/>
      <c r="NYG90" s="114"/>
      <c r="NYH90" s="114"/>
      <c r="NYI90" s="114"/>
      <c r="NYJ90" s="114"/>
      <c r="NYK90" s="114"/>
      <c r="NYL90" s="114"/>
      <c r="NYM90" s="114"/>
      <c r="NYN90" s="114"/>
      <c r="NYO90" s="114"/>
      <c r="NYP90" s="114"/>
      <c r="NYQ90" s="114"/>
      <c r="NYR90" s="114"/>
      <c r="NYS90" s="114"/>
      <c r="NYT90" s="114"/>
      <c r="NYU90" s="114"/>
      <c r="NYV90" s="114"/>
      <c r="NYW90" s="114"/>
      <c r="NYX90" s="114"/>
      <c r="NYY90" s="114"/>
      <c r="NYZ90" s="114"/>
      <c r="NZA90" s="114"/>
      <c r="NZB90" s="114"/>
      <c r="NZC90" s="114"/>
      <c r="NZD90" s="114"/>
      <c r="NZE90" s="114"/>
      <c r="NZF90" s="114"/>
      <c r="NZG90" s="114"/>
      <c r="NZH90" s="114"/>
      <c r="NZI90" s="114"/>
      <c r="NZJ90" s="114"/>
      <c r="NZK90" s="114"/>
      <c r="NZL90" s="114"/>
      <c r="NZM90" s="114"/>
      <c r="NZN90" s="114"/>
      <c r="NZO90" s="114"/>
      <c r="NZP90" s="114"/>
      <c r="NZQ90" s="114"/>
      <c r="NZR90" s="114"/>
      <c r="NZS90" s="114"/>
      <c r="NZT90" s="114"/>
      <c r="NZU90" s="114"/>
      <c r="NZV90" s="114"/>
      <c r="NZW90" s="114"/>
      <c r="NZX90" s="114"/>
      <c r="NZY90" s="114"/>
      <c r="NZZ90" s="114"/>
      <c r="OAA90" s="114"/>
      <c r="OAB90" s="114"/>
      <c r="OAC90" s="114"/>
      <c r="OAD90" s="114"/>
      <c r="OAE90" s="114"/>
      <c r="OAF90" s="114"/>
      <c r="OAG90" s="114"/>
      <c r="OAH90" s="114"/>
      <c r="OAI90" s="114"/>
      <c r="OAJ90" s="114"/>
      <c r="OAK90" s="114"/>
      <c r="OAL90" s="114"/>
      <c r="OAM90" s="114"/>
      <c r="OAN90" s="114"/>
      <c r="OAO90" s="114"/>
      <c r="OAP90" s="114"/>
      <c r="OAQ90" s="114"/>
      <c r="OAR90" s="114"/>
      <c r="OAS90" s="114"/>
      <c r="OAT90" s="114"/>
      <c r="OAU90" s="114"/>
      <c r="OAV90" s="114"/>
      <c r="OAW90" s="114"/>
      <c r="OAX90" s="114"/>
      <c r="OAY90" s="114"/>
      <c r="OAZ90" s="114"/>
      <c r="OBA90" s="114"/>
      <c r="OBB90" s="114"/>
      <c r="OBC90" s="114"/>
      <c r="OBD90" s="114"/>
      <c r="OBE90" s="114"/>
      <c r="OBF90" s="114"/>
      <c r="OBG90" s="114"/>
      <c r="OBH90" s="114"/>
      <c r="OBI90" s="114"/>
      <c r="OBJ90" s="114"/>
      <c r="OBK90" s="114"/>
      <c r="OBL90" s="114"/>
      <c r="OBM90" s="114"/>
      <c r="OBN90" s="114"/>
      <c r="OBO90" s="114"/>
      <c r="OBP90" s="114"/>
      <c r="OBQ90" s="114"/>
      <c r="OBR90" s="114"/>
      <c r="OBS90" s="114"/>
      <c r="OBT90" s="114"/>
      <c r="OBU90" s="114"/>
      <c r="OBV90" s="114"/>
      <c r="OBW90" s="114"/>
      <c r="OBX90" s="114"/>
      <c r="OBY90" s="114"/>
      <c r="OBZ90" s="114"/>
      <c r="OCA90" s="114"/>
      <c r="OCB90" s="114"/>
      <c r="OCC90" s="114"/>
      <c r="OCD90" s="114"/>
      <c r="OCE90" s="114"/>
      <c r="OCF90" s="114"/>
      <c r="OCG90" s="114"/>
      <c r="OCH90" s="114"/>
      <c r="OCI90" s="114"/>
      <c r="OCJ90" s="114"/>
      <c r="OCK90" s="114"/>
      <c r="OCL90" s="114"/>
      <c r="OCM90" s="114"/>
      <c r="OCN90" s="114"/>
      <c r="OCO90" s="114"/>
      <c r="OCP90" s="114"/>
      <c r="OCQ90" s="114"/>
      <c r="OCR90" s="114"/>
      <c r="OCS90" s="114"/>
      <c r="OCT90" s="114"/>
      <c r="OCU90" s="114"/>
      <c r="OCV90" s="114"/>
      <c r="OCW90" s="114"/>
      <c r="OCX90" s="114"/>
      <c r="OCY90" s="114"/>
      <c r="OCZ90" s="114"/>
      <c r="ODA90" s="114"/>
      <c r="ODB90" s="114"/>
      <c r="ODC90" s="114"/>
      <c r="ODD90" s="114"/>
      <c r="ODE90" s="114"/>
      <c r="ODF90" s="114"/>
      <c r="ODG90" s="114"/>
      <c r="ODH90" s="114"/>
      <c r="ODI90" s="114"/>
      <c r="ODJ90" s="114"/>
      <c r="ODK90" s="114"/>
      <c r="ODL90" s="114"/>
      <c r="ODM90" s="114"/>
      <c r="ODN90" s="114"/>
      <c r="ODO90" s="114"/>
      <c r="ODP90" s="114"/>
      <c r="ODQ90" s="114"/>
      <c r="ODR90" s="114"/>
      <c r="ODS90" s="114"/>
      <c r="ODT90" s="114"/>
      <c r="ODU90" s="114"/>
      <c r="ODV90" s="114"/>
      <c r="ODW90" s="114"/>
      <c r="ODX90" s="114"/>
      <c r="ODY90" s="114"/>
      <c r="ODZ90" s="114"/>
      <c r="OEA90" s="114"/>
      <c r="OEB90" s="114"/>
      <c r="OEC90" s="114"/>
      <c r="OED90" s="114"/>
      <c r="OEE90" s="114"/>
      <c r="OEF90" s="114"/>
      <c r="OEG90" s="114"/>
      <c r="OEH90" s="114"/>
      <c r="OEI90" s="114"/>
      <c r="OEJ90" s="114"/>
      <c r="OEK90" s="114"/>
      <c r="OEL90" s="114"/>
      <c r="OEM90" s="114"/>
      <c r="OEN90" s="114"/>
      <c r="OEO90" s="114"/>
      <c r="OEP90" s="114"/>
      <c r="OEQ90" s="114"/>
      <c r="OER90" s="114"/>
      <c r="OES90" s="114"/>
      <c r="OET90" s="114"/>
      <c r="OEU90" s="114"/>
      <c r="OEV90" s="114"/>
      <c r="OEW90" s="114"/>
      <c r="OEX90" s="114"/>
      <c r="OEY90" s="114"/>
      <c r="OEZ90" s="114"/>
      <c r="OFA90" s="114"/>
      <c r="OFB90" s="114"/>
      <c r="OFC90" s="114"/>
      <c r="OFD90" s="114"/>
      <c r="OFE90" s="114"/>
      <c r="OFF90" s="114"/>
      <c r="OFG90" s="114"/>
      <c r="OFH90" s="114"/>
      <c r="OFI90" s="114"/>
      <c r="OFJ90" s="114"/>
      <c r="OFK90" s="114"/>
      <c r="OFL90" s="114"/>
      <c r="OFM90" s="114"/>
      <c r="OFN90" s="114"/>
      <c r="OFO90" s="114"/>
      <c r="OFP90" s="114"/>
      <c r="OFQ90" s="114"/>
      <c r="OFR90" s="114"/>
      <c r="OFS90" s="114"/>
      <c r="OFT90" s="114"/>
      <c r="OFU90" s="114"/>
      <c r="OFV90" s="114"/>
      <c r="OFW90" s="114"/>
      <c r="OFX90" s="114"/>
      <c r="OFY90" s="114"/>
      <c r="OFZ90" s="114"/>
      <c r="OGA90" s="114"/>
      <c r="OGB90" s="114"/>
      <c r="OGC90" s="114"/>
      <c r="OGD90" s="114"/>
      <c r="OGE90" s="114"/>
      <c r="OGF90" s="114"/>
      <c r="OGG90" s="114"/>
      <c r="OGH90" s="114"/>
      <c r="OGI90" s="114"/>
      <c r="OGJ90" s="114"/>
      <c r="OGK90" s="114"/>
      <c r="OGL90" s="114"/>
      <c r="OGM90" s="114"/>
      <c r="OGN90" s="114"/>
      <c r="OGO90" s="114"/>
      <c r="OGP90" s="114"/>
      <c r="OGQ90" s="114"/>
      <c r="OGR90" s="114"/>
      <c r="OGS90" s="114"/>
      <c r="OGT90" s="114"/>
      <c r="OGU90" s="114"/>
      <c r="OGV90" s="114"/>
      <c r="OGW90" s="114"/>
      <c r="OGX90" s="114"/>
      <c r="OGY90" s="114"/>
      <c r="OGZ90" s="114"/>
      <c r="OHA90" s="114"/>
      <c r="OHB90" s="114"/>
      <c r="OHC90" s="114"/>
      <c r="OHD90" s="114"/>
      <c r="OHE90" s="114"/>
      <c r="OHF90" s="114"/>
      <c r="OHG90" s="114"/>
      <c r="OHH90" s="114"/>
      <c r="OHI90" s="114"/>
      <c r="OHJ90" s="114"/>
      <c r="OHK90" s="114"/>
      <c r="OHL90" s="114"/>
      <c r="OHM90" s="114"/>
      <c r="OHN90" s="114"/>
      <c r="OHO90" s="114"/>
      <c r="OHP90" s="114"/>
      <c r="OHQ90" s="114"/>
      <c r="OHR90" s="114"/>
      <c r="OHS90" s="114"/>
      <c r="OHT90" s="114"/>
      <c r="OHU90" s="114"/>
      <c r="OHV90" s="114"/>
      <c r="OHW90" s="114"/>
      <c r="OHX90" s="114"/>
      <c r="OHY90" s="114"/>
      <c r="OHZ90" s="114"/>
      <c r="OIA90" s="114"/>
      <c r="OIB90" s="114"/>
      <c r="OIC90" s="114"/>
      <c r="OID90" s="114"/>
      <c r="OIE90" s="114"/>
      <c r="OIF90" s="114"/>
      <c r="OIG90" s="114"/>
      <c r="OIH90" s="114"/>
      <c r="OII90" s="114"/>
      <c r="OIJ90" s="114"/>
      <c r="OIK90" s="114"/>
      <c r="OIL90" s="114"/>
      <c r="OIM90" s="114"/>
      <c r="OIN90" s="114"/>
      <c r="OIO90" s="114"/>
      <c r="OIP90" s="114"/>
      <c r="OIQ90" s="114"/>
      <c r="OIR90" s="114"/>
      <c r="OIS90" s="114"/>
      <c r="OIT90" s="114"/>
      <c r="OIU90" s="114"/>
      <c r="OIV90" s="114"/>
      <c r="OIW90" s="114"/>
      <c r="OIX90" s="114"/>
      <c r="OIY90" s="114"/>
      <c r="OIZ90" s="114"/>
      <c r="OJA90" s="114"/>
      <c r="OJB90" s="114"/>
      <c r="OJC90" s="114"/>
      <c r="OJD90" s="114"/>
      <c r="OJE90" s="114"/>
      <c r="OJF90" s="114"/>
      <c r="OJG90" s="114"/>
      <c r="OJH90" s="114"/>
      <c r="OJI90" s="114"/>
      <c r="OJJ90" s="114"/>
      <c r="OJK90" s="114"/>
      <c r="OJL90" s="114"/>
      <c r="OJM90" s="114"/>
      <c r="OJN90" s="114"/>
      <c r="OJO90" s="114"/>
      <c r="OJP90" s="114"/>
      <c r="OJQ90" s="114"/>
      <c r="OJR90" s="114"/>
      <c r="OJS90" s="114"/>
      <c r="OJT90" s="114"/>
      <c r="OJU90" s="114"/>
      <c r="OJV90" s="114"/>
      <c r="OJW90" s="114"/>
      <c r="OJX90" s="114"/>
      <c r="OJY90" s="114"/>
      <c r="OJZ90" s="114"/>
      <c r="OKA90" s="114"/>
      <c r="OKB90" s="114"/>
      <c r="OKC90" s="114"/>
      <c r="OKD90" s="114"/>
      <c r="OKE90" s="114"/>
      <c r="OKF90" s="114"/>
      <c r="OKG90" s="114"/>
      <c r="OKH90" s="114"/>
      <c r="OKI90" s="114"/>
      <c r="OKJ90" s="114"/>
      <c r="OKK90" s="114"/>
      <c r="OKL90" s="114"/>
      <c r="OKM90" s="114"/>
      <c r="OKN90" s="114"/>
      <c r="OKO90" s="114"/>
      <c r="OKP90" s="114"/>
      <c r="OKQ90" s="114"/>
      <c r="OKR90" s="114"/>
      <c r="OKS90" s="114"/>
      <c r="OKT90" s="114"/>
      <c r="OKU90" s="114"/>
      <c r="OKV90" s="114"/>
      <c r="OKW90" s="114"/>
      <c r="OKX90" s="114"/>
      <c r="OKY90" s="114"/>
      <c r="OKZ90" s="114"/>
      <c r="OLA90" s="114"/>
      <c r="OLB90" s="114"/>
      <c r="OLC90" s="114"/>
      <c r="OLD90" s="114"/>
      <c r="OLE90" s="114"/>
      <c r="OLF90" s="114"/>
      <c r="OLG90" s="114"/>
      <c r="OLH90" s="114"/>
      <c r="OLI90" s="114"/>
      <c r="OLJ90" s="114"/>
      <c r="OLK90" s="114"/>
      <c r="OLL90" s="114"/>
      <c r="OLM90" s="114"/>
      <c r="OLN90" s="114"/>
      <c r="OLO90" s="114"/>
      <c r="OLP90" s="114"/>
      <c r="OLQ90" s="114"/>
      <c r="OLR90" s="114"/>
      <c r="OLS90" s="114"/>
      <c r="OLT90" s="114"/>
      <c r="OLU90" s="114"/>
      <c r="OLV90" s="114"/>
      <c r="OLW90" s="114"/>
      <c r="OLX90" s="114"/>
      <c r="OLY90" s="114"/>
      <c r="OLZ90" s="114"/>
      <c r="OMA90" s="114"/>
      <c r="OMB90" s="114"/>
      <c r="OMC90" s="114"/>
      <c r="OMD90" s="114"/>
      <c r="OME90" s="114"/>
      <c r="OMF90" s="114"/>
      <c r="OMG90" s="114"/>
      <c r="OMH90" s="114"/>
      <c r="OMI90" s="114"/>
      <c r="OMJ90" s="114"/>
      <c r="OMK90" s="114"/>
      <c r="OML90" s="114"/>
      <c r="OMM90" s="114"/>
      <c r="OMN90" s="114"/>
      <c r="OMO90" s="114"/>
      <c r="OMP90" s="114"/>
      <c r="OMQ90" s="114"/>
      <c r="OMR90" s="114"/>
      <c r="OMS90" s="114"/>
      <c r="OMT90" s="114"/>
      <c r="OMU90" s="114"/>
      <c r="OMV90" s="114"/>
      <c r="OMW90" s="114"/>
      <c r="OMX90" s="114"/>
      <c r="OMY90" s="114"/>
      <c r="OMZ90" s="114"/>
      <c r="ONA90" s="114"/>
      <c r="ONB90" s="114"/>
      <c r="ONC90" s="114"/>
      <c r="OND90" s="114"/>
      <c r="ONE90" s="114"/>
      <c r="ONF90" s="114"/>
      <c r="ONG90" s="114"/>
      <c r="ONH90" s="114"/>
      <c r="ONI90" s="114"/>
      <c r="ONJ90" s="114"/>
      <c r="ONK90" s="114"/>
      <c r="ONL90" s="114"/>
      <c r="ONM90" s="114"/>
      <c r="ONN90" s="114"/>
      <c r="ONO90" s="114"/>
      <c r="ONP90" s="114"/>
      <c r="ONQ90" s="114"/>
      <c r="ONR90" s="114"/>
      <c r="ONS90" s="114"/>
      <c r="ONT90" s="114"/>
      <c r="ONU90" s="114"/>
      <c r="ONV90" s="114"/>
      <c r="ONW90" s="114"/>
      <c r="ONX90" s="114"/>
      <c r="ONY90" s="114"/>
      <c r="ONZ90" s="114"/>
      <c r="OOA90" s="114"/>
      <c r="OOB90" s="114"/>
      <c r="OOC90" s="114"/>
      <c r="OOD90" s="114"/>
      <c r="OOE90" s="114"/>
      <c r="OOF90" s="114"/>
      <c r="OOG90" s="114"/>
      <c r="OOH90" s="114"/>
      <c r="OOI90" s="114"/>
      <c r="OOJ90" s="114"/>
      <c r="OOK90" s="114"/>
      <c r="OOL90" s="114"/>
      <c r="OOM90" s="114"/>
      <c r="OON90" s="114"/>
      <c r="OOO90" s="114"/>
      <c r="OOP90" s="114"/>
      <c r="OOQ90" s="114"/>
      <c r="OOR90" s="114"/>
      <c r="OOS90" s="114"/>
      <c r="OOT90" s="114"/>
      <c r="OOU90" s="114"/>
      <c r="OOV90" s="114"/>
      <c r="OOW90" s="114"/>
      <c r="OOX90" s="114"/>
      <c r="OOY90" s="114"/>
      <c r="OOZ90" s="114"/>
      <c r="OPA90" s="114"/>
      <c r="OPB90" s="114"/>
      <c r="OPC90" s="114"/>
      <c r="OPD90" s="114"/>
      <c r="OPE90" s="114"/>
      <c r="OPF90" s="114"/>
      <c r="OPG90" s="114"/>
      <c r="OPH90" s="114"/>
      <c r="OPI90" s="114"/>
      <c r="OPJ90" s="114"/>
      <c r="OPK90" s="114"/>
      <c r="OPL90" s="114"/>
      <c r="OPM90" s="114"/>
      <c r="OPN90" s="114"/>
      <c r="OPO90" s="114"/>
      <c r="OPP90" s="114"/>
      <c r="OPQ90" s="114"/>
      <c r="OPR90" s="114"/>
      <c r="OPS90" s="114"/>
      <c r="OPT90" s="114"/>
      <c r="OPU90" s="114"/>
      <c r="OPV90" s="114"/>
      <c r="OPW90" s="114"/>
      <c r="OPX90" s="114"/>
      <c r="OPY90" s="114"/>
      <c r="OPZ90" s="114"/>
      <c r="OQA90" s="114"/>
      <c r="OQB90" s="114"/>
      <c r="OQC90" s="114"/>
      <c r="OQD90" s="114"/>
      <c r="OQE90" s="114"/>
      <c r="OQF90" s="114"/>
      <c r="OQG90" s="114"/>
      <c r="OQH90" s="114"/>
      <c r="OQI90" s="114"/>
      <c r="OQJ90" s="114"/>
      <c r="OQK90" s="114"/>
      <c r="OQL90" s="114"/>
      <c r="OQM90" s="114"/>
      <c r="OQN90" s="114"/>
      <c r="OQO90" s="114"/>
      <c r="OQP90" s="114"/>
      <c r="OQQ90" s="114"/>
      <c r="OQR90" s="114"/>
      <c r="OQS90" s="114"/>
      <c r="OQT90" s="114"/>
      <c r="OQU90" s="114"/>
      <c r="OQV90" s="114"/>
      <c r="OQW90" s="114"/>
      <c r="OQX90" s="114"/>
      <c r="OQY90" s="114"/>
      <c r="OQZ90" s="114"/>
      <c r="ORA90" s="114"/>
      <c r="ORB90" s="114"/>
      <c r="ORC90" s="114"/>
      <c r="ORD90" s="114"/>
      <c r="ORE90" s="114"/>
      <c r="ORF90" s="114"/>
      <c r="ORG90" s="114"/>
      <c r="ORH90" s="114"/>
      <c r="ORI90" s="114"/>
      <c r="ORJ90" s="114"/>
      <c r="ORK90" s="114"/>
      <c r="ORL90" s="114"/>
      <c r="ORM90" s="114"/>
      <c r="ORN90" s="114"/>
      <c r="ORO90" s="114"/>
      <c r="ORP90" s="114"/>
      <c r="ORQ90" s="114"/>
      <c r="ORR90" s="114"/>
      <c r="ORS90" s="114"/>
      <c r="ORT90" s="114"/>
      <c r="ORU90" s="114"/>
      <c r="ORV90" s="114"/>
      <c r="ORW90" s="114"/>
      <c r="ORX90" s="114"/>
      <c r="ORY90" s="114"/>
      <c r="ORZ90" s="114"/>
      <c r="OSA90" s="114"/>
      <c r="OSB90" s="114"/>
      <c r="OSC90" s="114"/>
      <c r="OSD90" s="114"/>
      <c r="OSE90" s="114"/>
      <c r="OSF90" s="114"/>
      <c r="OSG90" s="114"/>
      <c r="OSH90" s="114"/>
      <c r="OSI90" s="114"/>
      <c r="OSJ90" s="114"/>
      <c r="OSK90" s="114"/>
      <c r="OSL90" s="114"/>
      <c r="OSM90" s="114"/>
      <c r="OSN90" s="114"/>
      <c r="OSO90" s="114"/>
      <c r="OSP90" s="114"/>
      <c r="OSQ90" s="114"/>
      <c r="OSR90" s="114"/>
      <c r="OSS90" s="114"/>
      <c r="OST90" s="114"/>
      <c r="OSU90" s="114"/>
      <c r="OSV90" s="114"/>
      <c r="OSW90" s="114"/>
      <c r="OSX90" s="114"/>
      <c r="OSY90" s="114"/>
      <c r="OSZ90" s="114"/>
      <c r="OTA90" s="114"/>
      <c r="OTB90" s="114"/>
      <c r="OTC90" s="114"/>
      <c r="OTD90" s="114"/>
      <c r="OTE90" s="114"/>
      <c r="OTF90" s="114"/>
      <c r="OTG90" s="114"/>
      <c r="OTH90" s="114"/>
      <c r="OTI90" s="114"/>
      <c r="OTJ90" s="114"/>
      <c r="OTK90" s="114"/>
      <c r="OTL90" s="114"/>
      <c r="OTM90" s="114"/>
      <c r="OTN90" s="114"/>
      <c r="OTO90" s="114"/>
      <c r="OTP90" s="114"/>
      <c r="OTQ90" s="114"/>
      <c r="OTR90" s="114"/>
      <c r="OTS90" s="114"/>
      <c r="OTT90" s="114"/>
      <c r="OTU90" s="114"/>
      <c r="OTV90" s="114"/>
      <c r="OTW90" s="114"/>
      <c r="OTX90" s="114"/>
      <c r="OTY90" s="114"/>
      <c r="OTZ90" s="114"/>
      <c r="OUA90" s="114"/>
      <c r="OUB90" s="114"/>
      <c r="OUC90" s="114"/>
      <c r="OUD90" s="114"/>
      <c r="OUE90" s="114"/>
      <c r="OUF90" s="114"/>
      <c r="OUG90" s="114"/>
      <c r="OUH90" s="114"/>
      <c r="OUI90" s="114"/>
      <c r="OUJ90" s="114"/>
      <c r="OUK90" s="114"/>
      <c r="OUL90" s="114"/>
      <c r="OUM90" s="114"/>
      <c r="OUN90" s="114"/>
      <c r="OUO90" s="114"/>
      <c r="OUP90" s="114"/>
      <c r="OUQ90" s="114"/>
      <c r="OUR90" s="114"/>
      <c r="OUS90" s="114"/>
      <c r="OUT90" s="114"/>
      <c r="OUU90" s="114"/>
      <c r="OUV90" s="114"/>
      <c r="OUW90" s="114"/>
      <c r="OUX90" s="114"/>
      <c r="OUY90" s="114"/>
      <c r="OUZ90" s="114"/>
      <c r="OVA90" s="114"/>
      <c r="OVB90" s="114"/>
      <c r="OVC90" s="114"/>
      <c r="OVD90" s="114"/>
      <c r="OVE90" s="114"/>
      <c r="OVF90" s="114"/>
      <c r="OVG90" s="114"/>
      <c r="OVH90" s="114"/>
      <c r="OVI90" s="114"/>
      <c r="OVJ90" s="114"/>
      <c r="OVK90" s="114"/>
      <c r="OVL90" s="114"/>
      <c r="OVM90" s="114"/>
      <c r="OVN90" s="114"/>
      <c r="OVO90" s="114"/>
      <c r="OVP90" s="114"/>
      <c r="OVQ90" s="114"/>
      <c r="OVR90" s="114"/>
      <c r="OVS90" s="114"/>
      <c r="OVT90" s="114"/>
      <c r="OVU90" s="114"/>
      <c r="OVV90" s="114"/>
      <c r="OVW90" s="114"/>
      <c r="OVX90" s="114"/>
      <c r="OVY90" s="114"/>
      <c r="OVZ90" s="114"/>
      <c r="OWA90" s="114"/>
      <c r="OWB90" s="114"/>
      <c r="OWC90" s="114"/>
      <c r="OWD90" s="114"/>
      <c r="OWE90" s="114"/>
      <c r="OWF90" s="114"/>
      <c r="OWG90" s="114"/>
      <c r="OWH90" s="114"/>
      <c r="OWI90" s="114"/>
      <c r="OWJ90" s="114"/>
      <c r="OWK90" s="114"/>
      <c r="OWL90" s="114"/>
      <c r="OWM90" s="114"/>
      <c r="OWN90" s="114"/>
      <c r="OWO90" s="114"/>
      <c r="OWP90" s="114"/>
      <c r="OWQ90" s="114"/>
      <c r="OWR90" s="114"/>
      <c r="OWS90" s="114"/>
      <c r="OWT90" s="114"/>
      <c r="OWU90" s="114"/>
      <c r="OWV90" s="114"/>
      <c r="OWW90" s="114"/>
      <c r="OWX90" s="114"/>
      <c r="OWY90" s="114"/>
      <c r="OWZ90" s="114"/>
      <c r="OXA90" s="114"/>
      <c r="OXB90" s="114"/>
      <c r="OXC90" s="114"/>
      <c r="OXD90" s="114"/>
      <c r="OXE90" s="114"/>
      <c r="OXF90" s="114"/>
      <c r="OXG90" s="114"/>
      <c r="OXH90" s="114"/>
      <c r="OXI90" s="114"/>
      <c r="OXJ90" s="114"/>
      <c r="OXK90" s="114"/>
      <c r="OXL90" s="114"/>
      <c r="OXM90" s="114"/>
      <c r="OXN90" s="114"/>
      <c r="OXO90" s="114"/>
      <c r="OXP90" s="114"/>
      <c r="OXQ90" s="114"/>
      <c r="OXR90" s="114"/>
      <c r="OXS90" s="114"/>
      <c r="OXT90" s="114"/>
      <c r="OXU90" s="114"/>
      <c r="OXV90" s="114"/>
      <c r="OXW90" s="114"/>
      <c r="OXX90" s="114"/>
      <c r="OXY90" s="114"/>
      <c r="OXZ90" s="114"/>
      <c r="OYA90" s="114"/>
      <c r="OYB90" s="114"/>
      <c r="OYC90" s="114"/>
      <c r="OYD90" s="114"/>
      <c r="OYE90" s="114"/>
      <c r="OYF90" s="114"/>
      <c r="OYG90" s="114"/>
      <c r="OYH90" s="114"/>
      <c r="OYI90" s="114"/>
      <c r="OYJ90" s="114"/>
      <c r="OYK90" s="114"/>
      <c r="OYL90" s="114"/>
      <c r="OYM90" s="114"/>
      <c r="OYN90" s="114"/>
      <c r="OYO90" s="114"/>
      <c r="OYP90" s="114"/>
      <c r="OYQ90" s="114"/>
      <c r="OYR90" s="114"/>
      <c r="OYS90" s="114"/>
      <c r="OYT90" s="114"/>
      <c r="OYU90" s="114"/>
      <c r="OYV90" s="114"/>
      <c r="OYW90" s="114"/>
      <c r="OYX90" s="114"/>
      <c r="OYY90" s="114"/>
      <c r="OYZ90" s="114"/>
      <c r="OZA90" s="114"/>
      <c r="OZB90" s="114"/>
      <c r="OZC90" s="114"/>
      <c r="OZD90" s="114"/>
      <c r="OZE90" s="114"/>
      <c r="OZF90" s="114"/>
      <c r="OZG90" s="114"/>
      <c r="OZH90" s="114"/>
      <c r="OZI90" s="114"/>
      <c r="OZJ90" s="114"/>
      <c r="OZK90" s="114"/>
      <c r="OZL90" s="114"/>
      <c r="OZM90" s="114"/>
      <c r="OZN90" s="114"/>
      <c r="OZO90" s="114"/>
      <c r="OZP90" s="114"/>
      <c r="OZQ90" s="114"/>
      <c r="OZR90" s="114"/>
      <c r="OZS90" s="114"/>
      <c r="OZT90" s="114"/>
      <c r="OZU90" s="114"/>
      <c r="OZV90" s="114"/>
      <c r="OZW90" s="114"/>
      <c r="OZX90" s="114"/>
      <c r="OZY90" s="114"/>
      <c r="OZZ90" s="114"/>
      <c r="PAA90" s="114"/>
      <c r="PAB90" s="114"/>
      <c r="PAC90" s="114"/>
      <c r="PAD90" s="114"/>
      <c r="PAE90" s="114"/>
      <c r="PAF90" s="114"/>
      <c r="PAG90" s="114"/>
      <c r="PAH90" s="114"/>
      <c r="PAI90" s="114"/>
      <c r="PAJ90" s="114"/>
      <c r="PAK90" s="114"/>
      <c r="PAL90" s="114"/>
      <c r="PAM90" s="114"/>
      <c r="PAN90" s="114"/>
      <c r="PAO90" s="114"/>
      <c r="PAP90" s="114"/>
      <c r="PAQ90" s="114"/>
      <c r="PAR90" s="114"/>
      <c r="PAS90" s="114"/>
      <c r="PAT90" s="114"/>
      <c r="PAU90" s="114"/>
      <c r="PAV90" s="114"/>
      <c r="PAW90" s="114"/>
      <c r="PAX90" s="114"/>
      <c r="PAY90" s="114"/>
      <c r="PAZ90" s="114"/>
      <c r="PBA90" s="114"/>
      <c r="PBB90" s="114"/>
      <c r="PBC90" s="114"/>
      <c r="PBD90" s="114"/>
      <c r="PBE90" s="114"/>
      <c r="PBF90" s="114"/>
      <c r="PBG90" s="114"/>
      <c r="PBH90" s="114"/>
      <c r="PBI90" s="114"/>
      <c r="PBJ90" s="114"/>
      <c r="PBK90" s="114"/>
      <c r="PBL90" s="114"/>
      <c r="PBM90" s="114"/>
      <c r="PBN90" s="114"/>
      <c r="PBO90" s="114"/>
      <c r="PBP90" s="114"/>
      <c r="PBQ90" s="114"/>
      <c r="PBR90" s="114"/>
      <c r="PBS90" s="114"/>
      <c r="PBT90" s="114"/>
      <c r="PBU90" s="114"/>
      <c r="PBV90" s="114"/>
      <c r="PBW90" s="114"/>
      <c r="PBX90" s="114"/>
      <c r="PBY90" s="114"/>
      <c r="PBZ90" s="114"/>
      <c r="PCA90" s="114"/>
      <c r="PCB90" s="114"/>
      <c r="PCC90" s="114"/>
      <c r="PCD90" s="114"/>
      <c r="PCE90" s="114"/>
      <c r="PCF90" s="114"/>
      <c r="PCG90" s="114"/>
      <c r="PCH90" s="114"/>
      <c r="PCI90" s="114"/>
      <c r="PCJ90" s="114"/>
      <c r="PCK90" s="114"/>
      <c r="PCL90" s="114"/>
      <c r="PCM90" s="114"/>
      <c r="PCN90" s="114"/>
      <c r="PCO90" s="114"/>
      <c r="PCP90" s="114"/>
      <c r="PCQ90" s="114"/>
      <c r="PCR90" s="114"/>
      <c r="PCS90" s="114"/>
      <c r="PCT90" s="114"/>
      <c r="PCU90" s="114"/>
      <c r="PCV90" s="114"/>
      <c r="PCW90" s="114"/>
      <c r="PCX90" s="114"/>
      <c r="PCY90" s="114"/>
      <c r="PCZ90" s="114"/>
      <c r="PDA90" s="114"/>
      <c r="PDB90" s="114"/>
      <c r="PDC90" s="114"/>
      <c r="PDD90" s="114"/>
      <c r="PDE90" s="114"/>
      <c r="PDF90" s="114"/>
      <c r="PDG90" s="114"/>
      <c r="PDH90" s="114"/>
      <c r="PDI90" s="114"/>
      <c r="PDJ90" s="114"/>
      <c r="PDK90" s="114"/>
      <c r="PDL90" s="114"/>
      <c r="PDM90" s="114"/>
      <c r="PDN90" s="114"/>
      <c r="PDO90" s="114"/>
      <c r="PDP90" s="114"/>
      <c r="PDQ90" s="114"/>
      <c r="PDR90" s="114"/>
      <c r="PDS90" s="114"/>
      <c r="PDT90" s="114"/>
      <c r="PDU90" s="114"/>
      <c r="PDV90" s="114"/>
      <c r="PDW90" s="114"/>
      <c r="PDX90" s="114"/>
      <c r="PDY90" s="114"/>
      <c r="PDZ90" s="114"/>
      <c r="PEA90" s="114"/>
      <c r="PEB90" s="114"/>
      <c r="PEC90" s="114"/>
      <c r="PED90" s="114"/>
      <c r="PEE90" s="114"/>
      <c r="PEF90" s="114"/>
      <c r="PEG90" s="114"/>
      <c r="PEH90" s="114"/>
      <c r="PEI90" s="114"/>
      <c r="PEJ90" s="114"/>
      <c r="PEK90" s="114"/>
      <c r="PEL90" s="114"/>
      <c r="PEM90" s="114"/>
      <c r="PEN90" s="114"/>
      <c r="PEO90" s="114"/>
      <c r="PEP90" s="114"/>
      <c r="PEQ90" s="114"/>
      <c r="PER90" s="114"/>
      <c r="PES90" s="114"/>
      <c r="PET90" s="114"/>
      <c r="PEU90" s="114"/>
      <c r="PEV90" s="114"/>
      <c r="PEW90" s="114"/>
      <c r="PEX90" s="114"/>
      <c r="PEY90" s="114"/>
      <c r="PEZ90" s="114"/>
      <c r="PFA90" s="114"/>
      <c r="PFB90" s="114"/>
      <c r="PFC90" s="114"/>
      <c r="PFD90" s="114"/>
      <c r="PFE90" s="114"/>
      <c r="PFF90" s="114"/>
      <c r="PFG90" s="114"/>
      <c r="PFH90" s="114"/>
      <c r="PFI90" s="114"/>
      <c r="PFJ90" s="114"/>
      <c r="PFK90" s="114"/>
      <c r="PFL90" s="114"/>
      <c r="PFM90" s="114"/>
      <c r="PFN90" s="114"/>
      <c r="PFO90" s="114"/>
      <c r="PFP90" s="114"/>
      <c r="PFQ90" s="114"/>
      <c r="PFR90" s="114"/>
      <c r="PFS90" s="114"/>
      <c r="PFT90" s="114"/>
      <c r="PFU90" s="114"/>
      <c r="PFV90" s="114"/>
      <c r="PFW90" s="114"/>
      <c r="PFX90" s="114"/>
      <c r="PFY90" s="114"/>
      <c r="PFZ90" s="114"/>
      <c r="PGA90" s="114"/>
      <c r="PGB90" s="114"/>
      <c r="PGC90" s="114"/>
      <c r="PGD90" s="114"/>
      <c r="PGE90" s="114"/>
      <c r="PGF90" s="114"/>
      <c r="PGG90" s="114"/>
      <c r="PGH90" s="114"/>
      <c r="PGI90" s="114"/>
      <c r="PGJ90" s="114"/>
      <c r="PGK90" s="114"/>
      <c r="PGL90" s="114"/>
      <c r="PGM90" s="114"/>
      <c r="PGN90" s="114"/>
      <c r="PGO90" s="114"/>
      <c r="PGP90" s="114"/>
      <c r="PGQ90" s="114"/>
      <c r="PGR90" s="114"/>
      <c r="PGS90" s="114"/>
      <c r="PGT90" s="114"/>
      <c r="PGU90" s="114"/>
      <c r="PGV90" s="114"/>
      <c r="PGW90" s="114"/>
      <c r="PGX90" s="114"/>
      <c r="PGY90" s="114"/>
      <c r="PGZ90" s="114"/>
      <c r="PHA90" s="114"/>
      <c r="PHB90" s="114"/>
      <c r="PHC90" s="114"/>
      <c r="PHD90" s="114"/>
      <c r="PHE90" s="114"/>
      <c r="PHF90" s="114"/>
      <c r="PHG90" s="114"/>
      <c r="PHH90" s="114"/>
      <c r="PHI90" s="114"/>
      <c r="PHJ90" s="114"/>
      <c r="PHK90" s="114"/>
      <c r="PHL90" s="114"/>
      <c r="PHM90" s="114"/>
      <c r="PHN90" s="114"/>
      <c r="PHO90" s="114"/>
      <c r="PHP90" s="114"/>
      <c r="PHQ90" s="114"/>
      <c r="PHR90" s="114"/>
      <c r="PHS90" s="114"/>
      <c r="PHT90" s="114"/>
      <c r="PHU90" s="114"/>
      <c r="PHV90" s="114"/>
      <c r="PHW90" s="114"/>
      <c r="PHX90" s="114"/>
      <c r="PHY90" s="114"/>
      <c r="PHZ90" s="114"/>
      <c r="PIA90" s="114"/>
      <c r="PIB90" s="114"/>
      <c r="PIC90" s="114"/>
      <c r="PID90" s="114"/>
      <c r="PIE90" s="114"/>
      <c r="PIF90" s="114"/>
      <c r="PIG90" s="114"/>
      <c r="PIH90" s="114"/>
      <c r="PII90" s="114"/>
      <c r="PIJ90" s="114"/>
      <c r="PIK90" s="114"/>
      <c r="PIL90" s="114"/>
      <c r="PIM90" s="114"/>
      <c r="PIN90" s="114"/>
      <c r="PIO90" s="114"/>
      <c r="PIP90" s="114"/>
      <c r="PIQ90" s="114"/>
      <c r="PIR90" s="114"/>
      <c r="PIS90" s="114"/>
      <c r="PIT90" s="114"/>
      <c r="PIU90" s="114"/>
      <c r="PIV90" s="114"/>
      <c r="PIW90" s="114"/>
      <c r="PIX90" s="114"/>
      <c r="PIY90" s="114"/>
      <c r="PIZ90" s="114"/>
      <c r="PJA90" s="114"/>
      <c r="PJB90" s="114"/>
      <c r="PJC90" s="114"/>
      <c r="PJD90" s="114"/>
      <c r="PJE90" s="114"/>
      <c r="PJF90" s="114"/>
      <c r="PJG90" s="114"/>
      <c r="PJH90" s="114"/>
      <c r="PJI90" s="114"/>
      <c r="PJJ90" s="114"/>
      <c r="PJK90" s="114"/>
      <c r="PJL90" s="114"/>
      <c r="PJM90" s="114"/>
      <c r="PJN90" s="114"/>
      <c r="PJO90" s="114"/>
      <c r="PJP90" s="114"/>
      <c r="PJQ90" s="114"/>
      <c r="PJR90" s="114"/>
      <c r="PJS90" s="114"/>
      <c r="PJT90" s="114"/>
      <c r="PJU90" s="114"/>
      <c r="PJV90" s="114"/>
      <c r="PJW90" s="114"/>
      <c r="PJX90" s="114"/>
      <c r="PJY90" s="114"/>
      <c r="PJZ90" s="114"/>
      <c r="PKA90" s="114"/>
      <c r="PKB90" s="114"/>
      <c r="PKC90" s="114"/>
      <c r="PKD90" s="114"/>
      <c r="PKE90" s="114"/>
      <c r="PKF90" s="114"/>
      <c r="PKG90" s="114"/>
      <c r="PKH90" s="114"/>
      <c r="PKI90" s="114"/>
      <c r="PKJ90" s="114"/>
      <c r="PKK90" s="114"/>
      <c r="PKL90" s="114"/>
      <c r="PKM90" s="114"/>
      <c r="PKN90" s="114"/>
      <c r="PKO90" s="114"/>
      <c r="PKP90" s="114"/>
      <c r="PKQ90" s="114"/>
      <c r="PKR90" s="114"/>
      <c r="PKS90" s="114"/>
      <c r="PKT90" s="114"/>
      <c r="PKU90" s="114"/>
      <c r="PKV90" s="114"/>
      <c r="PKW90" s="114"/>
      <c r="PKX90" s="114"/>
      <c r="PKY90" s="114"/>
      <c r="PKZ90" s="114"/>
      <c r="PLA90" s="114"/>
      <c r="PLB90" s="114"/>
      <c r="PLC90" s="114"/>
      <c r="PLD90" s="114"/>
      <c r="PLE90" s="114"/>
      <c r="PLF90" s="114"/>
      <c r="PLG90" s="114"/>
      <c r="PLH90" s="114"/>
      <c r="PLI90" s="114"/>
      <c r="PLJ90" s="114"/>
      <c r="PLK90" s="114"/>
      <c r="PLL90" s="114"/>
      <c r="PLM90" s="114"/>
      <c r="PLN90" s="114"/>
      <c r="PLO90" s="114"/>
      <c r="PLP90" s="114"/>
      <c r="PLQ90" s="114"/>
      <c r="PLR90" s="114"/>
      <c r="PLS90" s="114"/>
      <c r="PLT90" s="114"/>
      <c r="PLU90" s="114"/>
      <c r="PLV90" s="114"/>
      <c r="PLW90" s="114"/>
      <c r="PLX90" s="114"/>
      <c r="PLY90" s="114"/>
      <c r="PLZ90" s="114"/>
      <c r="PMA90" s="114"/>
      <c r="PMB90" s="114"/>
      <c r="PMC90" s="114"/>
      <c r="PMD90" s="114"/>
      <c r="PME90" s="114"/>
      <c r="PMF90" s="114"/>
      <c r="PMG90" s="114"/>
      <c r="PMH90" s="114"/>
      <c r="PMI90" s="114"/>
      <c r="PMJ90" s="114"/>
      <c r="PMK90" s="114"/>
      <c r="PML90" s="114"/>
      <c r="PMM90" s="114"/>
      <c r="PMN90" s="114"/>
      <c r="PMO90" s="114"/>
      <c r="PMP90" s="114"/>
      <c r="PMQ90" s="114"/>
      <c r="PMR90" s="114"/>
      <c r="PMS90" s="114"/>
      <c r="PMT90" s="114"/>
      <c r="PMU90" s="114"/>
      <c r="PMV90" s="114"/>
      <c r="PMW90" s="114"/>
      <c r="PMX90" s="114"/>
      <c r="PMY90" s="114"/>
      <c r="PMZ90" s="114"/>
      <c r="PNA90" s="114"/>
      <c r="PNB90" s="114"/>
      <c r="PNC90" s="114"/>
      <c r="PND90" s="114"/>
      <c r="PNE90" s="114"/>
      <c r="PNF90" s="114"/>
      <c r="PNG90" s="114"/>
      <c r="PNH90" s="114"/>
      <c r="PNI90" s="114"/>
      <c r="PNJ90" s="114"/>
      <c r="PNK90" s="114"/>
      <c r="PNL90" s="114"/>
      <c r="PNM90" s="114"/>
      <c r="PNN90" s="114"/>
      <c r="PNO90" s="114"/>
      <c r="PNP90" s="114"/>
      <c r="PNQ90" s="114"/>
      <c r="PNR90" s="114"/>
      <c r="PNS90" s="114"/>
      <c r="PNT90" s="114"/>
      <c r="PNU90" s="114"/>
      <c r="PNV90" s="114"/>
      <c r="PNW90" s="114"/>
      <c r="PNX90" s="114"/>
      <c r="PNY90" s="114"/>
      <c r="PNZ90" s="114"/>
      <c r="POA90" s="114"/>
      <c r="POB90" s="114"/>
      <c r="POC90" s="114"/>
      <c r="POD90" s="114"/>
      <c r="POE90" s="114"/>
      <c r="POF90" s="114"/>
      <c r="POG90" s="114"/>
      <c r="POH90" s="114"/>
      <c r="POI90" s="114"/>
      <c r="POJ90" s="114"/>
      <c r="POK90" s="114"/>
      <c r="POL90" s="114"/>
      <c r="POM90" s="114"/>
      <c r="PON90" s="114"/>
      <c r="POO90" s="114"/>
      <c r="POP90" s="114"/>
      <c r="POQ90" s="114"/>
      <c r="POR90" s="114"/>
      <c r="POS90" s="114"/>
      <c r="POT90" s="114"/>
      <c r="POU90" s="114"/>
      <c r="POV90" s="114"/>
      <c r="POW90" s="114"/>
      <c r="POX90" s="114"/>
      <c r="POY90" s="114"/>
      <c r="POZ90" s="114"/>
      <c r="PPA90" s="114"/>
      <c r="PPB90" s="114"/>
      <c r="PPC90" s="114"/>
      <c r="PPD90" s="114"/>
      <c r="PPE90" s="114"/>
      <c r="PPF90" s="114"/>
      <c r="PPG90" s="114"/>
      <c r="PPH90" s="114"/>
      <c r="PPI90" s="114"/>
      <c r="PPJ90" s="114"/>
      <c r="PPK90" s="114"/>
      <c r="PPL90" s="114"/>
      <c r="PPM90" s="114"/>
      <c r="PPN90" s="114"/>
      <c r="PPO90" s="114"/>
      <c r="PPP90" s="114"/>
      <c r="PPQ90" s="114"/>
      <c r="PPR90" s="114"/>
      <c r="PPS90" s="114"/>
      <c r="PPT90" s="114"/>
      <c r="PPU90" s="114"/>
      <c r="PPV90" s="114"/>
      <c r="PPW90" s="114"/>
      <c r="PPX90" s="114"/>
      <c r="PPY90" s="114"/>
      <c r="PPZ90" s="114"/>
      <c r="PQA90" s="114"/>
      <c r="PQB90" s="114"/>
      <c r="PQC90" s="114"/>
      <c r="PQD90" s="114"/>
      <c r="PQE90" s="114"/>
      <c r="PQF90" s="114"/>
      <c r="PQG90" s="114"/>
      <c r="PQH90" s="114"/>
      <c r="PQI90" s="114"/>
      <c r="PQJ90" s="114"/>
      <c r="PQK90" s="114"/>
      <c r="PQL90" s="114"/>
      <c r="PQM90" s="114"/>
      <c r="PQN90" s="114"/>
      <c r="PQO90" s="114"/>
      <c r="PQP90" s="114"/>
      <c r="PQQ90" s="114"/>
      <c r="PQR90" s="114"/>
      <c r="PQS90" s="114"/>
      <c r="PQT90" s="114"/>
      <c r="PQU90" s="114"/>
      <c r="PQV90" s="114"/>
      <c r="PQW90" s="114"/>
      <c r="PQX90" s="114"/>
      <c r="PQY90" s="114"/>
      <c r="PQZ90" s="114"/>
      <c r="PRA90" s="114"/>
      <c r="PRB90" s="114"/>
      <c r="PRC90" s="114"/>
      <c r="PRD90" s="114"/>
      <c r="PRE90" s="114"/>
      <c r="PRF90" s="114"/>
      <c r="PRG90" s="114"/>
      <c r="PRH90" s="114"/>
      <c r="PRI90" s="114"/>
      <c r="PRJ90" s="114"/>
      <c r="PRK90" s="114"/>
      <c r="PRL90" s="114"/>
      <c r="PRM90" s="114"/>
      <c r="PRN90" s="114"/>
      <c r="PRO90" s="114"/>
      <c r="PRP90" s="114"/>
      <c r="PRQ90" s="114"/>
      <c r="PRR90" s="114"/>
      <c r="PRS90" s="114"/>
      <c r="PRT90" s="114"/>
      <c r="PRU90" s="114"/>
      <c r="PRV90" s="114"/>
      <c r="PRW90" s="114"/>
      <c r="PRX90" s="114"/>
      <c r="PRY90" s="114"/>
      <c r="PRZ90" s="114"/>
      <c r="PSA90" s="114"/>
      <c r="PSB90" s="114"/>
      <c r="PSC90" s="114"/>
      <c r="PSD90" s="114"/>
      <c r="PSE90" s="114"/>
      <c r="PSF90" s="114"/>
      <c r="PSG90" s="114"/>
      <c r="PSH90" s="114"/>
      <c r="PSI90" s="114"/>
      <c r="PSJ90" s="114"/>
      <c r="PSK90" s="114"/>
      <c r="PSL90" s="114"/>
      <c r="PSM90" s="114"/>
      <c r="PSN90" s="114"/>
      <c r="PSO90" s="114"/>
      <c r="PSP90" s="114"/>
      <c r="PSQ90" s="114"/>
      <c r="PSR90" s="114"/>
      <c r="PSS90" s="114"/>
      <c r="PST90" s="114"/>
      <c r="PSU90" s="114"/>
      <c r="PSV90" s="114"/>
      <c r="PSW90" s="114"/>
      <c r="PSX90" s="114"/>
      <c r="PSY90" s="114"/>
      <c r="PSZ90" s="114"/>
      <c r="PTA90" s="114"/>
      <c r="PTB90" s="114"/>
      <c r="PTC90" s="114"/>
      <c r="PTD90" s="114"/>
      <c r="PTE90" s="114"/>
      <c r="PTF90" s="114"/>
      <c r="PTG90" s="114"/>
      <c r="PTH90" s="114"/>
      <c r="PTI90" s="114"/>
      <c r="PTJ90" s="114"/>
      <c r="PTK90" s="114"/>
      <c r="PTL90" s="114"/>
      <c r="PTM90" s="114"/>
      <c r="PTN90" s="114"/>
      <c r="PTO90" s="114"/>
      <c r="PTP90" s="114"/>
      <c r="PTQ90" s="114"/>
      <c r="PTR90" s="114"/>
      <c r="PTS90" s="114"/>
      <c r="PTT90" s="114"/>
      <c r="PTU90" s="114"/>
      <c r="PTV90" s="114"/>
      <c r="PTW90" s="114"/>
      <c r="PTX90" s="114"/>
      <c r="PTY90" s="114"/>
      <c r="PTZ90" s="114"/>
      <c r="PUA90" s="114"/>
      <c r="PUB90" s="114"/>
      <c r="PUC90" s="114"/>
      <c r="PUD90" s="114"/>
      <c r="PUE90" s="114"/>
      <c r="PUF90" s="114"/>
      <c r="PUG90" s="114"/>
      <c r="PUH90" s="114"/>
      <c r="PUI90" s="114"/>
      <c r="PUJ90" s="114"/>
      <c r="PUK90" s="114"/>
      <c r="PUL90" s="114"/>
      <c r="PUM90" s="114"/>
      <c r="PUN90" s="114"/>
      <c r="PUO90" s="114"/>
      <c r="PUP90" s="114"/>
      <c r="PUQ90" s="114"/>
      <c r="PUR90" s="114"/>
      <c r="PUS90" s="114"/>
      <c r="PUT90" s="114"/>
      <c r="PUU90" s="114"/>
      <c r="PUV90" s="114"/>
      <c r="PUW90" s="114"/>
      <c r="PUX90" s="114"/>
      <c r="PUY90" s="114"/>
      <c r="PUZ90" s="114"/>
      <c r="PVA90" s="114"/>
      <c r="PVB90" s="114"/>
      <c r="PVC90" s="114"/>
      <c r="PVD90" s="114"/>
      <c r="PVE90" s="114"/>
      <c r="PVF90" s="114"/>
      <c r="PVG90" s="114"/>
      <c r="PVH90" s="114"/>
      <c r="PVI90" s="114"/>
      <c r="PVJ90" s="114"/>
      <c r="PVK90" s="114"/>
      <c r="PVL90" s="114"/>
      <c r="PVM90" s="114"/>
      <c r="PVN90" s="114"/>
      <c r="PVO90" s="114"/>
      <c r="PVP90" s="114"/>
      <c r="PVQ90" s="114"/>
      <c r="PVR90" s="114"/>
      <c r="PVS90" s="114"/>
      <c r="PVT90" s="114"/>
      <c r="PVU90" s="114"/>
      <c r="PVV90" s="114"/>
      <c r="PVW90" s="114"/>
      <c r="PVX90" s="114"/>
      <c r="PVY90" s="114"/>
      <c r="PVZ90" s="114"/>
      <c r="PWA90" s="114"/>
      <c r="PWB90" s="114"/>
      <c r="PWC90" s="114"/>
      <c r="PWD90" s="114"/>
      <c r="PWE90" s="114"/>
      <c r="PWF90" s="114"/>
      <c r="PWG90" s="114"/>
      <c r="PWH90" s="114"/>
      <c r="PWI90" s="114"/>
      <c r="PWJ90" s="114"/>
      <c r="PWK90" s="114"/>
      <c r="PWL90" s="114"/>
      <c r="PWM90" s="114"/>
      <c r="PWN90" s="114"/>
      <c r="PWO90" s="114"/>
      <c r="PWP90" s="114"/>
      <c r="PWQ90" s="114"/>
      <c r="PWR90" s="114"/>
      <c r="PWS90" s="114"/>
      <c r="PWT90" s="114"/>
      <c r="PWU90" s="114"/>
      <c r="PWV90" s="114"/>
      <c r="PWW90" s="114"/>
      <c r="PWX90" s="114"/>
      <c r="PWY90" s="114"/>
      <c r="PWZ90" s="114"/>
      <c r="PXA90" s="114"/>
      <c r="PXB90" s="114"/>
      <c r="PXC90" s="114"/>
      <c r="PXD90" s="114"/>
      <c r="PXE90" s="114"/>
      <c r="PXF90" s="114"/>
      <c r="PXG90" s="114"/>
      <c r="PXH90" s="114"/>
      <c r="PXI90" s="114"/>
      <c r="PXJ90" s="114"/>
      <c r="PXK90" s="114"/>
      <c r="PXL90" s="114"/>
      <c r="PXM90" s="114"/>
      <c r="PXN90" s="114"/>
      <c r="PXO90" s="114"/>
      <c r="PXP90" s="114"/>
      <c r="PXQ90" s="114"/>
      <c r="PXR90" s="114"/>
      <c r="PXS90" s="114"/>
      <c r="PXT90" s="114"/>
      <c r="PXU90" s="114"/>
      <c r="PXV90" s="114"/>
      <c r="PXW90" s="114"/>
      <c r="PXX90" s="114"/>
      <c r="PXY90" s="114"/>
      <c r="PXZ90" s="114"/>
      <c r="PYA90" s="114"/>
      <c r="PYB90" s="114"/>
      <c r="PYC90" s="114"/>
      <c r="PYD90" s="114"/>
      <c r="PYE90" s="114"/>
      <c r="PYF90" s="114"/>
      <c r="PYG90" s="114"/>
      <c r="PYH90" s="114"/>
      <c r="PYI90" s="114"/>
      <c r="PYJ90" s="114"/>
      <c r="PYK90" s="114"/>
      <c r="PYL90" s="114"/>
      <c r="PYM90" s="114"/>
      <c r="PYN90" s="114"/>
      <c r="PYO90" s="114"/>
      <c r="PYP90" s="114"/>
      <c r="PYQ90" s="114"/>
      <c r="PYR90" s="114"/>
      <c r="PYS90" s="114"/>
      <c r="PYT90" s="114"/>
      <c r="PYU90" s="114"/>
      <c r="PYV90" s="114"/>
      <c r="PYW90" s="114"/>
      <c r="PYX90" s="114"/>
      <c r="PYY90" s="114"/>
      <c r="PYZ90" s="114"/>
      <c r="PZA90" s="114"/>
      <c r="PZB90" s="114"/>
      <c r="PZC90" s="114"/>
      <c r="PZD90" s="114"/>
      <c r="PZE90" s="114"/>
      <c r="PZF90" s="114"/>
      <c r="PZG90" s="114"/>
      <c r="PZH90" s="114"/>
      <c r="PZI90" s="114"/>
      <c r="PZJ90" s="114"/>
      <c r="PZK90" s="114"/>
      <c r="PZL90" s="114"/>
      <c r="PZM90" s="114"/>
      <c r="PZN90" s="114"/>
      <c r="PZO90" s="114"/>
      <c r="PZP90" s="114"/>
      <c r="PZQ90" s="114"/>
      <c r="PZR90" s="114"/>
      <c r="PZS90" s="114"/>
      <c r="PZT90" s="114"/>
      <c r="PZU90" s="114"/>
      <c r="PZV90" s="114"/>
      <c r="PZW90" s="114"/>
      <c r="PZX90" s="114"/>
      <c r="PZY90" s="114"/>
      <c r="PZZ90" s="114"/>
      <c r="QAA90" s="114"/>
      <c r="QAB90" s="114"/>
      <c r="QAC90" s="114"/>
      <c r="QAD90" s="114"/>
      <c r="QAE90" s="114"/>
      <c r="QAF90" s="114"/>
      <c r="QAG90" s="114"/>
      <c r="QAH90" s="114"/>
      <c r="QAI90" s="114"/>
      <c r="QAJ90" s="114"/>
      <c r="QAK90" s="114"/>
      <c r="QAL90" s="114"/>
      <c r="QAM90" s="114"/>
      <c r="QAN90" s="114"/>
      <c r="QAO90" s="114"/>
      <c r="QAP90" s="114"/>
      <c r="QAQ90" s="114"/>
      <c r="QAR90" s="114"/>
      <c r="QAS90" s="114"/>
      <c r="QAT90" s="114"/>
      <c r="QAU90" s="114"/>
      <c r="QAV90" s="114"/>
      <c r="QAW90" s="114"/>
      <c r="QAX90" s="114"/>
      <c r="QAY90" s="114"/>
      <c r="QAZ90" s="114"/>
      <c r="QBA90" s="114"/>
      <c r="QBB90" s="114"/>
      <c r="QBC90" s="114"/>
      <c r="QBD90" s="114"/>
      <c r="QBE90" s="114"/>
      <c r="QBF90" s="114"/>
      <c r="QBG90" s="114"/>
      <c r="QBH90" s="114"/>
      <c r="QBI90" s="114"/>
      <c r="QBJ90" s="114"/>
      <c r="QBK90" s="114"/>
      <c r="QBL90" s="114"/>
      <c r="QBM90" s="114"/>
      <c r="QBN90" s="114"/>
      <c r="QBO90" s="114"/>
      <c r="QBP90" s="114"/>
      <c r="QBQ90" s="114"/>
      <c r="QBR90" s="114"/>
      <c r="QBS90" s="114"/>
      <c r="QBT90" s="114"/>
      <c r="QBU90" s="114"/>
      <c r="QBV90" s="114"/>
      <c r="QBW90" s="114"/>
      <c r="QBX90" s="114"/>
      <c r="QBY90" s="114"/>
      <c r="QBZ90" s="114"/>
      <c r="QCA90" s="114"/>
      <c r="QCB90" s="114"/>
      <c r="QCC90" s="114"/>
      <c r="QCD90" s="114"/>
      <c r="QCE90" s="114"/>
      <c r="QCF90" s="114"/>
      <c r="QCG90" s="114"/>
      <c r="QCH90" s="114"/>
      <c r="QCI90" s="114"/>
      <c r="QCJ90" s="114"/>
      <c r="QCK90" s="114"/>
      <c r="QCL90" s="114"/>
      <c r="QCM90" s="114"/>
      <c r="QCN90" s="114"/>
      <c r="QCO90" s="114"/>
      <c r="QCP90" s="114"/>
      <c r="QCQ90" s="114"/>
      <c r="QCR90" s="114"/>
      <c r="QCS90" s="114"/>
      <c r="QCT90" s="114"/>
      <c r="QCU90" s="114"/>
      <c r="QCV90" s="114"/>
      <c r="QCW90" s="114"/>
      <c r="QCX90" s="114"/>
      <c r="QCY90" s="114"/>
      <c r="QCZ90" s="114"/>
      <c r="QDA90" s="114"/>
      <c r="QDB90" s="114"/>
      <c r="QDC90" s="114"/>
      <c r="QDD90" s="114"/>
      <c r="QDE90" s="114"/>
      <c r="QDF90" s="114"/>
      <c r="QDG90" s="114"/>
      <c r="QDH90" s="114"/>
      <c r="QDI90" s="114"/>
      <c r="QDJ90" s="114"/>
      <c r="QDK90" s="114"/>
      <c r="QDL90" s="114"/>
      <c r="QDM90" s="114"/>
      <c r="QDN90" s="114"/>
      <c r="QDO90" s="114"/>
      <c r="QDP90" s="114"/>
      <c r="QDQ90" s="114"/>
      <c r="QDR90" s="114"/>
      <c r="QDS90" s="114"/>
      <c r="QDT90" s="114"/>
      <c r="QDU90" s="114"/>
      <c r="QDV90" s="114"/>
      <c r="QDW90" s="114"/>
      <c r="QDX90" s="114"/>
      <c r="QDY90" s="114"/>
      <c r="QDZ90" s="114"/>
      <c r="QEA90" s="114"/>
      <c r="QEB90" s="114"/>
      <c r="QEC90" s="114"/>
      <c r="QED90" s="114"/>
      <c r="QEE90" s="114"/>
      <c r="QEF90" s="114"/>
      <c r="QEG90" s="114"/>
      <c r="QEH90" s="114"/>
      <c r="QEI90" s="114"/>
      <c r="QEJ90" s="114"/>
      <c r="QEK90" s="114"/>
      <c r="QEL90" s="114"/>
      <c r="QEM90" s="114"/>
      <c r="QEN90" s="114"/>
      <c r="QEO90" s="114"/>
      <c r="QEP90" s="114"/>
      <c r="QEQ90" s="114"/>
      <c r="QER90" s="114"/>
      <c r="QES90" s="114"/>
      <c r="QET90" s="114"/>
      <c r="QEU90" s="114"/>
      <c r="QEV90" s="114"/>
      <c r="QEW90" s="114"/>
      <c r="QEX90" s="114"/>
      <c r="QEY90" s="114"/>
      <c r="QEZ90" s="114"/>
      <c r="QFA90" s="114"/>
      <c r="QFB90" s="114"/>
      <c r="QFC90" s="114"/>
      <c r="QFD90" s="114"/>
      <c r="QFE90" s="114"/>
      <c r="QFF90" s="114"/>
      <c r="QFG90" s="114"/>
      <c r="QFH90" s="114"/>
      <c r="QFI90" s="114"/>
      <c r="QFJ90" s="114"/>
      <c r="QFK90" s="114"/>
      <c r="QFL90" s="114"/>
      <c r="QFM90" s="114"/>
      <c r="QFN90" s="114"/>
      <c r="QFO90" s="114"/>
      <c r="QFP90" s="114"/>
      <c r="QFQ90" s="114"/>
      <c r="QFR90" s="114"/>
      <c r="QFS90" s="114"/>
      <c r="QFT90" s="114"/>
      <c r="QFU90" s="114"/>
      <c r="QFV90" s="114"/>
      <c r="QFW90" s="114"/>
      <c r="QFX90" s="114"/>
      <c r="QFY90" s="114"/>
      <c r="QFZ90" s="114"/>
      <c r="QGA90" s="114"/>
      <c r="QGB90" s="114"/>
      <c r="QGC90" s="114"/>
      <c r="QGD90" s="114"/>
      <c r="QGE90" s="114"/>
      <c r="QGF90" s="114"/>
      <c r="QGG90" s="114"/>
      <c r="QGH90" s="114"/>
      <c r="QGI90" s="114"/>
      <c r="QGJ90" s="114"/>
      <c r="QGK90" s="114"/>
      <c r="QGL90" s="114"/>
      <c r="QGM90" s="114"/>
      <c r="QGN90" s="114"/>
      <c r="QGO90" s="114"/>
      <c r="QGP90" s="114"/>
      <c r="QGQ90" s="114"/>
      <c r="QGR90" s="114"/>
      <c r="QGS90" s="114"/>
      <c r="QGT90" s="114"/>
      <c r="QGU90" s="114"/>
      <c r="QGV90" s="114"/>
      <c r="QGW90" s="114"/>
      <c r="QGX90" s="114"/>
      <c r="QGY90" s="114"/>
      <c r="QGZ90" s="114"/>
      <c r="QHA90" s="114"/>
      <c r="QHB90" s="114"/>
      <c r="QHC90" s="114"/>
      <c r="QHD90" s="114"/>
      <c r="QHE90" s="114"/>
      <c r="QHF90" s="114"/>
      <c r="QHG90" s="114"/>
      <c r="QHH90" s="114"/>
      <c r="QHI90" s="114"/>
      <c r="QHJ90" s="114"/>
      <c r="QHK90" s="114"/>
      <c r="QHL90" s="114"/>
      <c r="QHM90" s="114"/>
      <c r="QHN90" s="114"/>
      <c r="QHO90" s="114"/>
      <c r="QHP90" s="114"/>
      <c r="QHQ90" s="114"/>
      <c r="QHR90" s="114"/>
      <c r="QHS90" s="114"/>
      <c r="QHT90" s="114"/>
      <c r="QHU90" s="114"/>
      <c r="QHV90" s="114"/>
      <c r="QHW90" s="114"/>
      <c r="QHX90" s="114"/>
      <c r="QHY90" s="114"/>
      <c r="QHZ90" s="114"/>
      <c r="QIA90" s="114"/>
      <c r="QIB90" s="114"/>
      <c r="QIC90" s="114"/>
      <c r="QID90" s="114"/>
      <c r="QIE90" s="114"/>
      <c r="QIF90" s="114"/>
      <c r="QIG90" s="114"/>
      <c r="QIH90" s="114"/>
      <c r="QII90" s="114"/>
      <c r="QIJ90" s="114"/>
      <c r="QIK90" s="114"/>
      <c r="QIL90" s="114"/>
      <c r="QIM90" s="114"/>
      <c r="QIN90" s="114"/>
      <c r="QIO90" s="114"/>
      <c r="QIP90" s="114"/>
      <c r="QIQ90" s="114"/>
      <c r="QIR90" s="114"/>
      <c r="QIS90" s="114"/>
      <c r="QIT90" s="114"/>
      <c r="QIU90" s="114"/>
      <c r="QIV90" s="114"/>
      <c r="QIW90" s="114"/>
      <c r="QIX90" s="114"/>
      <c r="QIY90" s="114"/>
      <c r="QIZ90" s="114"/>
      <c r="QJA90" s="114"/>
      <c r="QJB90" s="114"/>
      <c r="QJC90" s="114"/>
      <c r="QJD90" s="114"/>
      <c r="QJE90" s="114"/>
      <c r="QJF90" s="114"/>
      <c r="QJG90" s="114"/>
      <c r="QJH90" s="114"/>
      <c r="QJI90" s="114"/>
      <c r="QJJ90" s="114"/>
      <c r="QJK90" s="114"/>
      <c r="QJL90" s="114"/>
      <c r="QJM90" s="114"/>
      <c r="QJN90" s="114"/>
      <c r="QJO90" s="114"/>
      <c r="QJP90" s="114"/>
      <c r="QJQ90" s="114"/>
      <c r="QJR90" s="114"/>
      <c r="QJS90" s="114"/>
      <c r="QJT90" s="114"/>
      <c r="QJU90" s="114"/>
      <c r="QJV90" s="114"/>
      <c r="QJW90" s="114"/>
      <c r="QJX90" s="114"/>
      <c r="QJY90" s="114"/>
      <c r="QJZ90" s="114"/>
      <c r="QKA90" s="114"/>
      <c r="QKB90" s="114"/>
      <c r="QKC90" s="114"/>
      <c r="QKD90" s="114"/>
      <c r="QKE90" s="114"/>
      <c r="QKF90" s="114"/>
      <c r="QKG90" s="114"/>
      <c r="QKH90" s="114"/>
      <c r="QKI90" s="114"/>
      <c r="QKJ90" s="114"/>
      <c r="QKK90" s="114"/>
      <c r="QKL90" s="114"/>
      <c r="QKM90" s="114"/>
      <c r="QKN90" s="114"/>
      <c r="QKO90" s="114"/>
      <c r="QKP90" s="114"/>
      <c r="QKQ90" s="114"/>
      <c r="QKR90" s="114"/>
      <c r="QKS90" s="114"/>
      <c r="QKT90" s="114"/>
      <c r="QKU90" s="114"/>
      <c r="QKV90" s="114"/>
      <c r="QKW90" s="114"/>
      <c r="QKX90" s="114"/>
      <c r="QKY90" s="114"/>
      <c r="QKZ90" s="114"/>
      <c r="QLA90" s="114"/>
      <c r="QLB90" s="114"/>
      <c r="QLC90" s="114"/>
      <c r="QLD90" s="114"/>
      <c r="QLE90" s="114"/>
      <c r="QLF90" s="114"/>
      <c r="QLG90" s="114"/>
      <c r="QLH90" s="114"/>
      <c r="QLI90" s="114"/>
      <c r="QLJ90" s="114"/>
      <c r="QLK90" s="114"/>
      <c r="QLL90" s="114"/>
      <c r="QLM90" s="114"/>
      <c r="QLN90" s="114"/>
      <c r="QLO90" s="114"/>
      <c r="QLP90" s="114"/>
      <c r="QLQ90" s="114"/>
      <c r="QLR90" s="114"/>
      <c r="QLS90" s="114"/>
      <c r="QLT90" s="114"/>
      <c r="QLU90" s="114"/>
      <c r="QLV90" s="114"/>
      <c r="QLW90" s="114"/>
      <c r="QLX90" s="114"/>
      <c r="QLY90" s="114"/>
      <c r="QLZ90" s="114"/>
      <c r="QMA90" s="114"/>
      <c r="QMB90" s="114"/>
      <c r="QMC90" s="114"/>
      <c r="QMD90" s="114"/>
      <c r="QME90" s="114"/>
      <c r="QMF90" s="114"/>
      <c r="QMG90" s="114"/>
      <c r="QMH90" s="114"/>
      <c r="QMI90" s="114"/>
      <c r="QMJ90" s="114"/>
      <c r="QMK90" s="114"/>
      <c r="QML90" s="114"/>
      <c r="QMM90" s="114"/>
      <c r="QMN90" s="114"/>
      <c r="QMO90" s="114"/>
      <c r="QMP90" s="114"/>
      <c r="QMQ90" s="114"/>
      <c r="QMR90" s="114"/>
      <c r="QMS90" s="114"/>
      <c r="QMT90" s="114"/>
      <c r="QMU90" s="114"/>
      <c r="QMV90" s="114"/>
      <c r="QMW90" s="114"/>
      <c r="QMX90" s="114"/>
      <c r="QMY90" s="114"/>
      <c r="QMZ90" s="114"/>
      <c r="QNA90" s="114"/>
      <c r="QNB90" s="114"/>
      <c r="QNC90" s="114"/>
      <c r="QND90" s="114"/>
      <c r="QNE90" s="114"/>
      <c r="QNF90" s="114"/>
      <c r="QNG90" s="114"/>
      <c r="QNH90" s="114"/>
      <c r="QNI90" s="114"/>
      <c r="QNJ90" s="114"/>
      <c r="QNK90" s="114"/>
      <c r="QNL90" s="114"/>
      <c r="QNM90" s="114"/>
      <c r="QNN90" s="114"/>
      <c r="QNO90" s="114"/>
      <c r="QNP90" s="114"/>
      <c r="QNQ90" s="114"/>
      <c r="QNR90" s="114"/>
      <c r="QNS90" s="114"/>
      <c r="QNT90" s="114"/>
      <c r="QNU90" s="114"/>
      <c r="QNV90" s="114"/>
      <c r="QNW90" s="114"/>
      <c r="QNX90" s="114"/>
      <c r="QNY90" s="114"/>
      <c r="QNZ90" s="114"/>
      <c r="QOA90" s="114"/>
      <c r="QOB90" s="114"/>
      <c r="QOC90" s="114"/>
      <c r="QOD90" s="114"/>
      <c r="QOE90" s="114"/>
      <c r="QOF90" s="114"/>
      <c r="QOG90" s="114"/>
      <c r="QOH90" s="114"/>
      <c r="QOI90" s="114"/>
      <c r="QOJ90" s="114"/>
      <c r="QOK90" s="114"/>
      <c r="QOL90" s="114"/>
      <c r="QOM90" s="114"/>
      <c r="QON90" s="114"/>
      <c r="QOO90" s="114"/>
      <c r="QOP90" s="114"/>
      <c r="QOQ90" s="114"/>
      <c r="QOR90" s="114"/>
      <c r="QOS90" s="114"/>
      <c r="QOT90" s="114"/>
      <c r="QOU90" s="114"/>
      <c r="QOV90" s="114"/>
      <c r="QOW90" s="114"/>
      <c r="QOX90" s="114"/>
      <c r="QOY90" s="114"/>
      <c r="QOZ90" s="114"/>
      <c r="QPA90" s="114"/>
      <c r="QPB90" s="114"/>
      <c r="QPC90" s="114"/>
      <c r="QPD90" s="114"/>
      <c r="QPE90" s="114"/>
      <c r="QPF90" s="114"/>
      <c r="QPG90" s="114"/>
      <c r="QPH90" s="114"/>
      <c r="QPI90" s="114"/>
      <c r="QPJ90" s="114"/>
      <c r="QPK90" s="114"/>
      <c r="QPL90" s="114"/>
      <c r="QPM90" s="114"/>
      <c r="QPN90" s="114"/>
      <c r="QPO90" s="114"/>
      <c r="QPP90" s="114"/>
      <c r="QPQ90" s="114"/>
      <c r="QPR90" s="114"/>
      <c r="QPS90" s="114"/>
      <c r="QPT90" s="114"/>
      <c r="QPU90" s="114"/>
      <c r="QPV90" s="114"/>
      <c r="QPW90" s="114"/>
      <c r="QPX90" s="114"/>
      <c r="QPY90" s="114"/>
      <c r="QPZ90" s="114"/>
      <c r="QQA90" s="114"/>
      <c r="QQB90" s="114"/>
      <c r="QQC90" s="114"/>
      <c r="QQD90" s="114"/>
      <c r="QQE90" s="114"/>
      <c r="QQF90" s="114"/>
      <c r="QQG90" s="114"/>
      <c r="QQH90" s="114"/>
      <c r="QQI90" s="114"/>
      <c r="QQJ90" s="114"/>
      <c r="QQK90" s="114"/>
      <c r="QQL90" s="114"/>
      <c r="QQM90" s="114"/>
      <c r="QQN90" s="114"/>
      <c r="QQO90" s="114"/>
      <c r="QQP90" s="114"/>
      <c r="QQQ90" s="114"/>
      <c r="QQR90" s="114"/>
      <c r="QQS90" s="114"/>
      <c r="QQT90" s="114"/>
      <c r="QQU90" s="114"/>
      <c r="QQV90" s="114"/>
      <c r="QQW90" s="114"/>
      <c r="QQX90" s="114"/>
      <c r="QQY90" s="114"/>
      <c r="QQZ90" s="114"/>
      <c r="QRA90" s="114"/>
      <c r="QRB90" s="114"/>
      <c r="QRC90" s="114"/>
      <c r="QRD90" s="114"/>
      <c r="QRE90" s="114"/>
      <c r="QRF90" s="114"/>
      <c r="QRG90" s="114"/>
      <c r="QRH90" s="114"/>
      <c r="QRI90" s="114"/>
      <c r="QRJ90" s="114"/>
      <c r="QRK90" s="114"/>
      <c r="QRL90" s="114"/>
      <c r="QRM90" s="114"/>
      <c r="QRN90" s="114"/>
      <c r="QRO90" s="114"/>
      <c r="QRP90" s="114"/>
      <c r="QRQ90" s="114"/>
      <c r="QRR90" s="114"/>
      <c r="QRS90" s="114"/>
      <c r="QRT90" s="114"/>
      <c r="QRU90" s="114"/>
      <c r="QRV90" s="114"/>
      <c r="QRW90" s="114"/>
      <c r="QRX90" s="114"/>
      <c r="QRY90" s="114"/>
      <c r="QRZ90" s="114"/>
      <c r="QSA90" s="114"/>
      <c r="QSB90" s="114"/>
      <c r="QSC90" s="114"/>
      <c r="QSD90" s="114"/>
      <c r="QSE90" s="114"/>
      <c r="QSF90" s="114"/>
      <c r="QSG90" s="114"/>
      <c r="QSH90" s="114"/>
      <c r="QSI90" s="114"/>
      <c r="QSJ90" s="114"/>
      <c r="QSK90" s="114"/>
      <c r="QSL90" s="114"/>
      <c r="QSM90" s="114"/>
      <c r="QSN90" s="114"/>
      <c r="QSO90" s="114"/>
      <c r="QSP90" s="114"/>
      <c r="QSQ90" s="114"/>
      <c r="QSR90" s="114"/>
      <c r="QSS90" s="114"/>
      <c r="QST90" s="114"/>
      <c r="QSU90" s="114"/>
      <c r="QSV90" s="114"/>
      <c r="QSW90" s="114"/>
      <c r="QSX90" s="114"/>
      <c r="QSY90" s="114"/>
      <c r="QSZ90" s="114"/>
      <c r="QTA90" s="114"/>
      <c r="QTB90" s="114"/>
      <c r="QTC90" s="114"/>
      <c r="QTD90" s="114"/>
      <c r="QTE90" s="114"/>
      <c r="QTF90" s="114"/>
      <c r="QTG90" s="114"/>
      <c r="QTH90" s="114"/>
      <c r="QTI90" s="114"/>
      <c r="QTJ90" s="114"/>
      <c r="QTK90" s="114"/>
      <c r="QTL90" s="114"/>
      <c r="QTM90" s="114"/>
      <c r="QTN90" s="114"/>
      <c r="QTO90" s="114"/>
      <c r="QTP90" s="114"/>
      <c r="QTQ90" s="114"/>
      <c r="QTR90" s="114"/>
      <c r="QTS90" s="114"/>
      <c r="QTT90" s="114"/>
      <c r="QTU90" s="114"/>
      <c r="QTV90" s="114"/>
      <c r="QTW90" s="114"/>
      <c r="QTX90" s="114"/>
      <c r="QTY90" s="114"/>
      <c r="QTZ90" s="114"/>
      <c r="QUA90" s="114"/>
      <c r="QUB90" s="114"/>
      <c r="QUC90" s="114"/>
      <c r="QUD90" s="114"/>
      <c r="QUE90" s="114"/>
      <c r="QUF90" s="114"/>
      <c r="QUG90" s="114"/>
      <c r="QUH90" s="114"/>
      <c r="QUI90" s="114"/>
      <c r="QUJ90" s="114"/>
      <c r="QUK90" s="114"/>
      <c r="QUL90" s="114"/>
      <c r="QUM90" s="114"/>
      <c r="QUN90" s="114"/>
      <c r="QUO90" s="114"/>
      <c r="QUP90" s="114"/>
      <c r="QUQ90" s="114"/>
      <c r="QUR90" s="114"/>
      <c r="QUS90" s="114"/>
      <c r="QUT90" s="114"/>
      <c r="QUU90" s="114"/>
      <c r="QUV90" s="114"/>
      <c r="QUW90" s="114"/>
      <c r="QUX90" s="114"/>
      <c r="QUY90" s="114"/>
      <c r="QUZ90" s="114"/>
      <c r="QVA90" s="114"/>
      <c r="QVB90" s="114"/>
      <c r="QVC90" s="114"/>
      <c r="QVD90" s="114"/>
      <c r="QVE90" s="114"/>
      <c r="QVF90" s="114"/>
      <c r="QVG90" s="114"/>
      <c r="QVH90" s="114"/>
      <c r="QVI90" s="114"/>
      <c r="QVJ90" s="114"/>
      <c r="QVK90" s="114"/>
      <c r="QVL90" s="114"/>
      <c r="QVM90" s="114"/>
      <c r="QVN90" s="114"/>
      <c r="QVO90" s="114"/>
      <c r="QVP90" s="114"/>
      <c r="QVQ90" s="114"/>
      <c r="QVR90" s="114"/>
      <c r="QVS90" s="114"/>
      <c r="QVT90" s="114"/>
      <c r="QVU90" s="114"/>
      <c r="QVV90" s="114"/>
      <c r="QVW90" s="114"/>
      <c r="QVX90" s="114"/>
      <c r="QVY90" s="114"/>
      <c r="QVZ90" s="114"/>
      <c r="QWA90" s="114"/>
      <c r="QWB90" s="114"/>
      <c r="QWC90" s="114"/>
      <c r="QWD90" s="114"/>
      <c r="QWE90" s="114"/>
      <c r="QWF90" s="114"/>
      <c r="QWG90" s="114"/>
      <c r="QWH90" s="114"/>
      <c r="QWI90" s="114"/>
      <c r="QWJ90" s="114"/>
      <c r="QWK90" s="114"/>
      <c r="QWL90" s="114"/>
      <c r="QWM90" s="114"/>
      <c r="QWN90" s="114"/>
      <c r="QWO90" s="114"/>
      <c r="QWP90" s="114"/>
      <c r="QWQ90" s="114"/>
      <c r="QWR90" s="114"/>
      <c r="QWS90" s="114"/>
      <c r="QWT90" s="114"/>
      <c r="QWU90" s="114"/>
      <c r="QWV90" s="114"/>
      <c r="QWW90" s="114"/>
      <c r="QWX90" s="114"/>
      <c r="QWY90" s="114"/>
      <c r="QWZ90" s="114"/>
      <c r="QXA90" s="114"/>
      <c r="QXB90" s="114"/>
      <c r="QXC90" s="114"/>
      <c r="QXD90" s="114"/>
      <c r="QXE90" s="114"/>
      <c r="QXF90" s="114"/>
      <c r="QXG90" s="114"/>
      <c r="QXH90" s="114"/>
      <c r="QXI90" s="114"/>
      <c r="QXJ90" s="114"/>
      <c r="QXK90" s="114"/>
      <c r="QXL90" s="114"/>
      <c r="QXM90" s="114"/>
      <c r="QXN90" s="114"/>
      <c r="QXO90" s="114"/>
      <c r="QXP90" s="114"/>
      <c r="QXQ90" s="114"/>
      <c r="QXR90" s="114"/>
      <c r="QXS90" s="114"/>
      <c r="QXT90" s="114"/>
      <c r="QXU90" s="114"/>
      <c r="QXV90" s="114"/>
      <c r="QXW90" s="114"/>
      <c r="QXX90" s="114"/>
      <c r="QXY90" s="114"/>
      <c r="QXZ90" s="114"/>
      <c r="QYA90" s="114"/>
      <c r="QYB90" s="114"/>
      <c r="QYC90" s="114"/>
      <c r="QYD90" s="114"/>
      <c r="QYE90" s="114"/>
      <c r="QYF90" s="114"/>
      <c r="QYG90" s="114"/>
      <c r="QYH90" s="114"/>
      <c r="QYI90" s="114"/>
      <c r="QYJ90" s="114"/>
      <c r="QYK90" s="114"/>
      <c r="QYL90" s="114"/>
      <c r="QYM90" s="114"/>
      <c r="QYN90" s="114"/>
      <c r="QYO90" s="114"/>
      <c r="QYP90" s="114"/>
      <c r="QYQ90" s="114"/>
      <c r="QYR90" s="114"/>
      <c r="QYS90" s="114"/>
      <c r="QYT90" s="114"/>
      <c r="QYU90" s="114"/>
      <c r="QYV90" s="114"/>
      <c r="QYW90" s="114"/>
      <c r="QYX90" s="114"/>
      <c r="QYY90" s="114"/>
      <c r="QYZ90" s="114"/>
      <c r="QZA90" s="114"/>
      <c r="QZB90" s="114"/>
      <c r="QZC90" s="114"/>
      <c r="QZD90" s="114"/>
      <c r="QZE90" s="114"/>
      <c r="QZF90" s="114"/>
      <c r="QZG90" s="114"/>
      <c r="QZH90" s="114"/>
      <c r="QZI90" s="114"/>
      <c r="QZJ90" s="114"/>
      <c r="QZK90" s="114"/>
      <c r="QZL90" s="114"/>
      <c r="QZM90" s="114"/>
      <c r="QZN90" s="114"/>
      <c r="QZO90" s="114"/>
      <c r="QZP90" s="114"/>
      <c r="QZQ90" s="114"/>
      <c r="QZR90" s="114"/>
      <c r="QZS90" s="114"/>
      <c r="QZT90" s="114"/>
      <c r="QZU90" s="114"/>
      <c r="QZV90" s="114"/>
      <c r="QZW90" s="114"/>
      <c r="QZX90" s="114"/>
      <c r="QZY90" s="114"/>
      <c r="QZZ90" s="114"/>
      <c r="RAA90" s="114"/>
      <c r="RAB90" s="114"/>
      <c r="RAC90" s="114"/>
      <c r="RAD90" s="114"/>
      <c r="RAE90" s="114"/>
      <c r="RAF90" s="114"/>
      <c r="RAG90" s="114"/>
      <c r="RAH90" s="114"/>
      <c r="RAI90" s="114"/>
      <c r="RAJ90" s="114"/>
      <c r="RAK90" s="114"/>
      <c r="RAL90" s="114"/>
      <c r="RAM90" s="114"/>
      <c r="RAN90" s="114"/>
      <c r="RAO90" s="114"/>
      <c r="RAP90" s="114"/>
      <c r="RAQ90" s="114"/>
      <c r="RAR90" s="114"/>
      <c r="RAS90" s="114"/>
      <c r="RAT90" s="114"/>
      <c r="RAU90" s="114"/>
      <c r="RAV90" s="114"/>
      <c r="RAW90" s="114"/>
      <c r="RAX90" s="114"/>
      <c r="RAY90" s="114"/>
      <c r="RAZ90" s="114"/>
      <c r="RBA90" s="114"/>
      <c r="RBB90" s="114"/>
      <c r="RBC90" s="114"/>
      <c r="RBD90" s="114"/>
      <c r="RBE90" s="114"/>
      <c r="RBF90" s="114"/>
      <c r="RBG90" s="114"/>
      <c r="RBH90" s="114"/>
      <c r="RBI90" s="114"/>
      <c r="RBJ90" s="114"/>
      <c r="RBK90" s="114"/>
      <c r="RBL90" s="114"/>
      <c r="RBM90" s="114"/>
      <c r="RBN90" s="114"/>
      <c r="RBO90" s="114"/>
      <c r="RBP90" s="114"/>
      <c r="RBQ90" s="114"/>
      <c r="RBR90" s="114"/>
      <c r="RBS90" s="114"/>
      <c r="RBT90" s="114"/>
      <c r="RBU90" s="114"/>
      <c r="RBV90" s="114"/>
      <c r="RBW90" s="114"/>
      <c r="RBX90" s="114"/>
      <c r="RBY90" s="114"/>
      <c r="RBZ90" s="114"/>
      <c r="RCA90" s="114"/>
      <c r="RCB90" s="114"/>
      <c r="RCC90" s="114"/>
      <c r="RCD90" s="114"/>
      <c r="RCE90" s="114"/>
      <c r="RCF90" s="114"/>
      <c r="RCG90" s="114"/>
      <c r="RCH90" s="114"/>
      <c r="RCI90" s="114"/>
      <c r="RCJ90" s="114"/>
      <c r="RCK90" s="114"/>
      <c r="RCL90" s="114"/>
      <c r="RCM90" s="114"/>
      <c r="RCN90" s="114"/>
      <c r="RCO90" s="114"/>
      <c r="RCP90" s="114"/>
      <c r="RCQ90" s="114"/>
      <c r="RCR90" s="114"/>
      <c r="RCS90" s="114"/>
      <c r="RCT90" s="114"/>
      <c r="RCU90" s="114"/>
      <c r="RCV90" s="114"/>
      <c r="RCW90" s="114"/>
      <c r="RCX90" s="114"/>
      <c r="RCY90" s="114"/>
      <c r="RCZ90" s="114"/>
      <c r="RDA90" s="114"/>
      <c r="RDB90" s="114"/>
      <c r="RDC90" s="114"/>
      <c r="RDD90" s="114"/>
      <c r="RDE90" s="114"/>
      <c r="RDF90" s="114"/>
      <c r="RDG90" s="114"/>
      <c r="RDH90" s="114"/>
      <c r="RDI90" s="114"/>
      <c r="RDJ90" s="114"/>
      <c r="RDK90" s="114"/>
      <c r="RDL90" s="114"/>
      <c r="RDM90" s="114"/>
      <c r="RDN90" s="114"/>
      <c r="RDO90" s="114"/>
      <c r="RDP90" s="114"/>
      <c r="RDQ90" s="114"/>
      <c r="RDR90" s="114"/>
      <c r="RDS90" s="114"/>
      <c r="RDT90" s="114"/>
      <c r="RDU90" s="114"/>
      <c r="RDV90" s="114"/>
      <c r="RDW90" s="114"/>
      <c r="RDX90" s="114"/>
      <c r="RDY90" s="114"/>
      <c r="RDZ90" s="114"/>
      <c r="REA90" s="114"/>
      <c r="REB90" s="114"/>
      <c r="REC90" s="114"/>
      <c r="RED90" s="114"/>
      <c r="REE90" s="114"/>
      <c r="REF90" s="114"/>
      <c r="REG90" s="114"/>
      <c r="REH90" s="114"/>
      <c r="REI90" s="114"/>
      <c r="REJ90" s="114"/>
      <c r="REK90" s="114"/>
      <c r="REL90" s="114"/>
      <c r="REM90" s="114"/>
      <c r="REN90" s="114"/>
      <c r="REO90" s="114"/>
      <c r="REP90" s="114"/>
      <c r="REQ90" s="114"/>
      <c r="RER90" s="114"/>
      <c r="RES90" s="114"/>
      <c r="RET90" s="114"/>
      <c r="REU90" s="114"/>
      <c r="REV90" s="114"/>
      <c r="REW90" s="114"/>
      <c r="REX90" s="114"/>
      <c r="REY90" s="114"/>
      <c r="REZ90" s="114"/>
      <c r="RFA90" s="114"/>
      <c r="RFB90" s="114"/>
      <c r="RFC90" s="114"/>
      <c r="RFD90" s="114"/>
      <c r="RFE90" s="114"/>
      <c r="RFF90" s="114"/>
      <c r="RFG90" s="114"/>
      <c r="RFH90" s="114"/>
      <c r="RFI90" s="114"/>
      <c r="RFJ90" s="114"/>
      <c r="RFK90" s="114"/>
      <c r="RFL90" s="114"/>
      <c r="RFM90" s="114"/>
      <c r="RFN90" s="114"/>
      <c r="RFO90" s="114"/>
      <c r="RFP90" s="114"/>
      <c r="RFQ90" s="114"/>
      <c r="RFR90" s="114"/>
      <c r="RFS90" s="114"/>
      <c r="RFT90" s="114"/>
      <c r="RFU90" s="114"/>
      <c r="RFV90" s="114"/>
      <c r="RFW90" s="114"/>
      <c r="RFX90" s="114"/>
      <c r="RFY90" s="114"/>
      <c r="RFZ90" s="114"/>
      <c r="RGA90" s="114"/>
      <c r="RGB90" s="114"/>
      <c r="RGC90" s="114"/>
      <c r="RGD90" s="114"/>
      <c r="RGE90" s="114"/>
      <c r="RGF90" s="114"/>
      <c r="RGG90" s="114"/>
      <c r="RGH90" s="114"/>
      <c r="RGI90" s="114"/>
      <c r="RGJ90" s="114"/>
      <c r="RGK90" s="114"/>
      <c r="RGL90" s="114"/>
      <c r="RGM90" s="114"/>
      <c r="RGN90" s="114"/>
      <c r="RGO90" s="114"/>
      <c r="RGP90" s="114"/>
      <c r="RGQ90" s="114"/>
      <c r="RGR90" s="114"/>
      <c r="RGS90" s="114"/>
      <c r="RGT90" s="114"/>
      <c r="RGU90" s="114"/>
      <c r="RGV90" s="114"/>
      <c r="RGW90" s="114"/>
      <c r="RGX90" s="114"/>
      <c r="RGY90" s="114"/>
      <c r="RGZ90" s="114"/>
      <c r="RHA90" s="114"/>
      <c r="RHB90" s="114"/>
      <c r="RHC90" s="114"/>
      <c r="RHD90" s="114"/>
      <c r="RHE90" s="114"/>
      <c r="RHF90" s="114"/>
      <c r="RHG90" s="114"/>
      <c r="RHH90" s="114"/>
      <c r="RHI90" s="114"/>
      <c r="RHJ90" s="114"/>
      <c r="RHK90" s="114"/>
      <c r="RHL90" s="114"/>
      <c r="RHM90" s="114"/>
      <c r="RHN90" s="114"/>
      <c r="RHO90" s="114"/>
      <c r="RHP90" s="114"/>
      <c r="RHQ90" s="114"/>
      <c r="RHR90" s="114"/>
      <c r="RHS90" s="114"/>
      <c r="RHT90" s="114"/>
      <c r="RHU90" s="114"/>
      <c r="RHV90" s="114"/>
      <c r="RHW90" s="114"/>
      <c r="RHX90" s="114"/>
      <c r="RHY90" s="114"/>
      <c r="RHZ90" s="114"/>
      <c r="RIA90" s="114"/>
      <c r="RIB90" s="114"/>
      <c r="RIC90" s="114"/>
      <c r="RID90" s="114"/>
      <c r="RIE90" s="114"/>
      <c r="RIF90" s="114"/>
      <c r="RIG90" s="114"/>
      <c r="RIH90" s="114"/>
      <c r="RII90" s="114"/>
      <c r="RIJ90" s="114"/>
      <c r="RIK90" s="114"/>
      <c r="RIL90" s="114"/>
      <c r="RIM90" s="114"/>
      <c r="RIN90" s="114"/>
      <c r="RIO90" s="114"/>
      <c r="RIP90" s="114"/>
      <c r="RIQ90" s="114"/>
      <c r="RIR90" s="114"/>
      <c r="RIS90" s="114"/>
      <c r="RIT90" s="114"/>
      <c r="RIU90" s="114"/>
      <c r="RIV90" s="114"/>
      <c r="RIW90" s="114"/>
      <c r="RIX90" s="114"/>
      <c r="RIY90" s="114"/>
      <c r="RIZ90" s="114"/>
      <c r="RJA90" s="114"/>
      <c r="RJB90" s="114"/>
      <c r="RJC90" s="114"/>
      <c r="RJD90" s="114"/>
      <c r="RJE90" s="114"/>
      <c r="RJF90" s="114"/>
      <c r="RJG90" s="114"/>
      <c r="RJH90" s="114"/>
      <c r="RJI90" s="114"/>
      <c r="RJJ90" s="114"/>
      <c r="RJK90" s="114"/>
      <c r="RJL90" s="114"/>
      <c r="RJM90" s="114"/>
      <c r="RJN90" s="114"/>
      <c r="RJO90" s="114"/>
      <c r="RJP90" s="114"/>
      <c r="RJQ90" s="114"/>
      <c r="RJR90" s="114"/>
      <c r="RJS90" s="114"/>
      <c r="RJT90" s="114"/>
      <c r="RJU90" s="114"/>
      <c r="RJV90" s="114"/>
      <c r="RJW90" s="114"/>
      <c r="RJX90" s="114"/>
      <c r="RJY90" s="114"/>
      <c r="RJZ90" s="114"/>
      <c r="RKA90" s="114"/>
      <c r="RKB90" s="114"/>
      <c r="RKC90" s="114"/>
      <c r="RKD90" s="114"/>
      <c r="RKE90" s="114"/>
      <c r="RKF90" s="114"/>
      <c r="RKG90" s="114"/>
      <c r="RKH90" s="114"/>
      <c r="RKI90" s="114"/>
      <c r="RKJ90" s="114"/>
      <c r="RKK90" s="114"/>
      <c r="RKL90" s="114"/>
      <c r="RKM90" s="114"/>
      <c r="RKN90" s="114"/>
      <c r="RKO90" s="114"/>
      <c r="RKP90" s="114"/>
      <c r="RKQ90" s="114"/>
      <c r="RKR90" s="114"/>
      <c r="RKS90" s="114"/>
      <c r="RKT90" s="114"/>
      <c r="RKU90" s="114"/>
      <c r="RKV90" s="114"/>
      <c r="RKW90" s="114"/>
      <c r="RKX90" s="114"/>
      <c r="RKY90" s="114"/>
      <c r="RKZ90" s="114"/>
      <c r="RLA90" s="114"/>
      <c r="RLB90" s="114"/>
      <c r="RLC90" s="114"/>
      <c r="RLD90" s="114"/>
      <c r="RLE90" s="114"/>
      <c r="RLF90" s="114"/>
      <c r="RLG90" s="114"/>
      <c r="RLH90" s="114"/>
      <c r="RLI90" s="114"/>
      <c r="RLJ90" s="114"/>
      <c r="RLK90" s="114"/>
      <c r="RLL90" s="114"/>
      <c r="RLM90" s="114"/>
      <c r="RLN90" s="114"/>
      <c r="RLO90" s="114"/>
      <c r="RLP90" s="114"/>
      <c r="RLQ90" s="114"/>
      <c r="RLR90" s="114"/>
      <c r="RLS90" s="114"/>
      <c r="RLT90" s="114"/>
      <c r="RLU90" s="114"/>
      <c r="RLV90" s="114"/>
      <c r="RLW90" s="114"/>
      <c r="RLX90" s="114"/>
      <c r="RLY90" s="114"/>
      <c r="RLZ90" s="114"/>
      <c r="RMA90" s="114"/>
      <c r="RMB90" s="114"/>
      <c r="RMC90" s="114"/>
      <c r="RMD90" s="114"/>
      <c r="RME90" s="114"/>
      <c r="RMF90" s="114"/>
      <c r="RMG90" s="114"/>
      <c r="RMH90" s="114"/>
      <c r="RMI90" s="114"/>
      <c r="RMJ90" s="114"/>
      <c r="RMK90" s="114"/>
      <c r="RML90" s="114"/>
      <c r="RMM90" s="114"/>
      <c r="RMN90" s="114"/>
      <c r="RMO90" s="114"/>
      <c r="RMP90" s="114"/>
      <c r="RMQ90" s="114"/>
      <c r="RMR90" s="114"/>
      <c r="RMS90" s="114"/>
      <c r="RMT90" s="114"/>
      <c r="RMU90" s="114"/>
      <c r="RMV90" s="114"/>
      <c r="RMW90" s="114"/>
      <c r="RMX90" s="114"/>
      <c r="RMY90" s="114"/>
      <c r="RMZ90" s="114"/>
      <c r="RNA90" s="114"/>
      <c r="RNB90" s="114"/>
      <c r="RNC90" s="114"/>
      <c r="RND90" s="114"/>
      <c r="RNE90" s="114"/>
      <c r="RNF90" s="114"/>
      <c r="RNG90" s="114"/>
      <c r="RNH90" s="114"/>
      <c r="RNI90" s="114"/>
      <c r="RNJ90" s="114"/>
      <c r="RNK90" s="114"/>
      <c r="RNL90" s="114"/>
      <c r="RNM90" s="114"/>
      <c r="RNN90" s="114"/>
      <c r="RNO90" s="114"/>
      <c r="RNP90" s="114"/>
      <c r="RNQ90" s="114"/>
      <c r="RNR90" s="114"/>
      <c r="RNS90" s="114"/>
      <c r="RNT90" s="114"/>
      <c r="RNU90" s="114"/>
      <c r="RNV90" s="114"/>
      <c r="RNW90" s="114"/>
      <c r="RNX90" s="114"/>
      <c r="RNY90" s="114"/>
      <c r="RNZ90" s="114"/>
      <c r="ROA90" s="114"/>
      <c r="ROB90" s="114"/>
      <c r="ROC90" s="114"/>
      <c r="ROD90" s="114"/>
      <c r="ROE90" s="114"/>
      <c r="ROF90" s="114"/>
      <c r="ROG90" s="114"/>
      <c r="ROH90" s="114"/>
      <c r="ROI90" s="114"/>
      <c r="ROJ90" s="114"/>
      <c r="ROK90" s="114"/>
      <c r="ROL90" s="114"/>
      <c r="ROM90" s="114"/>
      <c r="RON90" s="114"/>
      <c r="ROO90" s="114"/>
      <c r="ROP90" s="114"/>
      <c r="ROQ90" s="114"/>
      <c r="ROR90" s="114"/>
      <c r="ROS90" s="114"/>
      <c r="ROT90" s="114"/>
      <c r="ROU90" s="114"/>
      <c r="ROV90" s="114"/>
      <c r="ROW90" s="114"/>
      <c r="ROX90" s="114"/>
      <c r="ROY90" s="114"/>
      <c r="ROZ90" s="114"/>
      <c r="RPA90" s="114"/>
      <c r="RPB90" s="114"/>
      <c r="RPC90" s="114"/>
      <c r="RPD90" s="114"/>
      <c r="RPE90" s="114"/>
      <c r="RPF90" s="114"/>
      <c r="RPG90" s="114"/>
      <c r="RPH90" s="114"/>
      <c r="RPI90" s="114"/>
      <c r="RPJ90" s="114"/>
      <c r="RPK90" s="114"/>
      <c r="RPL90" s="114"/>
      <c r="RPM90" s="114"/>
      <c r="RPN90" s="114"/>
      <c r="RPO90" s="114"/>
      <c r="RPP90" s="114"/>
      <c r="RPQ90" s="114"/>
      <c r="RPR90" s="114"/>
      <c r="RPS90" s="114"/>
      <c r="RPT90" s="114"/>
      <c r="RPU90" s="114"/>
      <c r="RPV90" s="114"/>
      <c r="RPW90" s="114"/>
      <c r="RPX90" s="114"/>
      <c r="RPY90" s="114"/>
      <c r="RPZ90" s="114"/>
      <c r="RQA90" s="114"/>
      <c r="RQB90" s="114"/>
      <c r="RQC90" s="114"/>
      <c r="RQD90" s="114"/>
      <c r="RQE90" s="114"/>
      <c r="RQF90" s="114"/>
      <c r="RQG90" s="114"/>
      <c r="RQH90" s="114"/>
      <c r="RQI90" s="114"/>
      <c r="RQJ90" s="114"/>
      <c r="RQK90" s="114"/>
      <c r="RQL90" s="114"/>
      <c r="RQM90" s="114"/>
      <c r="RQN90" s="114"/>
      <c r="RQO90" s="114"/>
      <c r="RQP90" s="114"/>
      <c r="RQQ90" s="114"/>
      <c r="RQR90" s="114"/>
      <c r="RQS90" s="114"/>
      <c r="RQT90" s="114"/>
      <c r="RQU90" s="114"/>
      <c r="RQV90" s="114"/>
      <c r="RQW90" s="114"/>
      <c r="RQX90" s="114"/>
      <c r="RQY90" s="114"/>
      <c r="RQZ90" s="114"/>
      <c r="RRA90" s="114"/>
      <c r="RRB90" s="114"/>
      <c r="RRC90" s="114"/>
      <c r="RRD90" s="114"/>
      <c r="RRE90" s="114"/>
      <c r="RRF90" s="114"/>
      <c r="RRG90" s="114"/>
      <c r="RRH90" s="114"/>
      <c r="RRI90" s="114"/>
      <c r="RRJ90" s="114"/>
      <c r="RRK90" s="114"/>
      <c r="RRL90" s="114"/>
      <c r="RRM90" s="114"/>
      <c r="RRN90" s="114"/>
      <c r="RRO90" s="114"/>
      <c r="RRP90" s="114"/>
      <c r="RRQ90" s="114"/>
      <c r="RRR90" s="114"/>
      <c r="RRS90" s="114"/>
      <c r="RRT90" s="114"/>
      <c r="RRU90" s="114"/>
      <c r="RRV90" s="114"/>
      <c r="RRW90" s="114"/>
      <c r="RRX90" s="114"/>
      <c r="RRY90" s="114"/>
      <c r="RRZ90" s="114"/>
      <c r="RSA90" s="114"/>
      <c r="RSB90" s="114"/>
      <c r="RSC90" s="114"/>
      <c r="RSD90" s="114"/>
      <c r="RSE90" s="114"/>
      <c r="RSF90" s="114"/>
      <c r="RSG90" s="114"/>
      <c r="RSH90" s="114"/>
      <c r="RSI90" s="114"/>
      <c r="RSJ90" s="114"/>
      <c r="RSK90" s="114"/>
      <c r="RSL90" s="114"/>
      <c r="RSM90" s="114"/>
      <c r="RSN90" s="114"/>
      <c r="RSO90" s="114"/>
      <c r="RSP90" s="114"/>
      <c r="RSQ90" s="114"/>
      <c r="RSR90" s="114"/>
      <c r="RSS90" s="114"/>
      <c r="RST90" s="114"/>
      <c r="RSU90" s="114"/>
      <c r="RSV90" s="114"/>
      <c r="RSW90" s="114"/>
      <c r="RSX90" s="114"/>
      <c r="RSY90" s="114"/>
      <c r="RSZ90" s="114"/>
      <c r="RTA90" s="114"/>
      <c r="RTB90" s="114"/>
      <c r="RTC90" s="114"/>
      <c r="RTD90" s="114"/>
      <c r="RTE90" s="114"/>
      <c r="RTF90" s="114"/>
      <c r="RTG90" s="114"/>
      <c r="RTH90" s="114"/>
      <c r="RTI90" s="114"/>
      <c r="RTJ90" s="114"/>
      <c r="RTK90" s="114"/>
      <c r="RTL90" s="114"/>
      <c r="RTM90" s="114"/>
      <c r="RTN90" s="114"/>
      <c r="RTO90" s="114"/>
      <c r="RTP90" s="114"/>
      <c r="RTQ90" s="114"/>
      <c r="RTR90" s="114"/>
      <c r="RTS90" s="114"/>
      <c r="RTT90" s="114"/>
      <c r="RTU90" s="114"/>
      <c r="RTV90" s="114"/>
      <c r="RTW90" s="114"/>
      <c r="RTX90" s="114"/>
      <c r="RTY90" s="114"/>
      <c r="RTZ90" s="114"/>
      <c r="RUA90" s="114"/>
      <c r="RUB90" s="114"/>
      <c r="RUC90" s="114"/>
      <c r="RUD90" s="114"/>
      <c r="RUE90" s="114"/>
      <c r="RUF90" s="114"/>
      <c r="RUG90" s="114"/>
      <c r="RUH90" s="114"/>
      <c r="RUI90" s="114"/>
      <c r="RUJ90" s="114"/>
      <c r="RUK90" s="114"/>
      <c r="RUL90" s="114"/>
      <c r="RUM90" s="114"/>
      <c r="RUN90" s="114"/>
      <c r="RUO90" s="114"/>
      <c r="RUP90" s="114"/>
      <c r="RUQ90" s="114"/>
      <c r="RUR90" s="114"/>
      <c r="RUS90" s="114"/>
      <c r="RUT90" s="114"/>
      <c r="RUU90" s="114"/>
      <c r="RUV90" s="114"/>
      <c r="RUW90" s="114"/>
      <c r="RUX90" s="114"/>
      <c r="RUY90" s="114"/>
      <c r="RUZ90" s="114"/>
      <c r="RVA90" s="114"/>
      <c r="RVB90" s="114"/>
      <c r="RVC90" s="114"/>
      <c r="RVD90" s="114"/>
      <c r="RVE90" s="114"/>
      <c r="RVF90" s="114"/>
      <c r="RVG90" s="114"/>
      <c r="RVH90" s="114"/>
      <c r="RVI90" s="114"/>
      <c r="RVJ90" s="114"/>
      <c r="RVK90" s="114"/>
      <c r="RVL90" s="114"/>
      <c r="RVM90" s="114"/>
      <c r="RVN90" s="114"/>
      <c r="RVO90" s="114"/>
      <c r="RVP90" s="114"/>
      <c r="RVQ90" s="114"/>
      <c r="RVR90" s="114"/>
      <c r="RVS90" s="114"/>
      <c r="RVT90" s="114"/>
      <c r="RVU90" s="114"/>
      <c r="RVV90" s="114"/>
      <c r="RVW90" s="114"/>
      <c r="RVX90" s="114"/>
      <c r="RVY90" s="114"/>
      <c r="RVZ90" s="114"/>
      <c r="RWA90" s="114"/>
      <c r="RWB90" s="114"/>
      <c r="RWC90" s="114"/>
      <c r="RWD90" s="114"/>
      <c r="RWE90" s="114"/>
      <c r="RWF90" s="114"/>
      <c r="RWG90" s="114"/>
      <c r="RWH90" s="114"/>
      <c r="RWI90" s="114"/>
      <c r="RWJ90" s="114"/>
      <c r="RWK90" s="114"/>
      <c r="RWL90" s="114"/>
      <c r="RWM90" s="114"/>
      <c r="RWN90" s="114"/>
      <c r="RWO90" s="114"/>
      <c r="RWP90" s="114"/>
      <c r="RWQ90" s="114"/>
      <c r="RWR90" s="114"/>
      <c r="RWS90" s="114"/>
      <c r="RWT90" s="114"/>
      <c r="RWU90" s="114"/>
      <c r="RWV90" s="114"/>
      <c r="RWW90" s="114"/>
      <c r="RWX90" s="114"/>
      <c r="RWY90" s="114"/>
      <c r="RWZ90" s="114"/>
      <c r="RXA90" s="114"/>
      <c r="RXB90" s="114"/>
      <c r="RXC90" s="114"/>
      <c r="RXD90" s="114"/>
      <c r="RXE90" s="114"/>
      <c r="RXF90" s="114"/>
      <c r="RXG90" s="114"/>
      <c r="RXH90" s="114"/>
      <c r="RXI90" s="114"/>
      <c r="RXJ90" s="114"/>
      <c r="RXK90" s="114"/>
      <c r="RXL90" s="114"/>
      <c r="RXM90" s="114"/>
      <c r="RXN90" s="114"/>
      <c r="RXO90" s="114"/>
      <c r="RXP90" s="114"/>
      <c r="RXQ90" s="114"/>
      <c r="RXR90" s="114"/>
      <c r="RXS90" s="114"/>
      <c r="RXT90" s="114"/>
      <c r="RXU90" s="114"/>
      <c r="RXV90" s="114"/>
      <c r="RXW90" s="114"/>
      <c r="RXX90" s="114"/>
      <c r="RXY90" s="114"/>
      <c r="RXZ90" s="114"/>
      <c r="RYA90" s="114"/>
      <c r="RYB90" s="114"/>
      <c r="RYC90" s="114"/>
      <c r="RYD90" s="114"/>
      <c r="RYE90" s="114"/>
      <c r="RYF90" s="114"/>
      <c r="RYG90" s="114"/>
      <c r="RYH90" s="114"/>
      <c r="RYI90" s="114"/>
      <c r="RYJ90" s="114"/>
      <c r="RYK90" s="114"/>
      <c r="RYL90" s="114"/>
      <c r="RYM90" s="114"/>
      <c r="RYN90" s="114"/>
      <c r="RYO90" s="114"/>
      <c r="RYP90" s="114"/>
      <c r="RYQ90" s="114"/>
      <c r="RYR90" s="114"/>
      <c r="RYS90" s="114"/>
      <c r="RYT90" s="114"/>
      <c r="RYU90" s="114"/>
      <c r="RYV90" s="114"/>
      <c r="RYW90" s="114"/>
      <c r="RYX90" s="114"/>
      <c r="RYY90" s="114"/>
      <c r="RYZ90" s="114"/>
      <c r="RZA90" s="114"/>
      <c r="RZB90" s="114"/>
      <c r="RZC90" s="114"/>
      <c r="RZD90" s="114"/>
      <c r="RZE90" s="114"/>
      <c r="RZF90" s="114"/>
      <c r="RZG90" s="114"/>
      <c r="RZH90" s="114"/>
      <c r="RZI90" s="114"/>
      <c r="RZJ90" s="114"/>
      <c r="RZK90" s="114"/>
      <c r="RZL90" s="114"/>
      <c r="RZM90" s="114"/>
      <c r="RZN90" s="114"/>
      <c r="RZO90" s="114"/>
      <c r="RZP90" s="114"/>
      <c r="RZQ90" s="114"/>
      <c r="RZR90" s="114"/>
      <c r="RZS90" s="114"/>
      <c r="RZT90" s="114"/>
      <c r="RZU90" s="114"/>
      <c r="RZV90" s="114"/>
      <c r="RZW90" s="114"/>
      <c r="RZX90" s="114"/>
      <c r="RZY90" s="114"/>
      <c r="RZZ90" s="114"/>
      <c r="SAA90" s="114"/>
      <c r="SAB90" s="114"/>
      <c r="SAC90" s="114"/>
      <c r="SAD90" s="114"/>
      <c r="SAE90" s="114"/>
      <c r="SAF90" s="114"/>
      <c r="SAG90" s="114"/>
      <c r="SAH90" s="114"/>
      <c r="SAI90" s="114"/>
      <c r="SAJ90" s="114"/>
      <c r="SAK90" s="114"/>
      <c r="SAL90" s="114"/>
      <c r="SAM90" s="114"/>
      <c r="SAN90" s="114"/>
      <c r="SAO90" s="114"/>
      <c r="SAP90" s="114"/>
      <c r="SAQ90" s="114"/>
      <c r="SAR90" s="114"/>
      <c r="SAS90" s="114"/>
      <c r="SAT90" s="114"/>
      <c r="SAU90" s="114"/>
      <c r="SAV90" s="114"/>
      <c r="SAW90" s="114"/>
      <c r="SAX90" s="114"/>
      <c r="SAY90" s="114"/>
      <c r="SAZ90" s="114"/>
      <c r="SBA90" s="114"/>
      <c r="SBB90" s="114"/>
      <c r="SBC90" s="114"/>
      <c r="SBD90" s="114"/>
      <c r="SBE90" s="114"/>
      <c r="SBF90" s="114"/>
      <c r="SBG90" s="114"/>
      <c r="SBH90" s="114"/>
      <c r="SBI90" s="114"/>
      <c r="SBJ90" s="114"/>
      <c r="SBK90" s="114"/>
      <c r="SBL90" s="114"/>
      <c r="SBM90" s="114"/>
      <c r="SBN90" s="114"/>
      <c r="SBO90" s="114"/>
      <c r="SBP90" s="114"/>
      <c r="SBQ90" s="114"/>
      <c r="SBR90" s="114"/>
      <c r="SBS90" s="114"/>
      <c r="SBT90" s="114"/>
      <c r="SBU90" s="114"/>
      <c r="SBV90" s="114"/>
      <c r="SBW90" s="114"/>
      <c r="SBX90" s="114"/>
      <c r="SBY90" s="114"/>
      <c r="SBZ90" s="114"/>
      <c r="SCA90" s="114"/>
      <c r="SCB90" s="114"/>
      <c r="SCC90" s="114"/>
      <c r="SCD90" s="114"/>
      <c r="SCE90" s="114"/>
      <c r="SCF90" s="114"/>
      <c r="SCG90" s="114"/>
      <c r="SCH90" s="114"/>
      <c r="SCI90" s="114"/>
      <c r="SCJ90" s="114"/>
      <c r="SCK90" s="114"/>
      <c r="SCL90" s="114"/>
      <c r="SCM90" s="114"/>
      <c r="SCN90" s="114"/>
      <c r="SCO90" s="114"/>
      <c r="SCP90" s="114"/>
      <c r="SCQ90" s="114"/>
      <c r="SCR90" s="114"/>
      <c r="SCS90" s="114"/>
      <c r="SCT90" s="114"/>
      <c r="SCU90" s="114"/>
      <c r="SCV90" s="114"/>
      <c r="SCW90" s="114"/>
      <c r="SCX90" s="114"/>
      <c r="SCY90" s="114"/>
      <c r="SCZ90" s="114"/>
      <c r="SDA90" s="114"/>
      <c r="SDB90" s="114"/>
      <c r="SDC90" s="114"/>
      <c r="SDD90" s="114"/>
      <c r="SDE90" s="114"/>
      <c r="SDF90" s="114"/>
      <c r="SDG90" s="114"/>
      <c r="SDH90" s="114"/>
      <c r="SDI90" s="114"/>
      <c r="SDJ90" s="114"/>
      <c r="SDK90" s="114"/>
      <c r="SDL90" s="114"/>
      <c r="SDM90" s="114"/>
      <c r="SDN90" s="114"/>
      <c r="SDO90" s="114"/>
      <c r="SDP90" s="114"/>
      <c r="SDQ90" s="114"/>
      <c r="SDR90" s="114"/>
      <c r="SDS90" s="114"/>
      <c r="SDT90" s="114"/>
      <c r="SDU90" s="114"/>
      <c r="SDV90" s="114"/>
      <c r="SDW90" s="114"/>
      <c r="SDX90" s="114"/>
      <c r="SDY90" s="114"/>
      <c r="SDZ90" s="114"/>
      <c r="SEA90" s="114"/>
      <c r="SEB90" s="114"/>
      <c r="SEC90" s="114"/>
      <c r="SED90" s="114"/>
      <c r="SEE90" s="114"/>
      <c r="SEF90" s="114"/>
      <c r="SEG90" s="114"/>
      <c r="SEH90" s="114"/>
      <c r="SEI90" s="114"/>
      <c r="SEJ90" s="114"/>
      <c r="SEK90" s="114"/>
      <c r="SEL90" s="114"/>
      <c r="SEM90" s="114"/>
      <c r="SEN90" s="114"/>
      <c r="SEO90" s="114"/>
      <c r="SEP90" s="114"/>
      <c r="SEQ90" s="114"/>
      <c r="SER90" s="114"/>
      <c r="SES90" s="114"/>
      <c r="SET90" s="114"/>
      <c r="SEU90" s="114"/>
      <c r="SEV90" s="114"/>
      <c r="SEW90" s="114"/>
      <c r="SEX90" s="114"/>
      <c r="SEY90" s="114"/>
      <c r="SEZ90" s="114"/>
      <c r="SFA90" s="114"/>
      <c r="SFB90" s="114"/>
      <c r="SFC90" s="114"/>
      <c r="SFD90" s="114"/>
      <c r="SFE90" s="114"/>
      <c r="SFF90" s="114"/>
      <c r="SFG90" s="114"/>
      <c r="SFH90" s="114"/>
      <c r="SFI90" s="114"/>
      <c r="SFJ90" s="114"/>
      <c r="SFK90" s="114"/>
      <c r="SFL90" s="114"/>
      <c r="SFM90" s="114"/>
      <c r="SFN90" s="114"/>
      <c r="SFO90" s="114"/>
      <c r="SFP90" s="114"/>
      <c r="SFQ90" s="114"/>
      <c r="SFR90" s="114"/>
      <c r="SFS90" s="114"/>
      <c r="SFT90" s="114"/>
      <c r="SFU90" s="114"/>
      <c r="SFV90" s="114"/>
      <c r="SFW90" s="114"/>
      <c r="SFX90" s="114"/>
      <c r="SFY90" s="114"/>
      <c r="SFZ90" s="114"/>
      <c r="SGA90" s="114"/>
      <c r="SGB90" s="114"/>
      <c r="SGC90" s="114"/>
      <c r="SGD90" s="114"/>
      <c r="SGE90" s="114"/>
      <c r="SGF90" s="114"/>
      <c r="SGG90" s="114"/>
      <c r="SGH90" s="114"/>
      <c r="SGI90" s="114"/>
      <c r="SGJ90" s="114"/>
      <c r="SGK90" s="114"/>
      <c r="SGL90" s="114"/>
      <c r="SGM90" s="114"/>
      <c r="SGN90" s="114"/>
      <c r="SGO90" s="114"/>
      <c r="SGP90" s="114"/>
      <c r="SGQ90" s="114"/>
      <c r="SGR90" s="114"/>
      <c r="SGS90" s="114"/>
      <c r="SGT90" s="114"/>
      <c r="SGU90" s="114"/>
      <c r="SGV90" s="114"/>
      <c r="SGW90" s="114"/>
      <c r="SGX90" s="114"/>
      <c r="SGY90" s="114"/>
      <c r="SGZ90" s="114"/>
      <c r="SHA90" s="114"/>
      <c r="SHB90" s="114"/>
      <c r="SHC90" s="114"/>
      <c r="SHD90" s="114"/>
      <c r="SHE90" s="114"/>
      <c r="SHF90" s="114"/>
      <c r="SHG90" s="114"/>
      <c r="SHH90" s="114"/>
      <c r="SHI90" s="114"/>
      <c r="SHJ90" s="114"/>
      <c r="SHK90" s="114"/>
      <c r="SHL90" s="114"/>
      <c r="SHM90" s="114"/>
      <c r="SHN90" s="114"/>
      <c r="SHO90" s="114"/>
      <c r="SHP90" s="114"/>
      <c r="SHQ90" s="114"/>
      <c r="SHR90" s="114"/>
      <c r="SHS90" s="114"/>
      <c r="SHT90" s="114"/>
      <c r="SHU90" s="114"/>
      <c r="SHV90" s="114"/>
      <c r="SHW90" s="114"/>
      <c r="SHX90" s="114"/>
      <c r="SHY90" s="114"/>
      <c r="SHZ90" s="114"/>
      <c r="SIA90" s="114"/>
      <c r="SIB90" s="114"/>
      <c r="SIC90" s="114"/>
      <c r="SID90" s="114"/>
      <c r="SIE90" s="114"/>
      <c r="SIF90" s="114"/>
      <c r="SIG90" s="114"/>
      <c r="SIH90" s="114"/>
      <c r="SII90" s="114"/>
      <c r="SIJ90" s="114"/>
      <c r="SIK90" s="114"/>
      <c r="SIL90" s="114"/>
      <c r="SIM90" s="114"/>
      <c r="SIN90" s="114"/>
      <c r="SIO90" s="114"/>
      <c r="SIP90" s="114"/>
      <c r="SIQ90" s="114"/>
      <c r="SIR90" s="114"/>
      <c r="SIS90" s="114"/>
      <c r="SIT90" s="114"/>
      <c r="SIU90" s="114"/>
      <c r="SIV90" s="114"/>
      <c r="SIW90" s="114"/>
      <c r="SIX90" s="114"/>
      <c r="SIY90" s="114"/>
      <c r="SIZ90" s="114"/>
      <c r="SJA90" s="114"/>
      <c r="SJB90" s="114"/>
      <c r="SJC90" s="114"/>
      <c r="SJD90" s="114"/>
      <c r="SJE90" s="114"/>
      <c r="SJF90" s="114"/>
      <c r="SJG90" s="114"/>
      <c r="SJH90" s="114"/>
      <c r="SJI90" s="114"/>
      <c r="SJJ90" s="114"/>
      <c r="SJK90" s="114"/>
      <c r="SJL90" s="114"/>
      <c r="SJM90" s="114"/>
      <c r="SJN90" s="114"/>
      <c r="SJO90" s="114"/>
      <c r="SJP90" s="114"/>
      <c r="SJQ90" s="114"/>
      <c r="SJR90" s="114"/>
      <c r="SJS90" s="114"/>
      <c r="SJT90" s="114"/>
      <c r="SJU90" s="114"/>
      <c r="SJV90" s="114"/>
      <c r="SJW90" s="114"/>
      <c r="SJX90" s="114"/>
      <c r="SJY90" s="114"/>
      <c r="SJZ90" s="114"/>
      <c r="SKA90" s="114"/>
      <c r="SKB90" s="114"/>
      <c r="SKC90" s="114"/>
      <c r="SKD90" s="114"/>
      <c r="SKE90" s="114"/>
      <c r="SKF90" s="114"/>
      <c r="SKG90" s="114"/>
      <c r="SKH90" s="114"/>
      <c r="SKI90" s="114"/>
      <c r="SKJ90" s="114"/>
      <c r="SKK90" s="114"/>
      <c r="SKL90" s="114"/>
      <c r="SKM90" s="114"/>
      <c r="SKN90" s="114"/>
      <c r="SKO90" s="114"/>
      <c r="SKP90" s="114"/>
      <c r="SKQ90" s="114"/>
      <c r="SKR90" s="114"/>
      <c r="SKS90" s="114"/>
      <c r="SKT90" s="114"/>
      <c r="SKU90" s="114"/>
      <c r="SKV90" s="114"/>
      <c r="SKW90" s="114"/>
      <c r="SKX90" s="114"/>
      <c r="SKY90" s="114"/>
      <c r="SKZ90" s="114"/>
      <c r="SLA90" s="114"/>
      <c r="SLB90" s="114"/>
      <c r="SLC90" s="114"/>
      <c r="SLD90" s="114"/>
      <c r="SLE90" s="114"/>
      <c r="SLF90" s="114"/>
      <c r="SLG90" s="114"/>
      <c r="SLH90" s="114"/>
      <c r="SLI90" s="114"/>
      <c r="SLJ90" s="114"/>
      <c r="SLK90" s="114"/>
      <c r="SLL90" s="114"/>
      <c r="SLM90" s="114"/>
      <c r="SLN90" s="114"/>
      <c r="SLO90" s="114"/>
      <c r="SLP90" s="114"/>
      <c r="SLQ90" s="114"/>
      <c r="SLR90" s="114"/>
      <c r="SLS90" s="114"/>
      <c r="SLT90" s="114"/>
      <c r="SLU90" s="114"/>
      <c r="SLV90" s="114"/>
      <c r="SLW90" s="114"/>
      <c r="SLX90" s="114"/>
      <c r="SLY90" s="114"/>
      <c r="SLZ90" s="114"/>
      <c r="SMA90" s="114"/>
      <c r="SMB90" s="114"/>
      <c r="SMC90" s="114"/>
      <c r="SMD90" s="114"/>
      <c r="SME90" s="114"/>
      <c r="SMF90" s="114"/>
      <c r="SMG90" s="114"/>
      <c r="SMH90" s="114"/>
      <c r="SMI90" s="114"/>
      <c r="SMJ90" s="114"/>
      <c r="SMK90" s="114"/>
      <c r="SML90" s="114"/>
      <c r="SMM90" s="114"/>
      <c r="SMN90" s="114"/>
      <c r="SMO90" s="114"/>
      <c r="SMP90" s="114"/>
      <c r="SMQ90" s="114"/>
      <c r="SMR90" s="114"/>
      <c r="SMS90" s="114"/>
      <c r="SMT90" s="114"/>
      <c r="SMU90" s="114"/>
      <c r="SMV90" s="114"/>
      <c r="SMW90" s="114"/>
      <c r="SMX90" s="114"/>
      <c r="SMY90" s="114"/>
      <c r="SMZ90" s="114"/>
      <c r="SNA90" s="114"/>
      <c r="SNB90" s="114"/>
      <c r="SNC90" s="114"/>
      <c r="SND90" s="114"/>
      <c r="SNE90" s="114"/>
      <c r="SNF90" s="114"/>
      <c r="SNG90" s="114"/>
      <c r="SNH90" s="114"/>
      <c r="SNI90" s="114"/>
      <c r="SNJ90" s="114"/>
      <c r="SNK90" s="114"/>
      <c r="SNL90" s="114"/>
      <c r="SNM90" s="114"/>
      <c r="SNN90" s="114"/>
      <c r="SNO90" s="114"/>
      <c r="SNP90" s="114"/>
      <c r="SNQ90" s="114"/>
      <c r="SNR90" s="114"/>
      <c r="SNS90" s="114"/>
      <c r="SNT90" s="114"/>
      <c r="SNU90" s="114"/>
      <c r="SNV90" s="114"/>
      <c r="SNW90" s="114"/>
      <c r="SNX90" s="114"/>
      <c r="SNY90" s="114"/>
      <c r="SNZ90" s="114"/>
      <c r="SOA90" s="114"/>
      <c r="SOB90" s="114"/>
      <c r="SOC90" s="114"/>
      <c r="SOD90" s="114"/>
      <c r="SOE90" s="114"/>
      <c r="SOF90" s="114"/>
      <c r="SOG90" s="114"/>
      <c r="SOH90" s="114"/>
      <c r="SOI90" s="114"/>
      <c r="SOJ90" s="114"/>
      <c r="SOK90" s="114"/>
      <c r="SOL90" s="114"/>
      <c r="SOM90" s="114"/>
      <c r="SON90" s="114"/>
      <c r="SOO90" s="114"/>
      <c r="SOP90" s="114"/>
      <c r="SOQ90" s="114"/>
      <c r="SOR90" s="114"/>
      <c r="SOS90" s="114"/>
      <c r="SOT90" s="114"/>
      <c r="SOU90" s="114"/>
      <c r="SOV90" s="114"/>
      <c r="SOW90" s="114"/>
      <c r="SOX90" s="114"/>
      <c r="SOY90" s="114"/>
      <c r="SOZ90" s="114"/>
      <c r="SPA90" s="114"/>
      <c r="SPB90" s="114"/>
      <c r="SPC90" s="114"/>
      <c r="SPD90" s="114"/>
      <c r="SPE90" s="114"/>
      <c r="SPF90" s="114"/>
      <c r="SPG90" s="114"/>
      <c r="SPH90" s="114"/>
      <c r="SPI90" s="114"/>
      <c r="SPJ90" s="114"/>
      <c r="SPK90" s="114"/>
      <c r="SPL90" s="114"/>
      <c r="SPM90" s="114"/>
      <c r="SPN90" s="114"/>
      <c r="SPO90" s="114"/>
      <c r="SPP90" s="114"/>
      <c r="SPQ90" s="114"/>
      <c r="SPR90" s="114"/>
      <c r="SPS90" s="114"/>
      <c r="SPT90" s="114"/>
      <c r="SPU90" s="114"/>
      <c r="SPV90" s="114"/>
      <c r="SPW90" s="114"/>
      <c r="SPX90" s="114"/>
      <c r="SPY90" s="114"/>
      <c r="SPZ90" s="114"/>
      <c r="SQA90" s="114"/>
      <c r="SQB90" s="114"/>
      <c r="SQC90" s="114"/>
      <c r="SQD90" s="114"/>
      <c r="SQE90" s="114"/>
      <c r="SQF90" s="114"/>
      <c r="SQG90" s="114"/>
      <c r="SQH90" s="114"/>
      <c r="SQI90" s="114"/>
      <c r="SQJ90" s="114"/>
      <c r="SQK90" s="114"/>
      <c r="SQL90" s="114"/>
      <c r="SQM90" s="114"/>
      <c r="SQN90" s="114"/>
      <c r="SQO90" s="114"/>
      <c r="SQP90" s="114"/>
      <c r="SQQ90" s="114"/>
      <c r="SQR90" s="114"/>
      <c r="SQS90" s="114"/>
      <c r="SQT90" s="114"/>
      <c r="SQU90" s="114"/>
      <c r="SQV90" s="114"/>
      <c r="SQW90" s="114"/>
      <c r="SQX90" s="114"/>
      <c r="SQY90" s="114"/>
      <c r="SQZ90" s="114"/>
      <c r="SRA90" s="114"/>
      <c r="SRB90" s="114"/>
      <c r="SRC90" s="114"/>
      <c r="SRD90" s="114"/>
      <c r="SRE90" s="114"/>
      <c r="SRF90" s="114"/>
      <c r="SRG90" s="114"/>
      <c r="SRH90" s="114"/>
      <c r="SRI90" s="114"/>
      <c r="SRJ90" s="114"/>
      <c r="SRK90" s="114"/>
      <c r="SRL90" s="114"/>
      <c r="SRM90" s="114"/>
      <c r="SRN90" s="114"/>
      <c r="SRO90" s="114"/>
      <c r="SRP90" s="114"/>
      <c r="SRQ90" s="114"/>
      <c r="SRR90" s="114"/>
      <c r="SRS90" s="114"/>
      <c r="SRT90" s="114"/>
      <c r="SRU90" s="114"/>
      <c r="SRV90" s="114"/>
      <c r="SRW90" s="114"/>
      <c r="SRX90" s="114"/>
      <c r="SRY90" s="114"/>
      <c r="SRZ90" s="114"/>
      <c r="SSA90" s="114"/>
      <c r="SSB90" s="114"/>
      <c r="SSC90" s="114"/>
      <c r="SSD90" s="114"/>
      <c r="SSE90" s="114"/>
      <c r="SSF90" s="114"/>
      <c r="SSG90" s="114"/>
      <c r="SSH90" s="114"/>
      <c r="SSI90" s="114"/>
      <c r="SSJ90" s="114"/>
      <c r="SSK90" s="114"/>
      <c r="SSL90" s="114"/>
      <c r="SSM90" s="114"/>
      <c r="SSN90" s="114"/>
      <c r="SSO90" s="114"/>
      <c r="SSP90" s="114"/>
      <c r="SSQ90" s="114"/>
      <c r="SSR90" s="114"/>
      <c r="SSS90" s="114"/>
      <c r="SST90" s="114"/>
      <c r="SSU90" s="114"/>
      <c r="SSV90" s="114"/>
      <c r="SSW90" s="114"/>
      <c r="SSX90" s="114"/>
      <c r="SSY90" s="114"/>
      <c r="SSZ90" s="114"/>
      <c r="STA90" s="114"/>
      <c r="STB90" s="114"/>
      <c r="STC90" s="114"/>
      <c r="STD90" s="114"/>
      <c r="STE90" s="114"/>
      <c r="STF90" s="114"/>
      <c r="STG90" s="114"/>
      <c r="STH90" s="114"/>
      <c r="STI90" s="114"/>
      <c r="STJ90" s="114"/>
      <c r="STK90" s="114"/>
      <c r="STL90" s="114"/>
      <c r="STM90" s="114"/>
      <c r="STN90" s="114"/>
      <c r="STO90" s="114"/>
      <c r="STP90" s="114"/>
      <c r="STQ90" s="114"/>
      <c r="STR90" s="114"/>
      <c r="STS90" s="114"/>
      <c r="STT90" s="114"/>
      <c r="STU90" s="114"/>
      <c r="STV90" s="114"/>
      <c r="STW90" s="114"/>
      <c r="STX90" s="114"/>
      <c r="STY90" s="114"/>
      <c r="STZ90" s="114"/>
      <c r="SUA90" s="114"/>
      <c r="SUB90" s="114"/>
      <c r="SUC90" s="114"/>
      <c r="SUD90" s="114"/>
      <c r="SUE90" s="114"/>
      <c r="SUF90" s="114"/>
      <c r="SUG90" s="114"/>
      <c r="SUH90" s="114"/>
      <c r="SUI90" s="114"/>
      <c r="SUJ90" s="114"/>
      <c r="SUK90" s="114"/>
      <c r="SUL90" s="114"/>
      <c r="SUM90" s="114"/>
      <c r="SUN90" s="114"/>
      <c r="SUO90" s="114"/>
      <c r="SUP90" s="114"/>
      <c r="SUQ90" s="114"/>
      <c r="SUR90" s="114"/>
      <c r="SUS90" s="114"/>
      <c r="SUT90" s="114"/>
      <c r="SUU90" s="114"/>
      <c r="SUV90" s="114"/>
      <c r="SUW90" s="114"/>
      <c r="SUX90" s="114"/>
      <c r="SUY90" s="114"/>
      <c r="SUZ90" s="114"/>
      <c r="SVA90" s="114"/>
      <c r="SVB90" s="114"/>
      <c r="SVC90" s="114"/>
      <c r="SVD90" s="114"/>
      <c r="SVE90" s="114"/>
      <c r="SVF90" s="114"/>
      <c r="SVG90" s="114"/>
      <c r="SVH90" s="114"/>
      <c r="SVI90" s="114"/>
      <c r="SVJ90" s="114"/>
      <c r="SVK90" s="114"/>
      <c r="SVL90" s="114"/>
      <c r="SVM90" s="114"/>
      <c r="SVN90" s="114"/>
      <c r="SVO90" s="114"/>
      <c r="SVP90" s="114"/>
      <c r="SVQ90" s="114"/>
      <c r="SVR90" s="114"/>
      <c r="SVS90" s="114"/>
      <c r="SVT90" s="114"/>
      <c r="SVU90" s="114"/>
      <c r="SVV90" s="114"/>
      <c r="SVW90" s="114"/>
      <c r="SVX90" s="114"/>
      <c r="SVY90" s="114"/>
      <c r="SVZ90" s="114"/>
      <c r="SWA90" s="114"/>
      <c r="SWB90" s="114"/>
      <c r="SWC90" s="114"/>
      <c r="SWD90" s="114"/>
      <c r="SWE90" s="114"/>
      <c r="SWF90" s="114"/>
      <c r="SWG90" s="114"/>
      <c r="SWH90" s="114"/>
      <c r="SWI90" s="114"/>
      <c r="SWJ90" s="114"/>
      <c r="SWK90" s="114"/>
      <c r="SWL90" s="114"/>
      <c r="SWM90" s="114"/>
      <c r="SWN90" s="114"/>
      <c r="SWO90" s="114"/>
      <c r="SWP90" s="114"/>
      <c r="SWQ90" s="114"/>
      <c r="SWR90" s="114"/>
      <c r="SWS90" s="114"/>
      <c r="SWT90" s="114"/>
      <c r="SWU90" s="114"/>
      <c r="SWV90" s="114"/>
      <c r="SWW90" s="114"/>
      <c r="SWX90" s="114"/>
      <c r="SWY90" s="114"/>
      <c r="SWZ90" s="114"/>
      <c r="SXA90" s="114"/>
      <c r="SXB90" s="114"/>
      <c r="SXC90" s="114"/>
      <c r="SXD90" s="114"/>
      <c r="SXE90" s="114"/>
      <c r="SXF90" s="114"/>
      <c r="SXG90" s="114"/>
      <c r="SXH90" s="114"/>
      <c r="SXI90" s="114"/>
      <c r="SXJ90" s="114"/>
      <c r="SXK90" s="114"/>
      <c r="SXL90" s="114"/>
      <c r="SXM90" s="114"/>
      <c r="SXN90" s="114"/>
      <c r="SXO90" s="114"/>
      <c r="SXP90" s="114"/>
      <c r="SXQ90" s="114"/>
      <c r="SXR90" s="114"/>
      <c r="SXS90" s="114"/>
      <c r="SXT90" s="114"/>
      <c r="SXU90" s="114"/>
      <c r="SXV90" s="114"/>
      <c r="SXW90" s="114"/>
      <c r="SXX90" s="114"/>
      <c r="SXY90" s="114"/>
      <c r="SXZ90" s="114"/>
      <c r="SYA90" s="114"/>
      <c r="SYB90" s="114"/>
      <c r="SYC90" s="114"/>
      <c r="SYD90" s="114"/>
      <c r="SYE90" s="114"/>
      <c r="SYF90" s="114"/>
      <c r="SYG90" s="114"/>
      <c r="SYH90" s="114"/>
      <c r="SYI90" s="114"/>
      <c r="SYJ90" s="114"/>
      <c r="SYK90" s="114"/>
      <c r="SYL90" s="114"/>
      <c r="SYM90" s="114"/>
      <c r="SYN90" s="114"/>
      <c r="SYO90" s="114"/>
      <c r="SYP90" s="114"/>
      <c r="SYQ90" s="114"/>
      <c r="SYR90" s="114"/>
      <c r="SYS90" s="114"/>
      <c r="SYT90" s="114"/>
      <c r="SYU90" s="114"/>
      <c r="SYV90" s="114"/>
      <c r="SYW90" s="114"/>
      <c r="SYX90" s="114"/>
      <c r="SYY90" s="114"/>
      <c r="SYZ90" s="114"/>
      <c r="SZA90" s="114"/>
      <c r="SZB90" s="114"/>
      <c r="SZC90" s="114"/>
      <c r="SZD90" s="114"/>
      <c r="SZE90" s="114"/>
      <c r="SZF90" s="114"/>
      <c r="SZG90" s="114"/>
      <c r="SZH90" s="114"/>
      <c r="SZI90" s="114"/>
      <c r="SZJ90" s="114"/>
      <c r="SZK90" s="114"/>
      <c r="SZL90" s="114"/>
      <c r="SZM90" s="114"/>
      <c r="SZN90" s="114"/>
      <c r="SZO90" s="114"/>
      <c r="SZP90" s="114"/>
      <c r="SZQ90" s="114"/>
      <c r="SZR90" s="114"/>
      <c r="SZS90" s="114"/>
      <c r="SZT90" s="114"/>
      <c r="SZU90" s="114"/>
      <c r="SZV90" s="114"/>
      <c r="SZW90" s="114"/>
      <c r="SZX90" s="114"/>
      <c r="SZY90" s="114"/>
      <c r="SZZ90" s="114"/>
      <c r="TAA90" s="114"/>
      <c r="TAB90" s="114"/>
      <c r="TAC90" s="114"/>
      <c r="TAD90" s="114"/>
      <c r="TAE90" s="114"/>
      <c r="TAF90" s="114"/>
      <c r="TAG90" s="114"/>
      <c r="TAH90" s="114"/>
      <c r="TAI90" s="114"/>
      <c r="TAJ90" s="114"/>
      <c r="TAK90" s="114"/>
      <c r="TAL90" s="114"/>
      <c r="TAM90" s="114"/>
      <c r="TAN90" s="114"/>
      <c r="TAO90" s="114"/>
      <c r="TAP90" s="114"/>
      <c r="TAQ90" s="114"/>
      <c r="TAR90" s="114"/>
      <c r="TAS90" s="114"/>
      <c r="TAT90" s="114"/>
      <c r="TAU90" s="114"/>
      <c r="TAV90" s="114"/>
      <c r="TAW90" s="114"/>
      <c r="TAX90" s="114"/>
      <c r="TAY90" s="114"/>
      <c r="TAZ90" s="114"/>
      <c r="TBA90" s="114"/>
      <c r="TBB90" s="114"/>
      <c r="TBC90" s="114"/>
      <c r="TBD90" s="114"/>
      <c r="TBE90" s="114"/>
      <c r="TBF90" s="114"/>
      <c r="TBG90" s="114"/>
      <c r="TBH90" s="114"/>
      <c r="TBI90" s="114"/>
      <c r="TBJ90" s="114"/>
      <c r="TBK90" s="114"/>
      <c r="TBL90" s="114"/>
      <c r="TBM90" s="114"/>
      <c r="TBN90" s="114"/>
      <c r="TBO90" s="114"/>
      <c r="TBP90" s="114"/>
      <c r="TBQ90" s="114"/>
      <c r="TBR90" s="114"/>
      <c r="TBS90" s="114"/>
      <c r="TBT90" s="114"/>
      <c r="TBU90" s="114"/>
      <c r="TBV90" s="114"/>
      <c r="TBW90" s="114"/>
      <c r="TBX90" s="114"/>
      <c r="TBY90" s="114"/>
      <c r="TBZ90" s="114"/>
      <c r="TCA90" s="114"/>
      <c r="TCB90" s="114"/>
      <c r="TCC90" s="114"/>
      <c r="TCD90" s="114"/>
      <c r="TCE90" s="114"/>
      <c r="TCF90" s="114"/>
      <c r="TCG90" s="114"/>
      <c r="TCH90" s="114"/>
      <c r="TCI90" s="114"/>
      <c r="TCJ90" s="114"/>
      <c r="TCK90" s="114"/>
      <c r="TCL90" s="114"/>
      <c r="TCM90" s="114"/>
      <c r="TCN90" s="114"/>
      <c r="TCO90" s="114"/>
      <c r="TCP90" s="114"/>
      <c r="TCQ90" s="114"/>
      <c r="TCR90" s="114"/>
      <c r="TCS90" s="114"/>
      <c r="TCT90" s="114"/>
      <c r="TCU90" s="114"/>
      <c r="TCV90" s="114"/>
      <c r="TCW90" s="114"/>
      <c r="TCX90" s="114"/>
      <c r="TCY90" s="114"/>
      <c r="TCZ90" s="114"/>
      <c r="TDA90" s="114"/>
      <c r="TDB90" s="114"/>
      <c r="TDC90" s="114"/>
      <c r="TDD90" s="114"/>
      <c r="TDE90" s="114"/>
      <c r="TDF90" s="114"/>
      <c r="TDG90" s="114"/>
      <c r="TDH90" s="114"/>
      <c r="TDI90" s="114"/>
      <c r="TDJ90" s="114"/>
      <c r="TDK90" s="114"/>
      <c r="TDL90" s="114"/>
      <c r="TDM90" s="114"/>
      <c r="TDN90" s="114"/>
      <c r="TDO90" s="114"/>
      <c r="TDP90" s="114"/>
      <c r="TDQ90" s="114"/>
      <c r="TDR90" s="114"/>
      <c r="TDS90" s="114"/>
      <c r="TDT90" s="114"/>
      <c r="TDU90" s="114"/>
      <c r="TDV90" s="114"/>
      <c r="TDW90" s="114"/>
      <c r="TDX90" s="114"/>
      <c r="TDY90" s="114"/>
      <c r="TDZ90" s="114"/>
      <c r="TEA90" s="114"/>
      <c r="TEB90" s="114"/>
      <c r="TEC90" s="114"/>
      <c r="TED90" s="114"/>
      <c r="TEE90" s="114"/>
      <c r="TEF90" s="114"/>
      <c r="TEG90" s="114"/>
      <c r="TEH90" s="114"/>
      <c r="TEI90" s="114"/>
      <c r="TEJ90" s="114"/>
      <c r="TEK90" s="114"/>
      <c r="TEL90" s="114"/>
      <c r="TEM90" s="114"/>
      <c r="TEN90" s="114"/>
      <c r="TEO90" s="114"/>
      <c r="TEP90" s="114"/>
      <c r="TEQ90" s="114"/>
      <c r="TER90" s="114"/>
      <c r="TES90" s="114"/>
      <c r="TET90" s="114"/>
      <c r="TEU90" s="114"/>
      <c r="TEV90" s="114"/>
      <c r="TEW90" s="114"/>
      <c r="TEX90" s="114"/>
      <c r="TEY90" s="114"/>
      <c r="TEZ90" s="114"/>
      <c r="TFA90" s="114"/>
      <c r="TFB90" s="114"/>
      <c r="TFC90" s="114"/>
      <c r="TFD90" s="114"/>
      <c r="TFE90" s="114"/>
      <c r="TFF90" s="114"/>
      <c r="TFG90" s="114"/>
      <c r="TFH90" s="114"/>
      <c r="TFI90" s="114"/>
      <c r="TFJ90" s="114"/>
      <c r="TFK90" s="114"/>
      <c r="TFL90" s="114"/>
      <c r="TFM90" s="114"/>
      <c r="TFN90" s="114"/>
      <c r="TFO90" s="114"/>
      <c r="TFP90" s="114"/>
      <c r="TFQ90" s="114"/>
      <c r="TFR90" s="114"/>
      <c r="TFS90" s="114"/>
      <c r="TFT90" s="114"/>
      <c r="TFU90" s="114"/>
      <c r="TFV90" s="114"/>
      <c r="TFW90" s="114"/>
      <c r="TFX90" s="114"/>
      <c r="TFY90" s="114"/>
      <c r="TFZ90" s="114"/>
      <c r="TGA90" s="114"/>
      <c r="TGB90" s="114"/>
      <c r="TGC90" s="114"/>
      <c r="TGD90" s="114"/>
      <c r="TGE90" s="114"/>
      <c r="TGF90" s="114"/>
      <c r="TGG90" s="114"/>
      <c r="TGH90" s="114"/>
      <c r="TGI90" s="114"/>
      <c r="TGJ90" s="114"/>
      <c r="TGK90" s="114"/>
      <c r="TGL90" s="114"/>
      <c r="TGM90" s="114"/>
      <c r="TGN90" s="114"/>
      <c r="TGO90" s="114"/>
      <c r="TGP90" s="114"/>
      <c r="TGQ90" s="114"/>
      <c r="TGR90" s="114"/>
      <c r="TGS90" s="114"/>
      <c r="TGT90" s="114"/>
      <c r="TGU90" s="114"/>
      <c r="TGV90" s="114"/>
      <c r="TGW90" s="114"/>
      <c r="TGX90" s="114"/>
      <c r="TGY90" s="114"/>
      <c r="TGZ90" s="114"/>
      <c r="THA90" s="114"/>
      <c r="THB90" s="114"/>
      <c r="THC90" s="114"/>
      <c r="THD90" s="114"/>
      <c r="THE90" s="114"/>
      <c r="THF90" s="114"/>
      <c r="THG90" s="114"/>
      <c r="THH90" s="114"/>
      <c r="THI90" s="114"/>
      <c r="THJ90" s="114"/>
      <c r="THK90" s="114"/>
      <c r="THL90" s="114"/>
      <c r="THM90" s="114"/>
      <c r="THN90" s="114"/>
      <c r="THO90" s="114"/>
      <c r="THP90" s="114"/>
      <c r="THQ90" s="114"/>
      <c r="THR90" s="114"/>
      <c r="THS90" s="114"/>
      <c r="THT90" s="114"/>
      <c r="THU90" s="114"/>
      <c r="THV90" s="114"/>
      <c r="THW90" s="114"/>
      <c r="THX90" s="114"/>
      <c r="THY90" s="114"/>
      <c r="THZ90" s="114"/>
      <c r="TIA90" s="114"/>
      <c r="TIB90" s="114"/>
      <c r="TIC90" s="114"/>
      <c r="TID90" s="114"/>
      <c r="TIE90" s="114"/>
      <c r="TIF90" s="114"/>
      <c r="TIG90" s="114"/>
      <c r="TIH90" s="114"/>
      <c r="TII90" s="114"/>
      <c r="TIJ90" s="114"/>
      <c r="TIK90" s="114"/>
      <c r="TIL90" s="114"/>
      <c r="TIM90" s="114"/>
      <c r="TIN90" s="114"/>
      <c r="TIO90" s="114"/>
      <c r="TIP90" s="114"/>
      <c r="TIQ90" s="114"/>
      <c r="TIR90" s="114"/>
      <c r="TIS90" s="114"/>
      <c r="TIT90" s="114"/>
      <c r="TIU90" s="114"/>
      <c r="TIV90" s="114"/>
      <c r="TIW90" s="114"/>
      <c r="TIX90" s="114"/>
      <c r="TIY90" s="114"/>
      <c r="TIZ90" s="114"/>
      <c r="TJA90" s="114"/>
      <c r="TJB90" s="114"/>
      <c r="TJC90" s="114"/>
      <c r="TJD90" s="114"/>
      <c r="TJE90" s="114"/>
      <c r="TJF90" s="114"/>
      <c r="TJG90" s="114"/>
      <c r="TJH90" s="114"/>
      <c r="TJI90" s="114"/>
      <c r="TJJ90" s="114"/>
      <c r="TJK90" s="114"/>
      <c r="TJL90" s="114"/>
      <c r="TJM90" s="114"/>
      <c r="TJN90" s="114"/>
      <c r="TJO90" s="114"/>
      <c r="TJP90" s="114"/>
      <c r="TJQ90" s="114"/>
      <c r="TJR90" s="114"/>
      <c r="TJS90" s="114"/>
      <c r="TJT90" s="114"/>
      <c r="TJU90" s="114"/>
      <c r="TJV90" s="114"/>
      <c r="TJW90" s="114"/>
      <c r="TJX90" s="114"/>
      <c r="TJY90" s="114"/>
      <c r="TJZ90" s="114"/>
      <c r="TKA90" s="114"/>
      <c r="TKB90" s="114"/>
      <c r="TKC90" s="114"/>
      <c r="TKD90" s="114"/>
      <c r="TKE90" s="114"/>
      <c r="TKF90" s="114"/>
      <c r="TKG90" s="114"/>
      <c r="TKH90" s="114"/>
      <c r="TKI90" s="114"/>
      <c r="TKJ90" s="114"/>
      <c r="TKK90" s="114"/>
      <c r="TKL90" s="114"/>
      <c r="TKM90" s="114"/>
      <c r="TKN90" s="114"/>
      <c r="TKO90" s="114"/>
      <c r="TKP90" s="114"/>
      <c r="TKQ90" s="114"/>
      <c r="TKR90" s="114"/>
      <c r="TKS90" s="114"/>
      <c r="TKT90" s="114"/>
      <c r="TKU90" s="114"/>
      <c r="TKV90" s="114"/>
      <c r="TKW90" s="114"/>
      <c r="TKX90" s="114"/>
      <c r="TKY90" s="114"/>
      <c r="TKZ90" s="114"/>
      <c r="TLA90" s="114"/>
      <c r="TLB90" s="114"/>
      <c r="TLC90" s="114"/>
      <c r="TLD90" s="114"/>
      <c r="TLE90" s="114"/>
      <c r="TLF90" s="114"/>
      <c r="TLG90" s="114"/>
      <c r="TLH90" s="114"/>
      <c r="TLI90" s="114"/>
      <c r="TLJ90" s="114"/>
      <c r="TLK90" s="114"/>
      <c r="TLL90" s="114"/>
      <c r="TLM90" s="114"/>
      <c r="TLN90" s="114"/>
      <c r="TLO90" s="114"/>
      <c r="TLP90" s="114"/>
      <c r="TLQ90" s="114"/>
      <c r="TLR90" s="114"/>
      <c r="TLS90" s="114"/>
      <c r="TLT90" s="114"/>
      <c r="TLU90" s="114"/>
      <c r="TLV90" s="114"/>
      <c r="TLW90" s="114"/>
      <c r="TLX90" s="114"/>
      <c r="TLY90" s="114"/>
      <c r="TLZ90" s="114"/>
      <c r="TMA90" s="114"/>
      <c r="TMB90" s="114"/>
      <c r="TMC90" s="114"/>
      <c r="TMD90" s="114"/>
      <c r="TME90" s="114"/>
      <c r="TMF90" s="114"/>
      <c r="TMG90" s="114"/>
      <c r="TMH90" s="114"/>
      <c r="TMI90" s="114"/>
      <c r="TMJ90" s="114"/>
      <c r="TMK90" s="114"/>
      <c r="TML90" s="114"/>
      <c r="TMM90" s="114"/>
      <c r="TMN90" s="114"/>
      <c r="TMO90" s="114"/>
      <c r="TMP90" s="114"/>
      <c r="TMQ90" s="114"/>
      <c r="TMR90" s="114"/>
      <c r="TMS90" s="114"/>
      <c r="TMT90" s="114"/>
      <c r="TMU90" s="114"/>
      <c r="TMV90" s="114"/>
      <c r="TMW90" s="114"/>
      <c r="TMX90" s="114"/>
      <c r="TMY90" s="114"/>
      <c r="TMZ90" s="114"/>
      <c r="TNA90" s="114"/>
      <c r="TNB90" s="114"/>
      <c r="TNC90" s="114"/>
      <c r="TND90" s="114"/>
      <c r="TNE90" s="114"/>
      <c r="TNF90" s="114"/>
      <c r="TNG90" s="114"/>
      <c r="TNH90" s="114"/>
      <c r="TNI90" s="114"/>
      <c r="TNJ90" s="114"/>
      <c r="TNK90" s="114"/>
      <c r="TNL90" s="114"/>
      <c r="TNM90" s="114"/>
      <c r="TNN90" s="114"/>
      <c r="TNO90" s="114"/>
      <c r="TNP90" s="114"/>
      <c r="TNQ90" s="114"/>
      <c r="TNR90" s="114"/>
      <c r="TNS90" s="114"/>
      <c r="TNT90" s="114"/>
      <c r="TNU90" s="114"/>
      <c r="TNV90" s="114"/>
      <c r="TNW90" s="114"/>
      <c r="TNX90" s="114"/>
      <c r="TNY90" s="114"/>
      <c r="TNZ90" s="114"/>
      <c r="TOA90" s="114"/>
      <c r="TOB90" s="114"/>
      <c r="TOC90" s="114"/>
      <c r="TOD90" s="114"/>
      <c r="TOE90" s="114"/>
      <c r="TOF90" s="114"/>
      <c r="TOG90" s="114"/>
      <c r="TOH90" s="114"/>
      <c r="TOI90" s="114"/>
      <c r="TOJ90" s="114"/>
      <c r="TOK90" s="114"/>
      <c r="TOL90" s="114"/>
      <c r="TOM90" s="114"/>
      <c r="TON90" s="114"/>
      <c r="TOO90" s="114"/>
      <c r="TOP90" s="114"/>
      <c r="TOQ90" s="114"/>
      <c r="TOR90" s="114"/>
      <c r="TOS90" s="114"/>
      <c r="TOT90" s="114"/>
      <c r="TOU90" s="114"/>
      <c r="TOV90" s="114"/>
      <c r="TOW90" s="114"/>
      <c r="TOX90" s="114"/>
      <c r="TOY90" s="114"/>
      <c r="TOZ90" s="114"/>
      <c r="TPA90" s="114"/>
      <c r="TPB90" s="114"/>
      <c r="TPC90" s="114"/>
      <c r="TPD90" s="114"/>
      <c r="TPE90" s="114"/>
      <c r="TPF90" s="114"/>
      <c r="TPG90" s="114"/>
      <c r="TPH90" s="114"/>
      <c r="TPI90" s="114"/>
      <c r="TPJ90" s="114"/>
      <c r="TPK90" s="114"/>
      <c r="TPL90" s="114"/>
      <c r="TPM90" s="114"/>
      <c r="TPN90" s="114"/>
      <c r="TPO90" s="114"/>
      <c r="TPP90" s="114"/>
      <c r="TPQ90" s="114"/>
      <c r="TPR90" s="114"/>
      <c r="TPS90" s="114"/>
      <c r="TPT90" s="114"/>
      <c r="TPU90" s="114"/>
      <c r="TPV90" s="114"/>
      <c r="TPW90" s="114"/>
      <c r="TPX90" s="114"/>
      <c r="TPY90" s="114"/>
      <c r="TPZ90" s="114"/>
      <c r="TQA90" s="114"/>
      <c r="TQB90" s="114"/>
      <c r="TQC90" s="114"/>
      <c r="TQD90" s="114"/>
      <c r="TQE90" s="114"/>
      <c r="TQF90" s="114"/>
      <c r="TQG90" s="114"/>
      <c r="TQH90" s="114"/>
      <c r="TQI90" s="114"/>
      <c r="TQJ90" s="114"/>
      <c r="TQK90" s="114"/>
      <c r="TQL90" s="114"/>
      <c r="TQM90" s="114"/>
      <c r="TQN90" s="114"/>
      <c r="TQO90" s="114"/>
      <c r="TQP90" s="114"/>
      <c r="TQQ90" s="114"/>
      <c r="TQR90" s="114"/>
      <c r="TQS90" s="114"/>
      <c r="TQT90" s="114"/>
      <c r="TQU90" s="114"/>
      <c r="TQV90" s="114"/>
      <c r="TQW90" s="114"/>
      <c r="TQX90" s="114"/>
      <c r="TQY90" s="114"/>
      <c r="TQZ90" s="114"/>
      <c r="TRA90" s="114"/>
      <c r="TRB90" s="114"/>
      <c r="TRC90" s="114"/>
      <c r="TRD90" s="114"/>
      <c r="TRE90" s="114"/>
      <c r="TRF90" s="114"/>
      <c r="TRG90" s="114"/>
      <c r="TRH90" s="114"/>
      <c r="TRI90" s="114"/>
      <c r="TRJ90" s="114"/>
      <c r="TRK90" s="114"/>
      <c r="TRL90" s="114"/>
      <c r="TRM90" s="114"/>
      <c r="TRN90" s="114"/>
      <c r="TRO90" s="114"/>
      <c r="TRP90" s="114"/>
      <c r="TRQ90" s="114"/>
      <c r="TRR90" s="114"/>
      <c r="TRS90" s="114"/>
      <c r="TRT90" s="114"/>
      <c r="TRU90" s="114"/>
      <c r="TRV90" s="114"/>
      <c r="TRW90" s="114"/>
      <c r="TRX90" s="114"/>
      <c r="TRY90" s="114"/>
      <c r="TRZ90" s="114"/>
      <c r="TSA90" s="114"/>
      <c r="TSB90" s="114"/>
      <c r="TSC90" s="114"/>
      <c r="TSD90" s="114"/>
      <c r="TSE90" s="114"/>
      <c r="TSF90" s="114"/>
      <c r="TSG90" s="114"/>
      <c r="TSH90" s="114"/>
      <c r="TSI90" s="114"/>
      <c r="TSJ90" s="114"/>
      <c r="TSK90" s="114"/>
      <c r="TSL90" s="114"/>
      <c r="TSM90" s="114"/>
      <c r="TSN90" s="114"/>
      <c r="TSO90" s="114"/>
      <c r="TSP90" s="114"/>
      <c r="TSQ90" s="114"/>
      <c r="TSR90" s="114"/>
      <c r="TSS90" s="114"/>
      <c r="TST90" s="114"/>
      <c r="TSU90" s="114"/>
      <c r="TSV90" s="114"/>
      <c r="TSW90" s="114"/>
      <c r="TSX90" s="114"/>
      <c r="TSY90" s="114"/>
      <c r="TSZ90" s="114"/>
      <c r="TTA90" s="114"/>
      <c r="TTB90" s="114"/>
      <c r="TTC90" s="114"/>
      <c r="TTD90" s="114"/>
      <c r="TTE90" s="114"/>
      <c r="TTF90" s="114"/>
      <c r="TTG90" s="114"/>
      <c r="TTH90" s="114"/>
      <c r="TTI90" s="114"/>
      <c r="TTJ90" s="114"/>
      <c r="TTK90" s="114"/>
      <c r="TTL90" s="114"/>
      <c r="TTM90" s="114"/>
      <c r="TTN90" s="114"/>
      <c r="TTO90" s="114"/>
      <c r="TTP90" s="114"/>
      <c r="TTQ90" s="114"/>
      <c r="TTR90" s="114"/>
      <c r="TTS90" s="114"/>
      <c r="TTT90" s="114"/>
      <c r="TTU90" s="114"/>
      <c r="TTV90" s="114"/>
      <c r="TTW90" s="114"/>
      <c r="TTX90" s="114"/>
      <c r="TTY90" s="114"/>
      <c r="TTZ90" s="114"/>
      <c r="TUA90" s="114"/>
      <c r="TUB90" s="114"/>
      <c r="TUC90" s="114"/>
      <c r="TUD90" s="114"/>
      <c r="TUE90" s="114"/>
      <c r="TUF90" s="114"/>
      <c r="TUG90" s="114"/>
      <c r="TUH90" s="114"/>
      <c r="TUI90" s="114"/>
      <c r="TUJ90" s="114"/>
      <c r="TUK90" s="114"/>
      <c r="TUL90" s="114"/>
      <c r="TUM90" s="114"/>
      <c r="TUN90" s="114"/>
      <c r="TUO90" s="114"/>
      <c r="TUP90" s="114"/>
      <c r="TUQ90" s="114"/>
      <c r="TUR90" s="114"/>
      <c r="TUS90" s="114"/>
      <c r="TUT90" s="114"/>
      <c r="TUU90" s="114"/>
      <c r="TUV90" s="114"/>
      <c r="TUW90" s="114"/>
      <c r="TUX90" s="114"/>
      <c r="TUY90" s="114"/>
      <c r="TUZ90" s="114"/>
      <c r="TVA90" s="114"/>
      <c r="TVB90" s="114"/>
      <c r="TVC90" s="114"/>
      <c r="TVD90" s="114"/>
      <c r="TVE90" s="114"/>
      <c r="TVF90" s="114"/>
      <c r="TVG90" s="114"/>
      <c r="TVH90" s="114"/>
      <c r="TVI90" s="114"/>
      <c r="TVJ90" s="114"/>
      <c r="TVK90" s="114"/>
      <c r="TVL90" s="114"/>
      <c r="TVM90" s="114"/>
      <c r="TVN90" s="114"/>
      <c r="TVO90" s="114"/>
      <c r="TVP90" s="114"/>
      <c r="TVQ90" s="114"/>
      <c r="TVR90" s="114"/>
      <c r="TVS90" s="114"/>
      <c r="TVT90" s="114"/>
      <c r="TVU90" s="114"/>
      <c r="TVV90" s="114"/>
      <c r="TVW90" s="114"/>
      <c r="TVX90" s="114"/>
      <c r="TVY90" s="114"/>
      <c r="TVZ90" s="114"/>
      <c r="TWA90" s="114"/>
      <c r="TWB90" s="114"/>
      <c r="TWC90" s="114"/>
      <c r="TWD90" s="114"/>
      <c r="TWE90" s="114"/>
      <c r="TWF90" s="114"/>
      <c r="TWG90" s="114"/>
      <c r="TWH90" s="114"/>
      <c r="TWI90" s="114"/>
      <c r="TWJ90" s="114"/>
      <c r="TWK90" s="114"/>
      <c r="TWL90" s="114"/>
      <c r="TWM90" s="114"/>
      <c r="TWN90" s="114"/>
      <c r="TWO90" s="114"/>
      <c r="TWP90" s="114"/>
      <c r="TWQ90" s="114"/>
      <c r="TWR90" s="114"/>
      <c r="TWS90" s="114"/>
      <c r="TWT90" s="114"/>
      <c r="TWU90" s="114"/>
      <c r="TWV90" s="114"/>
      <c r="TWW90" s="114"/>
      <c r="TWX90" s="114"/>
      <c r="TWY90" s="114"/>
      <c r="TWZ90" s="114"/>
      <c r="TXA90" s="114"/>
      <c r="TXB90" s="114"/>
      <c r="TXC90" s="114"/>
      <c r="TXD90" s="114"/>
      <c r="TXE90" s="114"/>
      <c r="TXF90" s="114"/>
      <c r="TXG90" s="114"/>
      <c r="TXH90" s="114"/>
      <c r="TXI90" s="114"/>
      <c r="TXJ90" s="114"/>
      <c r="TXK90" s="114"/>
      <c r="TXL90" s="114"/>
      <c r="TXM90" s="114"/>
      <c r="TXN90" s="114"/>
      <c r="TXO90" s="114"/>
      <c r="TXP90" s="114"/>
      <c r="TXQ90" s="114"/>
      <c r="TXR90" s="114"/>
      <c r="TXS90" s="114"/>
      <c r="TXT90" s="114"/>
      <c r="TXU90" s="114"/>
      <c r="TXV90" s="114"/>
      <c r="TXW90" s="114"/>
      <c r="TXX90" s="114"/>
      <c r="TXY90" s="114"/>
      <c r="TXZ90" s="114"/>
      <c r="TYA90" s="114"/>
      <c r="TYB90" s="114"/>
      <c r="TYC90" s="114"/>
      <c r="TYD90" s="114"/>
      <c r="TYE90" s="114"/>
      <c r="TYF90" s="114"/>
      <c r="TYG90" s="114"/>
      <c r="TYH90" s="114"/>
      <c r="TYI90" s="114"/>
      <c r="TYJ90" s="114"/>
      <c r="TYK90" s="114"/>
      <c r="TYL90" s="114"/>
      <c r="TYM90" s="114"/>
      <c r="TYN90" s="114"/>
      <c r="TYO90" s="114"/>
      <c r="TYP90" s="114"/>
      <c r="TYQ90" s="114"/>
      <c r="TYR90" s="114"/>
      <c r="TYS90" s="114"/>
      <c r="TYT90" s="114"/>
      <c r="TYU90" s="114"/>
      <c r="TYV90" s="114"/>
      <c r="TYW90" s="114"/>
      <c r="TYX90" s="114"/>
      <c r="TYY90" s="114"/>
      <c r="TYZ90" s="114"/>
      <c r="TZA90" s="114"/>
      <c r="TZB90" s="114"/>
      <c r="TZC90" s="114"/>
      <c r="TZD90" s="114"/>
      <c r="TZE90" s="114"/>
      <c r="TZF90" s="114"/>
      <c r="TZG90" s="114"/>
      <c r="TZH90" s="114"/>
      <c r="TZI90" s="114"/>
      <c r="TZJ90" s="114"/>
      <c r="TZK90" s="114"/>
      <c r="TZL90" s="114"/>
      <c r="TZM90" s="114"/>
      <c r="TZN90" s="114"/>
      <c r="TZO90" s="114"/>
      <c r="TZP90" s="114"/>
      <c r="TZQ90" s="114"/>
      <c r="TZR90" s="114"/>
      <c r="TZS90" s="114"/>
      <c r="TZT90" s="114"/>
      <c r="TZU90" s="114"/>
      <c r="TZV90" s="114"/>
      <c r="TZW90" s="114"/>
      <c r="TZX90" s="114"/>
      <c r="TZY90" s="114"/>
      <c r="TZZ90" s="114"/>
      <c r="UAA90" s="114"/>
      <c r="UAB90" s="114"/>
      <c r="UAC90" s="114"/>
      <c r="UAD90" s="114"/>
      <c r="UAE90" s="114"/>
      <c r="UAF90" s="114"/>
      <c r="UAG90" s="114"/>
      <c r="UAH90" s="114"/>
      <c r="UAI90" s="114"/>
      <c r="UAJ90" s="114"/>
      <c r="UAK90" s="114"/>
      <c r="UAL90" s="114"/>
      <c r="UAM90" s="114"/>
      <c r="UAN90" s="114"/>
      <c r="UAO90" s="114"/>
      <c r="UAP90" s="114"/>
      <c r="UAQ90" s="114"/>
      <c r="UAR90" s="114"/>
      <c r="UAS90" s="114"/>
      <c r="UAT90" s="114"/>
      <c r="UAU90" s="114"/>
      <c r="UAV90" s="114"/>
      <c r="UAW90" s="114"/>
      <c r="UAX90" s="114"/>
      <c r="UAY90" s="114"/>
      <c r="UAZ90" s="114"/>
      <c r="UBA90" s="114"/>
      <c r="UBB90" s="114"/>
      <c r="UBC90" s="114"/>
      <c r="UBD90" s="114"/>
      <c r="UBE90" s="114"/>
      <c r="UBF90" s="114"/>
      <c r="UBG90" s="114"/>
      <c r="UBH90" s="114"/>
      <c r="UBI90" s="114"/>
      <c r="UBJ90" s="114"/>
      <c r="UBK90" s="114"/>
      <c r="UBL90" s="114"/>
      <c r="UBM90" s="114"/>
      <c r="UBN90" s="114"/>
      <c r="UBO90" s="114"/>
      <c r="UBP90" s="114"/>
      <c r="UBQ90" s="114"/>
      <c r="UBR90" s="114"/>
      <c r="UBS90" s="114"/>
      <c r="UBT90" s="114"/>
      <c r="UBU90" s="114"/>
      <c r="UBV90" s="114"/>
      <c r="UBW90" s="114"/>
      <c r="UBX90" s="114"/>
      <c r="UBY90" s="114"/>
      <c r="UBZ90" s="114"/>
      <c r="UCA90" s="114"/>
      <c r="UCB90" s="114"/>
      <c r="UCC90" s="114"/>
      <c r="UCD90" s="114"/>
      <c r="UCE90" s="114"/>
      <c r="UCF90" s="114"/>
      <c r="UCG90" s="114"/>
      <c r="UCH90" s="114"/>
      <c r="UCI90" s="114"/>
      <c r="UCJ90" s="114"/>
      <c r="UCK90" s="114"/>
      <c r="UCL90" s="114"/>
      <c r="UCM90" s="114"/>
      <c r="UCN90" s="114"/>
      <c r="UCO90" s="114"/>
      <c r="UCP90" s="114"/>
      <c r="UCQ90" s="114"/>
      <c r="UCR90" s="114"/>
      <c r="UCS90" s="114"/>
      <c r="UCT90" s="114"/>
      <c r="UCU90" s="114"/>
      <c r="UCV90" s="114"/>
      <c r="UCW90" s="114"/>
      <c r="UCX90" s="114"/>
      <c r="UCY90" s="114"/>
      <c r="UCZ90" s="114"/>
      <c r="UDA90" s="114"/>
      <c r="UDB90" s="114"/>
      <c r="UDC90" s="114"/>
      <c r="UDD90" s="114"/>
      <c r="UDE90" s="114"/>
      <c r="UDF90" s="114"/>
      <c r="UDG90" s="114"/>
      <c r="UDH90" s="114"/>
      <c r="UDI90" s="114"/>
      <c r="UDJ90" s="114"/>
      <c r="UDK90" s="114"/>
      <c r="UDL90" s="114"/>
      <c r="UDM90" s="114"/>
      <c r="UDN90" s="114"/>
      <c r="UDO90" s="114"/>
      <c r="UDP90" s="114"/>
      <c r="UDQ90" s="114"/>
      <c r="UDR90" s="114"/>
      <c r="UDS90" s="114"/>
      <c r="UDT90" s="114"/>
      <c r="UDU90" s="114"/>
      <c r="UDV90" s="114"/>
      <c r="UDW90" s="114"/>
      <c r="UDX90" s="114"/>
      <c r="UDY90" s="114"/>
      <c r="UDZ90" s="114"/>
      <c r="UEA90" s="114"/>
      <c r="UEB90" s="114"/>
      <c r="UEC90" s="114"/>
      <c r="UED90" s="114"/>
      <c r="UEE90" s="114"/>
      <c r="UEF90" s="114"/>
      <c r="UEG90" s="114"/>
      <c r="UEH90" s="114"/>
      <c r="UEI90" s="114"/>
      <c r="UEJ90" s="114"/>
      <c r="UEK90" s="114"/>
      <c r="UEL90" s="114"/>
      <c r="UEM90" s="114"/>
      <c r="UEN90" s="114"/>
      <c r="UEO90" s="114"/>
      <c r="UEP90" s="114"/>
      <c r="UEQ90" s="114"/>
      <c r="UER90" s="114"/>
      <c r="UES90" s="114"/>
      <c r="UET90" s="114"/>
      <c r="UEU90" s="114"/>
      <c r="UEV90" s="114"/>
      <c r="UEW90" s="114"/>
      <c r="UEX90" s="114"/>
      <c r="UEY90" s="114"/>
      <c r="UEZ90" s="114"/>
      <c r="UFA90" s="114"/>
      <c r="UFB90" s="114"/>
      <c r="UFC90" s="114"/>
      <c r="UFD90" s="114"/>
      <c r="UFE90" s="114"/>
      <c r="UFF90" s="114"/>
      <c r="UFG90" s="114"/>
      <c r="UFH90" s="114"/>
      <c r="UFI90" s="114"/>
      <c r="UFJ90" s="114"/>
      <c r="UFK90" s="114"/>
      <c r="UFL90" s="114"/>
      <c r="UFM90" s="114"/>
      <c r="UFN90" s="114"/>
      <c r="UFO90" s="114"/>
      <c r="UFP90" s="114"/>
      <c r="UFQ90" s="114"/>
      <c r="UFR90" s="114"/>
      <c r="UFS90" s="114"/>
      <c r="UFT90" s="114"/>
      <c r="UFU90" s="114"/>
      <c r="UFV90" s="114"/>
      <c r="UFW90" s="114"/>
      <c r="UFX90" s="114"/>
      <c r="UFY90" s="114"/>
      <c r="UFZ90" s="114"/>
      <c r="UGA90" s="114"/>
      <c r="UGB90" s="114"/>
      <c r="UGC90" s="114"/>
      <c r="UGD90" s="114"/>
      <c r="UGE90" s="114"/>
      <c r="UGF90" s="114"/>
      <c r="UGG90" s="114"/>
      <c r="UGH90" s="114"/>
      <c r="UGI90" s="114"/>
      <c r="UGJ90" s="114"/>
      <c r="UGK90" s="114"/>
      <c r="UGL90" s="114"/>
      <c r="UGM90" s="114"/>
      <c r="UGN90" s="114"/>
      <c r="UGO90" s="114"/>
      <c r="UGP90" s="114"/>
      <c r="UGQ90" s="114"/>
      <c r="UGR90" s="114"/>
      <c r="UGS90" s="114"/>
      <c r="UGT90" s="114"/>
      <c r="UGU90" s="114"/>
      <c r="UGV90" s="114"/>
      <c r="UGW90" s="114"/>
      <c r="UGX90" s="114"/>
      <c r="UGY90" s="114"/>
      <c r="UGZ90" s="114"/>
      <c r="UHA90" s="114"/>
      <c r="UHB90" s="114"/>
      <c r="UHC90" s="114"/>
      <c r="UHD90" s="114"/>
      <c r="UHE90" s="114"/>
      <c r="UHF90" s="114"/>
      <c r="UHG90" s="114"/>
      <c r="UHH90" s="114"/>
      <c r="UHI90" s="114"/>
      <c r="UHJ90" s="114"/>
      <c r="UHK90" s="114"/>
      <c r="UHL90" s="114"/>
      <c r="UHM90" s="114"/>
      <c r="UHN90" s="114"/>
      <c r="UHO90" s="114"/>
      <c r="UHP90" s="114"/>
      <c r="UHQ90" s="114"/>
      <c r="UHR90" s="114"/>
      <c r="UHS90" s="114"/>
      <c r="UHT90" s="114"/>
      <c r="UHU90" s="114"/>
      <c r="UHV90" s="114"/>
      <c r="UHW90" s="114"/>
      <c r="UHX90" s="114"/>
      <c r="UHY90" s="114"/>
      <c r="UHZ90" s="114"/>
      <c r="UIA90" s="114"/>
      <c r="UIB90" s="114"/>
      <c r="UIC90" s="114"/>
      <c r="UID90" s="114"/>
      <c r="UIE90" s="114"/>
      <c r="UIF90" s="114"/>
      <c r="UIG90" s="114"/>
      <c r="UIH90" s="114"/>
      <c r="UII90" s="114"/>
      <c r="UIJ90" s="114"/>
      <c r="UIK90" s="114"/>
      <c r="UIL90" s="114"/>
      <c r="UIM90" s="114"/>
      <c r="UIN90" s="114"/>
      <c r="UIO90" s="114"/>
      <c r="UIP90" s="114"/>
      <c r="UIQ90" s="114"/>
      <c r="UIR90" s="114"/>
      <c r="UIS90" s="114"/>
      <c r="UIT90" s="114"/>
      <c r="UIU90" s="114"/>
      <c r="UIV90" s="114"/>
      <c r="UIW90" s="114"/>
      <c r="UIX90" s="114"/>
      <c r="UIY90" s="114"/>
      <c r="UIZ90" s="114"/>
      <c r="UJA90" s="114"/>
      <c r="UJB90" s="114"/>
      <c r="UJC90" s="114"/>
      <c r="UJD90" s="114"/>
      <c r="UJE90" s="114"/>
      <c r="UJF90" s="114"/>
      <c r="UJG90" s="114"/>
      <c r="UJH90" s="114"/>
      <c r="UJI90" s="114"/>
      <c r="UJJ90" s="114"/>
      <c r="UJK90" s="114"/>
      <c r="UJL90" s="114"/>
      <c r="UJM90" s="114"/>
      <c r="UJN90" s="114"/>
      <c r="UJO90" s="114"/>
      <c r="UJP90" s="114"/>
      <c r="UJQ90" s="114"/>
      <c r="UJR90" s="114"/>
      <c r="UJS90" s="114"/>
      <c r="UJT90" s="114"/>
      <c r="UJU90" s="114"/>
      <c r="UJV90" s="114"/>
      <c r="UJW90" s="114"/>
      <c r="UJX90" s="114"/>
      <c r="UJY90" s="114"/>
      <c r="UJZ90" s="114"/>
      <c r="UKA90" s="114"/>
      <c r="UKB90" s="114"/>
      <c r="UKC90" s="114"/>
      <c r="UKD90" s="114"/>
      <c r="UKE90" s="114"/>
      <c r="UKF90" s="114"/>
      <c r="UKG90" s="114"/>
      <c r="UKH90" s="114"/>
      <c r="UKI90" s="114"/>
      <c r="UKJ90" s="114"/>
      <c r="UKK90" s="114"/>
      <c r="UKL90" s="114"/>
      <c r="UKM90" s="114"/>
      <c r="UKN90" s="114"/>
      <c r="UKO90" s="114"/>
      <c r="UKP90" s="114"/>
      <c r="UKQ90" s="114"/>
      <c r="UKR90" s="114"/>
      <c r="UKS90" s="114"/>
      <c r="UKT90" s="114"/>
      <c r="UKU90" s="114"/>
      <c r="UKV90" s="114"/>
      <c r="UKW90" s="114"/>
      <c r="UKX90" s="114"/>
      <c r="UKY90" s="114"/>
      <c r="UKZ90" s="114"/>
      <c r="ULA90" s="114"/>
      <c r="ULB90" s="114"/>
      <c r="ULC90" s="114"/>
      <c r="ULD90" s="114"/>
      <c r="ULE90" s="114"/>
      <c r="ULF90" s="114"/>
      <c r="ULG90" s="114"/>
      <c r="ULH90" s="114"/>
      <c r="ULI90" s="114"/>
      <c r="ULJ90" s="114"/>
      <c r="ULK90" s="114"/>
      <c r="ULL90" s="114"/>
      <c r="ULM90" s="114"/>
      <c r="ULN90" s="114"/>
      <c r="ULO90" s="114"/>
      <c r="ULP90" s="114"/>
      <c r="ULQ90" s="114"/>
      <c r="ULR90" s="114"/>
      <c r="ULS90" s="114"/>
      <c r="ULT90" s="114"/>
      <c r="ULU90" s="114"/>
      <c r="ULV90" s="114"/>
      <c r="ULW90" s="114"/>
      <c r="ULX90" s="114"/>
      <c r="ULY90" s="114"/>
      <c r="ULZ90" s="114"/>
      <c r="UMA90" s="114"/>
      <c r="UMB90" s="114"/>
      <c r="UMC90" s="114"/>
      <c r="UMD90" s="114"/>
      <c r="UME90" s="114"/>
      <c r="UMF90" s="114"/>
      <c r="UMG90" s="114"/>
      <c r="UMH90" s="114"/>
      <c r="UMI90" s="114"/>
      <c r="UMJ90" s="114"/>
      <c r="UMK90" s="114"/>
      <c r="UML90" s="114"/>
      <c r="UMM90" s="114"/>
      <c r="UMN90" s="114"/>
      <c r="UMO90" s="114"/>
      <c r="UMP90" s="114"/>
      <c r="UMQ90" s="114"/>
      <c r="UMR90" s="114"/>
      <c r="UMS90" s="114"/>
      <c r="UMT90" s="114"/>
      <c r="UMU90" s="114"/>
      <c r="UMV90" s="114"/>
      <c r="UMW90" s="114"/>
      <c r="UMX90" s="114"/>
      <c r="UMY90" s="114"/>
      <c r="UMZ90" s="114"/>
      <c r="UNA90" s="114"/>
      <c r="UNB90" s="114"/>
      <c r="UNC90" s="114"/>
      <c r="UND90" s="114"/>
      <c r="UNE90" s="114"/>
      <c r="UNF90" s="114"/>
      <c r="UNG90" s="114"/>
      <c r="UNH90" s="114"/>
      <c r="UNI90" s="114"/>
      <c r="UNJ90" s="114"/>
      <c r="UNK90" s="114"/>
      <c r="UNL90" s="114"/>
      <c r="UNM90" s="114"/>
      <c r="UNN90" s="114"/>
      <c r="UNO90" s="114"/>
      <c r="UNP90" s="114"/>
      <c r="UNQ90" s="114"/>
      <c r="UNR90" s="114"/>
      <c r="UNS90" s="114"/>
      <c r="UNT90" s="114"/>
      <c r="UNU90" s="114"/>
      <c r="UNV90" s="114"/>
      <c r="UNW90" s="114"/>
      <c r="UNX90" s="114"/>
      <c r="UNY90" s="114"/>
      <c r="UNZ90" s="114"/>
      <c r="UOA90" s="114"/>
      <c r="UOB90" s="114"/>
      <c r="UOC90" s="114"/>
      <c r="UOD90" s="114"/>
      <c r="UOE90" s="114"/>
      <c r="UOF90" s="114"/>
      <c r="UOG90" s="114"/>
      <c r="UOH90" s="114"/>
      <c r="UOI90" s="114"/>
      <c r="UOJ90" s="114"/>
      <c r="UOK90" s="114"/>
      <c r="UOL90" s="114"/>
      <c r="UOM90" s="114"/>
      <c r="UON90" s="114"/>
      <c r="UOO90" s="114"/>
      <c r="UOP90" s="114"/>
      <c r="UOQ90" s="114"/>
      <c r="UOR90" s="114"/>
      <c r="UOS90" s="114"/>
      <c r="UOT90" s="114"/>
      <c r="UOU90" s="114"/>
      <c r="UOV90" s="114"/>
      <c r="UOW90" s="114"/>
      <c r="UOX90" s="114"/>
      <c r="UOY90" s="114"/>
      <c r="UOZ90" s="114"/>
      <c r="UPA90" s="114"/>
      <c r="UPB90" s="114"/>
      <c r="UPC90" s="114"/>
      <c r="UPD90" s="114"/>
      <c r="UPE90" s="114"/>
      <c r="UPF90" s="114"/>
      <c r="UPG90" s="114"/>
      <c r="UPH90" s="114"/>
      <c r="UPI90" s="114"/>
      <c r="UPJ90" s="114"/>
      <c r="UPK90" s="114"/>
      <c r="UPL90" s="114"/>
      <c r="UPM90" s="114"/>
      <c r="UPN90" s="114"/>
      <c r="UPO90" s="114"/>
      <c r="UPP90" s="114"/>
      <c r="UPQ90" s="114"/>
      <c r="UPR90" s="114"/>
      <c r="UPS90" s="114"/>
      <c r="UPT90" s="114"/>
      <c r="UPU90" s="114"/>
      <c r="UPV90" s="114"/>
      <c r="UPW90" s="114"/>
      <c r="UPX90" s="114"/>
      <c r="UPY90" s="114"/>
      <c r="UPZ90" s="114"/>
      <c r="UQA90" s="114"/>
      <c r="UQB90" s="114"/>
      <c r="UQC90" s="114"/>
      <c r="UQD90" s="114"/>
      <c r="UQE90" s="114"/>
      <c r="UQF90" s="114"/>
      <c r="UQG90" s="114"/>
      <c r="UQH90" s="114"/>
      <c r="UQI90" s="114"/>
      <c r="UQJ90" s="114"/>
      <c r="UQK90" s="114"/>
      <c r="UQL90" s="114"/>
      <c r="UQM90" s="114"/>
      <c r="UQN90" s="114"/>
      <c r="UQO90" s="114"/>
      <c r="UQP90" s="114"/>
      <c r="UQQ90" s="114"/>
      <c r="UQR90" s="114"/>
      <c r="UQS90" s="114"/>
      <c r="UQT90" s="114"/>
      <c r="UQU90" s="114"/>
      <c r="UQV90" s="114"/>
      <c r="UQW90" s="114"/>
      <c r="UQX90" s="114"/>
      <c r="UQY90" s="114"/>
      <c r="UQZ90" s="114"/>
      <c r="URA90" s="114"/>
      <c r="URB90" s="114"/>
      <c r="URC90" s="114"/>
      <c r="URD90" s="114"/>
      <c r="URE90" s="114"/>
      <c r="URF90" s="114"/>
      <c r="URG90" s="114"/>
      <c r="URH90" s="114"/>
      <c r="URI90" s="114"/>
      <c r="URJ90" s="114"/>
      <c r="URK90" s="114"/>
      <c r="URL90" s="114"/>
      <c r="URM90" s="114"/>
      <c r="URN90" s="114"/>
      <c r="URO90" s="114"/>
      <c r="URP90" s="114"/>
      <c r="URQ90" s="114"/>
      <c r="URR90" s="114"/>
      <c r="URS90" s="114"/>
      <c r="URT90" s="114"/>
      <c r="URU90" s="114"/>
      <c r="URV90" s="114"/>
      <c r="URW90" s="114"/>
      <c r="URX90" s="114"/>
      <c r="URY90" s="114"/>
      <c r="URZ90" s="114"/>
      <c r="USA90" s="114"/>
      <c r="USB90" s="114"/>
      <c r="USC90" s="114"/>
      <c r="USD90" s="114"/>
      <c r="USE90" s="114"/>
      <c r="USF90" s="114"/>
      <c r="USG90" s="114"/>
      <c r="USH90" s="114"/>
      <c r="USI90" s="114"/>
      <c r="USJ90" s="114"/>
      <c r="USK90" s="114"/>
      <c r="USL90" s="114"/>
      <c r="USM90" s="114"/>
      <c r="USN90" s="114"/>
      <c r="USO90" s="114"/>
      <c r="USP90" s="114"/>
      <c r="USQ90" s="114"/>
      <c r="USR90" s="114"/>
      <c r="USS90" s="114"/>
      <c r="UST90" s="114"/>
      <c r="USU90" s="114"/>
      <c r="USV90" s="114"/>
      <c r="USW90" s="114"/>
      <c r="USX90" s="114"/>
      <c r="USY90" s="114"/>
      <c r="USZ90" s="114"/>
      <c r="UTA90" s="114"/>
      <c r="UTB90" s="114"/>
      <c r="UTC90" s="114"/>
      <c r="UTD90" s="114"/>
      <c r="UTE90" s="114"/>
      <c r="UTF90" s="114"/>
      <c r="UTG90" s="114"/>
      <c r="UTH90" s="114"/>
      <c r="UTI90" s="114"/>
      <c r="UTJ90" s="114"/>
      <c r="UTK90" s="114"/>
      <c r="UTL90" s="114"/>
      <c r="UTM90" s="114"/>
      <c r="UTN90" s="114"/>
      <c r="UTO90" s="114"/>
      <c r="UTP90" s="114"/>
      <c r="UTQ90" s="114"/>
      <c r="UTR90" s="114"/>
      <c r="UTS90" s="114"/>
      <c r="UTT90" s="114"/>
      <c r="UTU90" s="114"/>
      <c r="UTV90" s="114"/>
      <c r="UTW90" s="114"/>
      <c r="UTX90" s="114"/>
      <c r="UTY90" s="114"/>
      <c r="UTZ90" s="114"/>
      <c r="UUA90" s="114"/>
      <c r="UUB90" s="114"/>
      <c r="UUC90" s="114"/>
      <c r="UUD90" s="114"/>
      <c r="UUE90" s="114"/>
      <c r="UUF90" s="114"/>
      <c r="UUG90" s="114"/>
      <c r="UUH90" s="114"/>
      <c r="UUI90" s="114"/>
      <c r="UUJ90" s="114"/>
      <c r="UUK90" s="114"/>
      <c r="UUL90" s="114"/>
      <c r="UUM90" s="114"/>
      <c r="UUN90" s="114"/>
      <c r="UUO90" s="114"/>
      <c r="UUP90" s="114"/>
      <c r="UUQ90" s="114"/>
      <c r="UUR90" s="114"/>
      <c r="UUS90" s="114"/>
      <c r="UUT90" s="114"/>
      <c r="UUU90" s="114"/>
      <c r="UUV90" s="114"/>
      <c r="UUW90" s="114"/>
      <c r="UUX90" s="114"/>
      <c r="UUY90" s="114"/>
      <c r="UUZ90" s="114"/>
      <c r="UVA90" s="114"/>
      <c r="UVB90" s="114"/>
      <c r="UVC90" s="114"/>
      <c r="UVD90" s="114"/>
      <c r="UVE90" s="114"/>
      <c r="UVF90" s="114"/>
      <c r="UVG90" s="114"/>
      <c r="UVH90" s="114"/>
      <c r="UVI90" s="114"/>
      <c r="UVJ90" s="114"/>
      <c r="UVK90" s="114"/>
      <c r="UVL90" s="114"/>
      <c r="UVM90" s="114"/>
      <c r="UVN90" s="114"/>
      <c r="UVO90" s="114"/>
      <c r="UVP90" s="114"/>
      <c r="UVQ90" s="114"/>
      <c r="UVR90" s="114"/>
      <c r="UVS90" s="114"/>
      <c r="UVT90" s="114"/>
      <c r="UVU90" s="114"/>
      <c r="UVV90" s="114"/>
      <c r="UVW90" s="114"/>
      <c r="UVX90" s="114"/>
      <c r="UVY90" s="114"/>
      <c r="UVZ90" s="114"/>
      <c r="UWA90" s="114"/>
      <c r="UWB90" s="114"/>
      <c r="UWC90" s="114"/>
      <c r="UWD90" s="114"/>
      <c r="UWE90" s="114"/>
      <c r="UWF90" s="114"/>
      <c r="UWG90" s="114"/>
      <c r="UWH90" s="114"/>
      <c r="UWI90" s="114"/>
      <c r="UWJ90" s="114"/>
      <c r="UWK90" s="114"/>
      <c r="UWL90" s="114"/>
      <c r="UWM90" s="114"/>
      <c r="UWN90" s="114"/>
      <c r="UWO90" s="114"/>
      <c r="UWP90" s="114"/>
      <c r="UWQ90" s="114"/>
      <c r="UWR90" s="114"/>
      <c r="UWS90" s="114"/>
      <c r="UWT90" s="114"/>
      <c r="UWU90" s="114"/>
      <c r="UWV90" s="114"/>
      <c r="UWW90" s="114"/>
      <c r="UWX90" s="114"/>
      <c r="UWY90" s="114"/>
      <c r="UWZ90" s="114"/>
      <c r="UXA90" s="114"/>
      <c r="UXB90" s="114"/>
      <c r="UXC90" s="114"/>
      <c r="UXD90" s="114"/>
      <c r="UXE90" s="114"/>
      <c r="UXF90" s="114"/>
      <c r="UXG90" s="114"/>
      <c r="UXH90" s="114"/>
      <c r="UXI90" s="114"/>
      <c r="UXJ90" s="114"/>
      <c r="UXK90" s="114"/>
      <c r="UXL90" s="114"/>
      <c r="UXM90" s="114"/>
      <c r="UXN90" s="114"/>
      <c r="UXO90" s="114"/>
      <c r="UXP90" s="114"/>
      <c r="UXQ90" s="114"/>
      <c r="UXR90" s="114"/>
      <c r="UXS90" s="114"/>
      <c r="UXT90" s="114"/>
      <c r="UXU90" s="114"/>
      <c r="UXV90" s="114"/>
      <c r="UXW90" s="114"/>
      <c r="UXX90" s="114"/>
      <c r="UXY90" s="114"/>
      <c r="UXZ90" s="114"/>
      <c r="UYA90" s="114"/>
      <c r="UYB90" s="114"/>
      <c r="UYC90" s="114"/>
      <c r="UYD90" s="114"/>
      <c r="UYE90" s="114"/>
      <c r="UYF90" s="114"/>
      <c r="UYG90" s="114"/>
      <c r="UYH90" s="114"/>
      <c r="UYI90" s="114"/>
      <c r="UYJ90" s="114"/>
      <c r="UYK90" s="114"/>
      <c r="UYL90" s="114"/>
      <c r="UYM90" s="114"/>
      <c r="UYN90" s="114"/>
      <c r="UYO90" s="114"/>
      <c r="UYP90" s="114"/>
      <c r="UYQ90" s="114"/>
      <c r="UYR90" s="114"/>
      <c r="UYS90" s="114"/>
      <c r="UYT90" s="114"/>
      <c r="UYU90" s="114"/>
      <c r="UYV90" s="114"/>
      <c r="UYW90" s="114"/>
      <c r="UYX90" s="114"/>
      <c r="UYY90" s="114"/>
      <c r="UYZ90" s="114"/>
      <c r="UZA90" s="114"/>
      <c r="UZB90" s="114"/>
      <c r="UZC90" s="114"/>
      <c r="UZD90" s="114"/>
      <c r="UZE90" s="114"/>
      <c r="UZF90" s="114"/>
      <c r="UZG90" s="114"/>
      <c r="UZH90" s="114"/>
      <c r="UZI90" s="114"/>
      <c r="UZJ90" s="114"/>
      <c r="UZK90" s="114"/>
      <c r="UZL90" s="114"/>
      <c r="UZM90" s="114"/>
      <c r="UZN90" s="114"/>
      <c r="UZO90" s="114"/>
      <c r="UZP90" s="114"/>
      <c r="UZQ90" s="114"/>
      <c r="UZR90" s="114"/>
      <c r="UZS90" s="114"/>
      <c r="UZT90" s="114"/>
      <c r="UZU90" s="114"/>
      <c r="UZV90" s="114"/>
      <c r="UZW90" s="114"/>
      <c r="UZX90" s="114"/>
      <c r="UZY90" s="114"/>
      <c r="UZZ90" s="114"/>
      <c r="VAA90" s="114"/>
      <c r="VAB90" s="114"/>
      <c r="VAC90" s="114"/>
      <c r="VAD90" s="114"/>
      <c r="VAE90" s="114"/>
      <c r="VAF90" s="114"/>
      <c r="VAG90" s="114"/>
      <c r="VAH90" s="114"/>
      <c r="VAI90" s="114"/>
      <c r="VAJ90" s="114"/>
      <c r="VAK90" s="114"/>
      <c r="VAL90" s="114"/>
      <c r="VAM90" s="114"/>
      <c r="VAN90" s="114"/>
      <c r="VAO90" s="114"/>
      <c r="VAP90" s="114"/>
      <c r="VAQ90" s="114"/>
      <c r="VAR90" s="114"/>
      <c r="VAS90" s="114"/>
      <c r="VAT90" s="114"/>
      <c r="VAU90" s="114"/>
      <c r="VAV90" s="114"/>
      <c r="VAW90" s="114"/>
      <c r="VAX90" s="114"/>
      <c r="VAY90" s="114"/>
      <c r="VAZ90" s="114"/>
      <c r="VBA90" s="114"/>
      <c r="VBB90" s="114"/>
      <c r="VBC90" s="114"/>
      <c r="VBD90" s="114"/>
      <c r="VBE90" s="114"/>
      <c r="VBF90" s="114"/>
      <c r="VBG90" s="114"/>
      <c r="VBH90" s="114"/>
      <c r="VBI90" s="114"/>
      <c r="VBJ90" s="114"/>
      <c r="VBK90" s="114"/>
      <c r="VBL90" s="114"/>
      <c r="VBM90" s="114"/>
      <c r="VBN90" s="114"/>
      <c r="VBO90" s="114"/>
      <c r="VBP90" s="114"/>
      <c r="VBQ90" s="114"/>
      <c r="VBR90" s="114"/>
      <c r="VBS90" s="114"/>
      <c r="VBT90" s="114"/>
      <c r="VBU90" s="114"/>
      <c r="VBV90" s="114"/>
      <c r="VBW90" s="114"/>
      <c r="VBX90" s="114"/>
      <c r="VBY90" s="114"/>
      <c r="VBZ90" s="114"/>
      <c r="VCA90" s="114"/>
      <c r="VCB90" s="114"/>
      <c r="VCC90" s="114"/>
      <c r="VCD90" s="114"/>
      <c r="VCE90" s="114"/>
      <c r="VCF90" s="114"/>
      <c r="VCG90" s="114"/>
      <c r="VCH90" s="114"/>
      <c r="VCI90" s="114"/>
      <c r="VCJ90" s="114"/>
      <c r="VCK90" s="114"/>
      <c r="VCL90" s="114"/>
      <c r="VCM90" s="114"/>
      <c r="VCN90" s="114"/>
      <c r="VCO90" s="114"/>
      <c r="VCP90" s="114"/>
      <c r="VCQ90" s="114"/>
      <c r="VCR90" s="114"/>
      <c r="VCS90" s="114"/>
      <c r="VCT90" s="114"/>
      <c r="VCU90" s="114"/>
      <c r="VCV90" s="114"/>
      <c r="VCW90" s="114"/>
      <c r="VCX90" s="114"/>
      <c r="VCY90" s="114"/>
      <c r="VCZ90" s="114"/>
      <c r="VDA90" s="114"/>
      <c r="VDB90" s="114"/>
      <c r="VDC90" s="114"/>
      <c r="VDD90" s="114"/>
      <c r="VDE90" s="114"/>
      <c r="VDF90" s="114"/>
      <c r="VDG90" s="114"/>
      <c r="VDH90" s="114"/>
      <c r="VDI90" s="114"/>
      <c r="VDJ90" s="114"/>
      <c r="VDK90" s="114"/>
      <c r="VDL90" s="114"/>
      <c r="VDM90" s="114"/>
      <c r="VDN90" s="114"/>
      <c r="VDO90" s="114"/>
      <c r="VDP90" s="114"/>
      <c r="VDQ90" s="114"/>
      <c r="VDR90" s="114"/>
      <c r="VDS90" s="114"/>
      <c r="VDT90" s="114"/>
      <c r="VDU90" s="114"/>
      <c r="VDV90" s="114"/>
      <c r="VDW90" s="114"/>
      <c r="VDX90" s="114"/>
      <c r="VDY90" s="114"/>
      <c r="VDZ90" s="114"/>
      <c r="VEA90" s="114"/>
      <c r="VEB90" s="114"/>
      <c r="VEC90" s="114"/>
      <c r="VED90" s="114"/>
      <c r="VEE90" s="114"/>
      <c r="VEF90" s="114"/>
      <c r="VEG90" s="114"/>
      <c r="VEH90" s="114"/>
      <c r="VEI90" s="114"/>
      <c r="VEJ90" s="114"/>
      <c r="VEK90" s="114"/>
      <c r="VEL90" s="114"/>
      <c r="VEM90" s="114"/>
      <c r="VEN90" s="114"/>
      <c r="VEO90" s="114"/>
      <c r="VEP90" s="114"/>
      <c r="VEQ90" s="114"/>
      <c r="VER90" s="114"/>
      <c r="VES90" s="114"/>
      <c r="VET90" s="114"/>
      <c r="VEU90" s="114"/>
      <c r="VEV90" s="114"/>
      <c r="VEW90" s="114"/>
      <c r="VEX90" s="114"/>
      <c r="VEY90" s="114"/>
      <c r="VEZ90" s="114"/>
      <c r="VFA90" s="114"/>
      <c r="VFB90" s="114"/>
      <c r="VFC90" s="114"/>
      <c r="VFD90" s="114"/>
      <c r="VFE90" s="114"/>
      <c r="VFF90" s="114"/>
      <c r="VFG90" s="114"/>
      <c r="VFH90" s="114"/>
      <c r="VFI90" s="114"/>
      <c r="VFJ90" s="114"/>
      <c r="VFK90" s="114"/>
      <c r="VFL90" s="114"/>
      <c r="VFM90" s="114"/>
      <c r="VFN90" s="114"/>
      <c r="VFO90" s="114"/>
      <c r="VFP90" s="114"/>
      <c r="VFQ90" s="114"/>
      <c r="VFR90" s="114"/>
      <c r="VFS90" s="114"/>
      <c r="VFT90" s="114"/>
      <c r="VFU90" s="114"/>
      <c r="VFV90" s="114"/>
      <c r="VFW90" s="114"/>
      <c r="VFX90" s="114"/>
      <c r="VFY90" s="114"/>
      <c r="VFZ90" s="114"/>
      <c r="VGA90" s="114"/>
      <c r="VGB90" s="114"/>
      <c r="VGC90" s="114"/>
      <c r="VGD90" s="114"/>
      <c r="VGE90" s="114"/>
      <c r="VGF90" s="114"/>
      <c r="VGG90" s="114"/>
      <c r="VGH90" s="114"/>
      <c r="VGI90" s="114"/>
      <c r="VGJ90" s="114"/>
      <c r="VGK90" s="114"/>
      <c r="VGL90" s="114"/>
      <c r="VGM90" s="114"/>
      <c r="VGN90" s="114"/>
      <c r="VGO90" s="114"/>
      <c r="VGP90" s="114"/>
      <c r="VGQ90" s="114"/>
      <c r="VGR90" s="114"/>
      <c r="VGS90" s="114"/>
      <c r="VGT90" s="114"/>
      <c r="VGU90" s="114"/>
      <c r="VGV90" s="114"/>
      <c r="VGW90" s="114"/>
      <c r="VGX90" s="114"/>
      <c r="VGY90" s="114"/>
      <c r="VGZ90" s="114"/>
      <c r="VHA90" s="114"/>
      <c r="VHB90" s="114"/>
      <c r="VHC90" s="114"/>
      <c r="VHD90" s="114"/>
      <c r="VHE90" s="114"/>
      <c r="VHF90" s="114"/>
      <c r="VHG90" s="114"/>
      <c r="VHH90" s="114"/>
      <c r="VHI90" s="114"/>
      <c r="VHJ90" s="114"/>
      <c r="VHK90" s="114"/>
      <c r="VHL90" s="114"/>
      <c r="VHM90" s="114"/>
      <c r="VHN90" s="114"/>
      <c r="VHO90" s="114"/>
      <c r="VHP90" s="114"/>
      <c r="VHQ90" s="114"/>
      <c r="VHR90" s="114"/>
      <c r="VHS90" s="114"/>
      <c r="VHT90" s="114"/>
      <c r="VHU90" s="114"/>
      <c r="VHV90" s="114"/>
      <c r="VHW90" s="114"/>
      <c r="VHX90" s="114"/>
      <c r="VHY90" s="114"/>
      <c r="VHZ90" s="114"/>
      <c r="VIA90" s="114"/>
      <c r="VIB90" s="114"/>
      <c r="VIC90" s="114"/>
      <c r="VID90" s="114"/>
      <c r="VIE90" s="114"/>
      <c r="VIF90" s="114"/>
      <c r="VIG90" s="114"/>
      <c r="VIH90" s="114"/>
      <c r="VII90" s="114"/>
      <c r="VIJ90" s="114"/>
      <c r="VIK90" s="114"/>
      <c r="VIL90" s="114"/>
      <c r="VIM90" s="114"/>
      <c r="VIN90" s="114"/>
      <c r="VIO90" s="114"/>
      <c r="VIP90" s="114"/>
      <c r="VIQ90" s="114"/>
      <c r="VIR90" s="114"/>
      <c r="VIS90" s="114"/>
      <c r="VIT90" s="114"/>
      <c r="VIU90" s="114"/>
      <c r="VIV90" s="114"/>
      <c r="VIW90" s="114"/>
      <c r="VIX90" s="114"/>
      <c r="VIY90" s="114"/>
      <c r="VIZ90" s="114"/>
      <c r="VJA90" s="114"/>
      <c r="VJB90" s="114"/>
      <c r="VJC90" s="114"/>
      <c r="VJD90" s="114"/>
      <c r="VJE90" s="114"/>
      <c r="VJF90" s="114"/>
      <c r="VJG90" s="114"/>
      <c r="VJH90" s="114"/>
      <c r="VJI90" s="114"/>
      <c r="VJJ90" s="114"/>
      <c r="VJK90" s="114"/>
      <c r="VJL90" s="114"/>
      <c r="VJM90" s="114"/>
      <c r="VJN90" s="114"/>
      <c r="VJO90" s="114"/>
      <c r="VJP90" s="114"/>
      <c r="VJQ90" s="114"/>
      <c r="VJR90" s="114"/>
      <c r="VJS90" s="114"/>
      <c r="VJT90" s="114"/>
      <c r="VJU90" s="114"/>
      <c r="VJV90" s="114"/>
      <c r="VJW90" s="114"/>
      <c r="VJX90" s="114"/>
      <c r="VJY90" s="114"/>
      <c r="VJZ90" s="114"/>
      <c r="VKA90" s="114"/>
      <c r="VKB90" s="114"/>
      <c r="VKC90" s="114"/>
      <c r="VKD90" s="114"/>
      <c r="VKE90" s="114"/>
      <c r="VKF90" s="114"/>
      <c r="VKG90" s="114"/>
      <c r="VKH90" s="114"/>
      <c r="VKI90" s="114"/>
      <c r="VKJ90" s="114"/>
      <c r="VKK90" s="114"/>
      <c r="VKL90" s="114"/>
      <c r="VKM90" s="114"/>
      <c r="VKN90" s="114"/>
      <c r="VKO90" s="114"/>
      <c r="VKP90" s="114"/>
      <c r="VKQ90" s="114"/>
      <c r="VKR90" s="114"/>
      <c r="VKS90" s="114"/>
      <c r="VKT90" s="114"/>
      <c r="VKU90" s="114"/>
      <c r="VKV90" s="114"/>
      <c r="VKW90" s="114"/>
      <c r="VKX90" s="114"/>
      <c r="VKY90" s="114"/>
      <c r="VKZ90" s="114"/>
      <c r="VLA90" s="114"/>
      <c r="VLB90" s="114"/>
      <c r="VLC90" s="114"/>
      <c r="VLD90" s="114"/>
      <c r="VLE90" s="114"/>
      <c r="VLF90" s="114"/>
      <c r="VLG90" s="114"/>
      <c r="VLH90" s="114"/>
      <c r="VLI90" s="114"/>
      <c r="VLJ90" s="114"/>
      <c r="VLK90" s="114"/>
      <c r="VLL90" s="114"/>
      <c r="VLM90" s="114"/>
      <c r="VLN90" s="114"/>
      <c r="VLO90" s="114"/>
      <c r="VLP90" s="114"/>
      <c r="VLQ90" s="114"/>
      <c r="VLR90" s="114"/>
      <c r="VLS90" s="114"/>
      <c r="VLT90" s="114"/>
      <c r="VLU90" s="114"/>
      <c r="VLV90" s="114"/>
      <c r="VLW90" s="114"/>
      <c r="VLX90" s="114"/>
      <c r="VLY90" s="114"/>
      <c r="VLZ90" s="114"/>
      <c r="VMA90" s="114"/>
      <c r="VMB90" s="114"/>
      <c r="VMC90" s="114"/>
      <c r="VMD90" s="114"/>
      <c r="VME90" s="114"/>
      <c r="VMF90" s="114"/>
      <c r="VMG90" s="114"/>
      <c r="VMH90" s="114"/>
      <c r="VMI90" s="114"/>
      <c r="VMJ90" s="114"/>
      <c r="VMK90" s="114"/>
      <c r="VML90" s="114"/>
      <c r="VMM90" s="114"/>
      <c r="VMN90" s="114"/>
      <c r="VMO90" s="114"/>
      <c r="VMP90" s="114"/>
      <c r="VMQ90" s="114"/>
      <c r="VMR90" s="114"/>
      <c r="VMS90" s="114"/>
      <c r="VMT90" s="114"/>
      <c r="VMU90" s="114"/>
      <c r="VMV90" s="114"/>
      <c r="VMW90" s="114"/>
      <c r="VMX90" s="114"/>
      <c r="VMY90" s="114"/>
      <c r="VMZ90" s="114"/>
      <c r="VNA90" s="114"/>
      <c r="VNB90" s="114"/>
      <c r="VNC90" s="114"/>
      <c r="VND90" s="114"/>
      <c r="VNE90" s="114"/>
      <c r="VNF90" s="114"/>
      <c r="VNG90" s="114"/>
      <c r="VNH90" s="114"/>
      <c r="VNI90" s="114"/>
      <c r="VNJ90" s="114"/>
      <c r="VNK90" s="114"/>
      <c r="VNL90" s="114"/>
      <c r="VNM90" s="114"/>
      <c r="VNN90" s="114"/>
      <c r="VNO90" s="114"/>
      <c r="VNP90" s="114"/>
      <c r="VNQ90" s="114"/>
      <c r="VNR90" s="114"/>
      <c r="VNS90" s="114"/>
      <c r="VNT90" s="114"/>
      <c r="VNU90" s="114"/>
      <c r="VNV90" s="114"/>
      <c r="VNW90" s="114"/>
      <c r="VNX90" s="114"/>
      <c r="VNY90" s="114"/>
      <c r="VNZ90" s="114"/>
      <c r="VOA90" s="114"/>
      <c r="VOB90" s="114"/>
      <c r="VOC90" s="114"/>
      <c r="VOD90" s="114"/>
      <c r="VOE90" s="114"/>
      <c r="VOF90" s="114"/>
      <c r="VOG90" s="114"/>
      <c r="VOH90" s="114"/>
      <c r="VOI90" s="114"/>
      <c r="VOJ90" s="114"/>
      <c r="VOK90" s="114"/>
      <c r="VOL90" s="114"/>
      <c r="VOM90" s="114"/>
      <c r="VON90" s="114"/>
      <c r="VOO90" s="114"/>
      <c r="VOP90" s="114"/>
      <c r="VOQ90" s="114"/>
      <c r="VOR90" s="114"/>
      <c r="VOS90" s="114"/>
      <c r="VOT90" s="114"/>
      <c r="VOU90" s="114"/>
      <c r="VOV90" s="114"/>
      <c r="VOW90" s="114"/>
      <c r="VOX90" s="114"/>
      <c r="VOY90" s="114"/>
      <c r="VOZ90" s="114"/>
      <c r="VPA90" s="114"/>
      <c r="VPB90" s="114"/>
      <c r="VPC90" s="114"/>
      <c r="VPD90" s="114"/>
      <c r="VPE90" s="114"/>
      <c r="VPF90" s="114"/>
      <c r="VPG90" s="114"/>
      <c r="VPH90" s="114"/>
      <c r="VPI90" s="114"/>
      <c r="VPJ90" s="114"/>
      <c r="VPK90" s="114"/>
      <c r="VPL90" s="114"/>
      <c r="VPM90" s="114"/>
      <c r="VPN90" s="114"/>
      <c r="VPO90" s="114"/>
      <c r="VPP90" s="114"/>
      <c r="VPQ90" s="114"/>
      <c r="VPR90" s="114"/>
      <c r="VPS90" s="114"/>
      <c r="VPT90" s="114"/>
      <c r="VPU90" s="114"/>
      <c r="VPV90" s="114"/>
      <c r="VPW90" s="114"/>
      <c r="VPX90" s="114"/>
      <c r="VPY90" s="114"/>
      <c r="VPZ90" s="114"/>
      <c r="VQA90" s="114"/>
      <c r="VQB90" s="114"/>
      <c r="VQC90" s="114"/>
      <c r="VQD90" s="114"/>
      <c r="VQE90" s="114"/>
      <c r="VQF90" s="114"/>
      <c r="VQG90" s="114"/>
      <c r="VQH90" s="114"/>
      <c r="VQI90" s="114"/>
      <c r="VQJ90" s="114"/>
      <c r="VQK90" s="114"/>
      <c r="VQL90" s="114"/>
      <c r="VQM90" s="114"/>
      <c r="VQN90" s="114"/>
      <c r="VQO90" s="114"/>
      <c r="VQP90" s="114"/>
      <c r="VQQ90" s="114"/>
      <c r="VQR90" s="114"/>
      <c r="VQS90" s="114"/>
      <c r="VQT90" s="114"/>
      <c r="VQU90" s="114"/>
      <c r="VQV90" s="114"/>
      <c r="VQW90" s="114"/>
      <c r="VQX90" s="114"/>
      <c r="VQY90" s="114"/>
      <c r="VQZ90" s="114"/>
      <c r="VRA90" s="114"/>
      <c r="VRB90" s="114"/>
      <c r="VRC90" s="114"/>
      <c r="VRD90" s="114"/>
      <c r="VRE90" s="114"/>
      <c r="VRF90" s="114"/>
      <c r="VRG90" s="114"/>
      <c r="VRH90" s="114"/>
      <c r="VRI90" s="114"/>
      <c r="VRJ90" s="114"/>
      <c r="VRK90" s="114"/>
      <c r="VRL90" s="114"/>
      <c r="VRM90" s="114"/>
      <c r="VRN90" s="114"/>
      <c r="VRO90" s="114"/>
      <c r="VRP90" s="114"/>
      <c r="VRQ90" s="114"/>
      <c r="VRR90" s="114"/>
      <c r="VRS90" s="114"/>
      <c r="VRT90" s="114"/>
      <c r="VRU90" s="114"/>
      <c r="VRV90" s="114"/>
      <c r="VRW90" s="114"/>
      <c r="VRX90" s="114"/>
      <c r="VRY90" s="114"/>
      <c r="VRZ90" s="114"/>
      <c r="VSA90" s="114"/>
      <c r="VSB90" s="114"/>
      <c r="VSC90" s="114"/>
      <c r="VSD90" s="114"/>
      <c r="VSE90" s="114"/>
      <c r="VSF90" s="114"/>
      <c r="VSG90" s="114"/>
      <c r="VSH90" s="114"/>
      <c r="VSI90" s="114"/>
      <c r="VSJ90" s="114"/>
      <c r="VSK90" s="114"/>
      <c r="VSL90" s="114"/>
      <c r="VSM90" s="114"/>
      <c r="VSN90" s="114"/>
      <c r="VSO90" s="114"/>
      <c r="VSP90" s="114"/>
      <c r="VSQ90" s="114"/>
      <c r="VSR90" s="114"/>
      <c r="VSS90" s="114"/>
      <c r="VST90" s="114"/>
      <c r="VSU90" s="114"/>
      <c r="VSV90" s="114"/>
      <c r="VSW90" s="114"/>
      <c r="VSX90" s="114"/>
      <c r="VSY90" s="114"/>
      <c r="VSZ90" s="114"/>
      <c r="VTA90" s="114"/>
      <c r="VTB90" s="114"/>
      <c r="VTC90" s="114"/>
      <c r="VTD90" s="114"/>
      <c r="VTE90" s="114"/>
      <c r="VTF90" s="114"/>
      <c r="VTG90" s="114"/>
      <c r="VTH90" s="114"/>
      <c r="VTI90" s="114"/>
      <c r="VTJ90" s="114"/>
      <c r="VTK90" s="114"/>
      <c r="VTL90" s="114"/>
      <c r="VTM90" s="114"/>
      <c r="VTN90" s="114"/>
      <c r="VTO90" s="114"/>
      <c r="VTP90" s="114"/>
      <c r="VTQ90" s="114"/>
      <c r="VTR90" s="114"/>
      <c r="VTS90" s="114"/>
      <c r="VTT90" s="114"/>
      <c r="VTU90" s="114"/>
      <c r="VTV90" s="114"/>
      <c r="VTW90" s="114"/>
      <c r="VTX90" s="114"/>
      <c r="VTY90" s="114"/>
      <c r="VTZ90" s="114"/>
      <c r="VUA90" s="114"/>
      <c r="VUB90" s="114"/>
      <c r="VUC90" s="114"/>
      <c r="VUD90" s="114"/>
      <c r="VUE90" s="114"/>
      <c r="VUF90" s="114"/>
      <c r="VUG90" s="114"/>
      <c r="VUH90" s="114"/>
      <c r="VUI90" s="114"/>
      <c r="VUJ90" s="114"/>
      <c r="VUK90" s="114"/>
      <c r="VUL90" s="114"/>
      <c r="VUM90" s="114"/>
      <c r="VUN90" s="114"/>
      <c r="VUO90" s="114"/>
      <c r="VUP90" s="114"/>
      <c r="VUQ90" s="114"/>
      <c r="VUR90" s="114"/>
      <c r="VUS90" s="114"/>
      <c r="VUT90" s="114"/>
      <c r="VUU90" s="114"/>
      <c r="VUV90" s="114"/>
      <c r="VUW90" s="114"/>
      <c r="VUX90" s="114"/>
      <c r="VUY90" s="114"/>
      <c r="VUZ90" s="114"/>
      <c r="VVA90" s="114"/>
      <c r="VVB90" s="114"/>
      <c r="VVC90" s="114"/>
      <c r="VVD90" s="114"/>
      <c r="VVE90" s="114"/>
      <c r="VVF90" s="114"/>
      <c r="VVG90" s="114"/>
      <c r="VVH90" s="114"/>
      <c r="VVI90" s="114"/>
      <c r="VVJ90" s="114"/>
      <c r="VVK90" s="114"/>
      <c r="VVL90" s="114"/>
      <c r="VVM90" s="114"/>
      <c r="VVN90" s="114"/>
      <c r="VVO90" s="114"/>
      <c r="VVP90" s="114"/>
      <c r="VVQ90" s="114"/>
      <c r="VVR90" s="114"/>
      <c r="VVS90" s="114"/>
      <c r="VVT90" s="114"/>
      <c r="VVU90" s="114"/>
      <c r="VVV90" s="114"/>
      <c r="VVW90" s="114"/>
      <c r="VVX90" s="114"/>
      <c r="VVY90" s="114"/>
      <c r="VVZ90" s="114"/>
      <c r="VWA90" s="114"/>
      <c r="VWB90" s="114"/>
      <c r="VWC90" s="114"/>
      <c r="VWD90" s="114"/>
      <c r="VWE90" s="114"/>
      <c r="VWF90" s="114"/>
      <c r="VWG90" s="114"/>
      <c r="VWH90" s="114"/>
      <c r="VWI90" s="114"/>
      <c r="VWJ90" s="114"/>
      <c r="VWK90" s="114"/>
      <c r="VWL90" s="114"/>
      <c r="VWM90" s="114"/>
      <c r="VWN90" s="114"/>
      <c r="VWO90" s="114"/>
      <c r="VWP90" s="114"/>
      <c r="VWQ90" s="114"/>
      <c r="VWR90" s="114"/>
      <c r="VWS90" s="114"/>
      <c r="VWT90" s="114"/>
      <c r="VWU90" s="114"/>
      <c r="VWV90" s="114"/>
      <c r="VWW90" s="114"/>
      <c r="VWX90" s="114"/>
      <c r="VWY90" s="114"/>
      <c r="VWZ90" s="114"/>
      <c r="VXA90" s="114"/>
      <c r="VXB90" s="114"/>
      <c r="VXC90" s="114"/>
      <c r="VXD90" s="114"/>
      <c r="VXE90" s="114"/>
      <c r="VXF90" s="114"/>
      <c r="VXG90" s="114"/>
      <c r="VXH90" s="114"/>
      <c r="VXI90" s="114"/>
      <c r="VXJ90" s="114"/>
      <c r="VXK90" s="114"/>
      <c r="VXL90" s="114"/>
      <c r="VXM90" s="114"/>
      <c r="VXN90" s="114"/>
      <c r="VXO90" s="114"/>
      <c r="VXP90" s="114"/>
      <c r="VXQ90" s="114"/>
      <c r="VXR90" s="114"/>
      <c r="VXS90" s="114"/>
      <c r="VXT90" s="114"/>
      <c r="VXU90" s="114"/>
      <c r="VXV90" s="114"/>
      <c r="VXW90" s="114"/>
      <c r="VXX90" s="114"/>
      <c r="VXY90" s="114"/>
      <c r="VXZ90" s="114"/>
      <c r="VYA90" s="114"/>
      <c r="VYB90" s="114"/>
      <c r="VYC90" s="114"/>
      <c r="VYD90" s="114"/>
      <c r="VYE90" s="114"/>
      <c r="VYF90" s="114"/>
      <c r="VYG90" s="114"/>
      <c r="VYH90" s="114"/>
      <c r="VYI90" s="114"/>
      <c r="VYJ90" s="114"/>
      <c r="VYK90" s="114"/>
      <c r="VYL90" s="114"/>
      <c r="VYM90" s="114"/>
      <c r="VYN90" s="114"/>
      <c r="VYO90" s="114"/>
      <c r="VYP90" s="114"/>
      <c r="VYQ90" s="114"/>
      <c r="VYR90" s="114"/>
      <c r="VYS90" s="114"/>
      <c r="VYT90" s="114"/>
      <c r="VYU90" s="114"/>
      <c r="VYV90" s="114"/>
      <c r="VYW90" s="114"/>
      <c r="VYX90" s="114"/>
      <c r="VYY90" s="114"/>
      <c r="VYZ90" s="114"/>
      <c r="VZA90" s="114"/>
      <c r="VZB90" s="114"/>
      <c r="VZC90" s="114"/>
      <c r="VZD90" s="114"/>
      <c r="VZE90" s="114"/>
      <c r="VZF90" s="114"/>
      <c r="VZG90" s="114"/>
      <c r="VZH90" s="114"/>
      <c r="VZI90" s="114"/>
      <c r="VZJ90" s="114"/>
      <c r="VZK90" s="114"/>
      <c r="VZL90" s="114"/>
      <c r="VZM90" s="114"/>
      <c r="VZN90" s="114"/>
      <c r="VZO90" s="114"/>
      <c r="VZP90" s="114"/>
      <c r="VZQ90" s="114"/>
      <c r="VZR90" s="114"/>
      <c r="VZS90" s="114"/>
      <c r="VZT90" s="114"/>
      <c r="VZU90" s="114"/>
      <c r="VZV90" s="114"/>
      <c r="VZW90" s="114"/>
      <c r="VZX90" s="114"/>
      <c r="VZY90" s="114"/>
      <c r="VZZ90" s="114"/>
      <c r="WAA90" s="114"/>
      <c r="WAB90" s="114"/>
      <c r="WAC90" s="114"/>
      <c r="WAD90" s="114"/>
      <c r="WAE90" s="114"/>
      <c r="WAF90" s="114"/>
      <c r="WAG90" s="114"/>
      <c r="WAH90" s="114"/>
      <c r="WAI90" s="114"/>
      <c r="WAJ90" s="114"/>
      <c r="WAK90" s="114"/>
      <c r="WAL90" s="114"/>
      <c r="WAM90" s="114"/>
      <c r="WAN90" s="114"/>
      <c r="WAO90" s="114"/>
      <c r="WAP90" s="114"/>
      <c r="WAQ90" s="114"/>
      <c r="WAR90" s="114"/>
      <c r="WAS90" s="114"/>
      <c r="WAT90" s="114"/>
      <c r="WAU90" s="114"/>
      <c r="WAV90" s="114"/>
      <c r="WAW90" s="114"/>
      <c r="WAX90" s="114"/>
      <c r="WAY90" s="114"/>
      <c r="WAZ90" s="114"/>
      <c r="WBA90" s="114"/>
      <c r="WBB90" s="114"/>
      <c r="WBC90" s="114"/>
      <c r="WBD90" s="114"/>
      <c r="WBE90" s="114"/>
      <c r="WBF90" s="114"/>
      <c r="WBG90" s="114"/>
      <c r="WBH90" s="114"/>
      <c r="WBI90" s="114"/>
      <c r="WBJ90" s="114"/>
      <c r="WBK90" s="114"/>
      <c r="WBL90" s="114"/>
      <c r="WBM90" s="114"/>
      <c r="WBN90" s="114"/>
      <c r="WBO90" s="114"/>
      <c r="WBP90" s="114"/>
      <c r="WBQ90" s="114"/>
      <c r="WBR90" s="114"/>
      <c r="WBS90" s="114"/>
      <c r="WBT90" s="114"/>
      <c r="WBU90" s="114"/>
      <c r="WBV90" s="114"/>
      <c r="WBW90" s="114"/>
      <c r="WBX90" s="114"/>
      <c r="WBY90" s="114"/>
      <c r="WBZ90" s="114"/>
      <c r="WCA90" s="114"/>
      <c r="WCB90" s="114"/>
      <c r="WCC90" s="114"/>
      <c r="WCD90" s="114"/>
      <c r="WCE90" s="114"/>
      <c r="WCF90" s="114"/>
      <c r="WCG90" s="114"/>
      <c r="WCH90" s="114"/>
      <c r="WCI90" s="114"/>
      <c r="WCJ90" s="114"/>
      <c r="WCK90" s="114"/>
      <c r="WCL90" s="114"/>
      <c r="WCM90" s="114"/>
      <c r="WCN90" s="114"/>
      <c r="WCO90" s="114"/>
      <c r="WCP90" s="114"/>
      <c r="WCQ90" s="114"/>
      <c r="WCR90" s="114"/>
      <c r="WCS90" s="114"/>
      <c r="WCT90" s="114"/>
      <c r="WCU90" s="114"/>
      <c r="WCV90" s="114"/>
      <c r="WCW90" s="114"/>
      <c r="WCX90" s="114"/>
      <c r="WCY90" s="114"/>
      <c r="WCZ90" s="114"/>
      <c r="WDA90" s="114"/>
      <c r="WDB90" s="114"/>
      <c r="WDC90" s="114"/>
      <c r="WDD90" s="114"/>
      <c r="WDE90" s="114"/>
      <c r="WDF90" s="114"/>
      <c r="WDG90" s="114"/>
      <c r="WDH90" s="114"/>
      <c r="WDI90" s="114"/>
      <c r="WDJ90" s="114"/>
      <c r="WDK90" s="114"/>
      <c r="WDL90" s="114"/>
      <c r="WDM90" s="114"/>
      <c r="WDN90" s="114"/>
      <c r="WDO90" s="114"/>
      <c r="WDP90" s="114"/>
      <c r="WDQ90" s="114"/>
      <c r="WDR90" s="114"/>
      <c r="WDS90" s="114"/>
      <c r="WDT90" s="114"/>
      <c r="WDU90" s="114"/>
      <c r="WDV90" s="114"/>
      <c r="WDW90" s="114"/>
      <c r="WDX90" s="114"/>
      <c r="WDY90" s="114"/>
      <c r="WDZ90" s="114"/>
      <c r="WEA90" s="114"/>
      <c r="WEB90" s="114"/>
      <c r="WEC90" s="114"/>
      <c r="WED90" s="114"/>
      <c r="WEE90" s="114"/>
      <c r="WEF90" s="114"/>
      <c r="WEG90" s="114"/>
      <c r="WEH90" s="114"/>
      <c r="WEI90" s="114"/>
      <c r="WEJ90" s="114"/>
      <c r="WEK90" s="114"/>
      <c r="WEL90" s="114"/>
      <c r="WEM90" s="114"/>
      <c r="WEN90" s="114"/>
      <c r="WEO90" s="114"/>
      <c r="WEP90" s="114"/>
      <c r="WEQ90" s="114"/>
      <c r="WER90" s="114"/>
      <c r="WES90" s="114"/>
      <c r="WET90" s="114"/>
      <c r="WEU90" s="114"/>
      <c r="WEV90" s="114"/>
      <c r="WEW90" s="114"/>
      <c r="WEX90" s="114"/>
      <c r="WEY90" s="114"/>
      <c r="WEZ90" s="114"/>
      <c r="WFA90" s="114"/>
      <c r="WFB90" s="114"/>
      <c r="WFC90" s="114"/>
      <c r="WFD90" s="114"/>
      <c r="WFE90" s="114"/>
      <c r="WFF90" s="114"/>
      <c r="WFG90" s="114"/>
      <c r="WFH90" s="114"/>
      <c r="WFI90" s="114"/>
      <c r="WFJ90" s="114"/>
      <c r="WFK90" s="114"/>
      <c r="WFL90" s="114"/>
      <c r="WFM90" s="114"/>
      <c r="WFN90" s="114"/>
      <c r="WFO90" s="114"/>
      <c r="WFP90" s="114"/>
      <c r="WFQ90" s="114"/>
      <c r="WFR90" s="114"/>
      <c r="WFS90" s="114"/>
      <c r="WFT90" s="114"/>
      <c r="WFU90" s="114"/>
      <c r="WFV90" s="114"/>
      <c r="WFW90" s="114"/>
      <c r="WFX90" s="114"/>
      <c r="WFY90" s="114"/>
      <c r="WFZ90" s="114"/>
      <c r="WGA90" s="114"/>
      <c r="WGB90" s="114"/>
      <c r="WGC90" s="114"/>
      <c r="WGD90" s="114"/>
      <c r="WGE90" s="114"/>
      <c r="WGF90" s="114"/>
      <c r="WGG90" s="114"/>
      <c r="WGH90" s="114"/>
      <c r="WGI90" s="114"/>
      <c r="WGJ90" s="114"/>
      <c r="WGK90" s="114"/>
      <c r="WGL90" s="114"/>
      <c r="WGM90" s="114"/>
      <c r="WGN90" s="114"/>
      <c r="WGO90" s="114"/>
      <c r="WGP90" s="114"/>
      <c r="WGQ90" s="114"/>
      <c r="WGR90" s="114"/>
      <c r="WGS90" s="114"/>
      <c r="WGT90" s="114"/>
      <c r="WGU90" s="114"/>
      <c r="WGV90" s="114"/>
      <c r="WGW90" s="114"/>
      <c r="WGX90" s="114"/>
      <c r="WGY90" s="114"/>
      <c r="WGZ90" s="114"/>
      <c r="WHA90" s="114"/>
      <c r="WHB90" s="114"/>
      <c r="WHC90" s="114"/>
      <c r="WHD90" s="114"/>
      <c r="WHE90" s="114"/>
      <c r="WHF90" s="114"/>
      <c r="WHG90" s="114"/>
      <c r="WHH90" s="114"/>
      <c r="WHI90" s="114"/>
      <c r="WHJ90" s="114"/>
      <c r="WHK90" s="114"/>
      <c r="WHL90" s="114"/>
      <c r="WHM90" s="114"/>
      <c r="WHN90" s="114"/>
      <c r="WHO90" s="114"/>
      <c r="WHP90" s="114"/>
      <c r="WHQ90" s="114"/>
      <c r="WHR90" s="114"/>
      <c r="WHS90" s="114"/>
      <c r="WHT90" s="114"/>
      <c r="WHU90" s="114"/>
      <c r="WHV90" s="114"/>
      <c r="WHW90" s="114"/>
      <c r="WHX90" s="114"/>
      <c r="WHY90" s="114"/>
      <c r="WHZ90" s="114"/>
      <c r="WIA90" s="114"/>
      <c r="WIB90" s="114"/>
      <c r="WIC90" s="114"/>
      <c r="WID90" s="114"/>
      <c r="WIE90" s="114"/>
      <c r="WIF90" s="114"/>
      <c r="WIG90" s="114"/>
      <c r="WIH90" s="114"/>
      <c r="WII90" s="114"/>
      <c r="WIJ90" s="114"/>
      <c r="WIK90" s="114"/>
      <c r="WIL90" s="114"/>
      <c r="WIM90" s="114"/>
      <c r="WIN90" s="114"/>
      <c r="WIO90" s="114"/>
      <c r="WIP90" s="114"/>
      <c r="WIQ90" s="114"/>
      <c r="WIR90" s="114"/>
      <c r="WIS90" s="114"/>
      <c r="WIT90" s="114"/>
      <c r="WIU90" s="114"/>
      <c r="WIV90" s="114"/>
      <c r="WIW90" s="114"/>
      <c r="WIX90" s="114"/>
      <c r="WIY90" s="114"/>
      <c r="WIZ90" s="114"/>
      <c r="WJA90" s="114"/>
      <c r="WJB90" s="114"/>
      <c r="WJC90" s="114"/>
      <c r="WJD90" s="114"/>
      <c r="WJE90" s="114"/>
      <c r="WJF90" s="114"/>
      <c r="WJG90" s="114"/>
      <c r="WJH90" s="114"/>
      <c r="WJI90" s="114"/>
      <c r="WJJ90" s="114"/>
      <c r="WJK90" s="114"/>
      <c r="WJL90" s="114"/>
      <c r="WJM90" s="114"/>
      <c r="WJN90" s="114"/>
      <c r="WJO90" s="114"/>
      <c r="WJP90" s="114"/>
      <c r="WJQ90" s="114"/>
      <c r="WJR90" s="114"/>
      <c r="WJS90" s="114"/>
      <c r="WJT90" s="114"/>
      <c r="WJU90" s="114"/>
      <c r="WJV90" s="114"/>
      <c r="WJW90" s="114"/>
      <c r="WJX90" s="114"/>
      <c r="WJY90" s="114"/>
      <c r="WJZ90" s="114"/>
      <c r="WKA90" s="114"/>
      <c r="WKB90" s="114"/>
      <c r="WKC90" s="114"/>
      <c r="WKD90" s="114"/>
      <c r="WKE90" s="114"/>
      <c r="WKF90" s="114"/>
      <c r="WKG90" s="114"/>
      <c r="WKH90" s="114"/>
      <c r="WKI90" s="114"/>
      <c r="WKJ90" s="114"/>
      <c r="WKK90" s="114"/>
      <c r="WKL90" s="114"/>
      <c r="WKM90" s="114"/>
      <c r="WKN90" s="114"/>
      <c r="WKO90" s="114"/>
      <c r="WKP90" s="114"/>
      <c r="WKQ90" s="114"/>
      <c r="WKR90" s="114"/>
      <c r="WKS90" s="114"/>
      <c r="WKT90" s="114"/>
      <c r="WKU90" s="114"/>
      <c r="WKV90" s="114"/>
      <c r="WKW90" s="114"/>
      <c r="WKX90" s="114"/>
      <c r="WKY90" s="114"/>
      <c r="WKZ90" s="114"/>
      <c r="WLA90" s="114"/>
      <c r="WLB90" s="114"/>
      <c r="WLC90" s="114"/>
      <c r="WLD90" s="114"/>
      <c r="WLE90" s="114"/>
      <c r="WLF90" s="114"/>
      <c r="WLG90" s="114"/>
      <c r="WLH90" s="114"/>
      <c r="WLI90" s="114"/>
      <c r="WLJ90" s="114"/>
      <c r="WLK90" s="114"/>
      <c r="WLL90" s="114"/>
      <c r="WLM90" s="114"/>
      <c r="WLN90" s="114"/>
      <c r="WLO90" s="114"/>
      <c r="WLP90" s="114"/>
      <c r="WLQ90" s="114"/>
      <c r="WLR90" s="114"/>
      <c r="WLS90" s="114"/>
      <c r="WLT90" s="114"/>
      <c r="WLU90" s="114"/>
      <c r="WLV90" s="114"/>
      <c r="WLW90" s="114"/>
      <c r="WLX90" s="114"/>
      <c r="WLY90" s="114"/>
      <c r="WLZ90" s="114"/>
      <c r="WMA90" s="114"/>
      <c r="WMB90" s="114"/>
      <c r="WMC90" s="114"/>
      <c r="WMD90" s="114"/>
      <c r="WME90" s="114"/>
      <c r="WMF90" s="114"/>
      <c r="WMG90" s="114"/>
      <c r="WMH90" s="114"/>
      <c r="WMI90" s="114"/>
      <c r="WMJ90" s="114"/>
      <c r="WMK90" s="114"/>
      <c r="WML90" s="114"/>
      <c r="WMM90" s="114"/>
      <c r="WMN90" s="114"/>
      <c r="WMO90" s="114"/>
      <c r="WMP90" s="114"/>
      <c r="WMQ90" s="114"/>
      <c r="WMR90" s="114"/>
      <c r="WMS90" s="114"/>
      <c r="WMT90" s="114"/>
      <c r="WMU90" s="114"/>
      <c r="WMV90" s="114"/>
      <c r="WMW90" s="114"/>
      <c r="WMX90" s="114"/>
      <c r="WMY90" s="114"/>
      <c r="WMZ90" s="114"/>
      <c r="WNA90" s="114"/>
      <c r="WNB90" s="114"/>
      <c r="WNC90" s="114"/>
      <c r="WND90" s="114"/>
      <c r="WNE90" s="114"/>
      <c r="WNF90" s="114"/>
      <c r="WNG90" s="114"/>
      <c r="WNH90" s="114"/>
      <c r="WNI90" s="114"/>
      <c r="WNJ90" s="114"/>
      <c r="WNK90" s="114"/>
      <c r="WNL90" s="114"/>
      <c r="WNM90" s="114"/>
      <c r="WNN90" s="114"/>
      <c r="WNO90" s="114"/>
      <c r="WNP90" s="114"/>
      <c r="WNQ90" s="114"/>
      <c r="WNR90" s="114"/>
      <c r="WNS90" s="114"/>
      <c r="WNT90" s="114"/>
      <c r="WNU90" s="114"/>
      <c r="WNV90" s="114"/>
      <c r="WNW90" s="114"/>
      <c r="WNX90" s="114"/>
      <c r="WNY90" s="114"/>
      <c r="WNZ90" s="114"/>
      <c r="WOA90" s="114"/>
      <c r="WOB90" s="114"/>
      <c r="WOC90" s="114"/>
      <c r="WOD90" s="114"/>
      <c r="WOE90" s="114"/>
      <c r="WOF90" s="114"/>
      <c r="WOG90" s="114"/>
      <c r="WOH90" s="114"/>
      <c r="WOI90" s="114"/>
      <c r="WOJ90" s="114"/>
      <c r="WOK90" s="114"/>
      <c r="WOL90" s="114"/>
      <c r="WOM90" s="114"/>
      <c r="WON90" s="114"/>
      <c r="WOO90" s="114"/>
      <c r="WOP90" s="114"/>
      <c r="WOQ90" s="114"/>
      <c r="WOR90" s="114"/>
      <c r="WOS90" s="114"/>
      <c r="WOT90" s="114"/>
      <c r="WOU90" s="114"/>
      <c r="WOV90" s="114"/>
      <c r="WOW90" s="114"/>
      <c r="WOX90" s="114"/>
      <c r="WOY90" s="114"/>
      <c r="WOZ90" s="114"/>
      <c r="WPA90" s="114"/>
      <c r="WPB90" s="114"/>
      <c r="WPC90" s="114"/>
      <c r="WPD90" s="114"/>
      <c r="WPE90" s="114"/>
      <c r="WPF90" s="114"/>
      <c r="WPG90" s="114"/>
      <c r="WPH90" s="114"/>
      <c r="WPI90" s="114"/>
      <c r="WPJ90" s="114"/>
      <c r="WPK90" s="114"/>
      <c r="WPL90" s="114"/>
      <c r="WPM90" s="114"/>
      <c r="WPN90" s="114"/>
      <c r="WPO90" s="114"/>
      <c r="WPP90" s="114"/>
      <c r="WPQ90" s="114"/>
      <c r="WPR90" s="114"/>
      <c r="WPS90" s="114"/>
      <c r="WPT90" s="114"/>
      <c r="WPU90" s="114"/>
      <c r="WPV90" s="114"/>
      <c r="WPW90" s="114"/>
      <c r="WPX90" s="114"/>
      <c r="WPY90" s="114"/>
      <c r="WPZ90" s="114"/>
      <c r="WQA90" s="114"/>
      <c r="WQB90" s="114"/>
      <c r="WQC90" s="114"/>
      <c r="WQD90" s="114"/>
      <c r="WQE90" s="114"/>
      <c r="WQF90" s="114"/>
      <c r="WQG90" s="114"/>
      <c r="WQH90" s="114"/>
      <c r="WQI90" s="114"/>
      <c r="WQJ90" s="114"/>
      <c r="WQK90" s="114"/>
      <c r="WQL90" s="114"/>
      <c r="WQM90" s="114"/>
      <c r="WQN90" s="114"/>
      <c r="WQO90" s="114"/>
      <c r="WQP90" s="114"/>
      <c r="WQQ90" s="114"/>
      <c r="WQR90" s="114"/>
      <c r="WQS90" s="114"/>
      <c r="WQT90" s="114"/>
      <c r="WQU90" s="114"/>
      <c r="WQV90" s="114"/>
      <c r="WQW90" s="114"/>
      <c r="WQX90" s="114"/>
      <c r="WQY90" s="114"/>
      <c r="WQZ90" s="114"/>
      <c r="WRA90" s="114"/>
      <c r="WRB90" s="114"/>
      <c r="WRC90" s="114"/>
      <c r="WRD90" s="114"/>
      <c r="WRE90" s="114"/>
      <c r="WRF90" s="114"/>
      <c r="WRG90" s="114"/>
      <c r="WRH90" s="114"/>
      <c r="WRI90" s="114"/>
      <c r="WRJ90" s="114"/>
      <c r="WRK90" s="114"/>
      <c r="WRL90" s="114"/>
      <c r="WRM90" s="114"/>
      <c r="WRN90" s="114"/>
      <c r="WRO90" s="114"/>
      <c r="WRP90" s="114"/>
      <c r="WRQ90" s="114"/>
      <c r="WRR90" s="114"/>
      <c r="WRS90" s="114"/>
      <c r="WRT90" s="114"/>
      <c r="WRU90" s="114"/>
      <c r="WRV90" s="114"/>
      <c r="WRW90" s="114"/>
      <c r="WRX90" s="114"/>
      <c r="WRY90" s="114"/>
      <c r="WRZ90" s="114"/>
      <c r="WSA90" s="114"/>
      <c r="WSB90" s="114"/>
      <c r="WSC90" s="114"/>
      <c r="WSD90" s="114"/>
      <c r="WSE90" s="114"/>
      <c r="WSF90" s="114"/>
      <c r="WSG90" s="114"/>
      <c r="WSH90" s="114"/>
      <c r="WSI90" s="114"/>
      <c r="WSJ90" s="114"/>
      <c r="WSK90" s="114"/>
      <c r="WSL90" s="114"/>
      <c r="WSM90" s="114"/>
      <c r="WSN90" s="114"/>
      <c r="WSO90" s="114"/>
      <c r="WSP90" s="114"/>
      <c r="WSQ90" s="114"/>
      <c r="WSR90" s="114"/>
      <c r="WSS90" s="114"/>
      <c r="WST90" s="114"/>
      <c r="WSU90" s="114"/>
      <c r="WSV90" s="114"/>
      <c r="WSW90" s="114"/>
      <c r="WSX90" s="114"/>
      <c r="WSY90" s="114"/>
      <c r="WSZ90" s="114"/>
      <c r="WTA90" s="114"/>
      <c r="WTB90" s="114"/>
      <c r="WTC90" s="114"/>
      <c r="WTD90" s="114"/>
      <c r="WTE90" s="114"/>
      <c r="WTF90" s="114"/>
      <c r="WTG90" s="114"/>
      <c r="WTH90" s="114"/>
      <c r="WTI90" s="114"/>
      <c r="WTJ90" s="114"/>
      <c r="WTK90" s="114"/>
      <c r="WTL90" s="114"/>
      <c r="WTM90" s="114"/>
      <c r="WTN90" s="114"/>
      <c r="WTO90" s="114"/>
      <c r="WTP90" s="114"/>
      <c r="WTQ90" s="114"/>
      <c r="WTR90" s="114"/>
      <c r="WTS90" s="114"/>
      <c r="WTT90" s="114"/>
      <c r="WTU90" s="114"/>
      <c r="WTV90" s="114"/>
      <c r="WTW90" s="114"/>
      <c r="WTX90" s="114"/>
      <c r="WTY90" s="114"/>
      <c r="WTZ90" s="114"/>
      <c r="WUA90" s="114"/>
      <c r="WUB90" s="114"/>
      <c r="WUC90" s="114"/>
      <c r="WUD90" s="114"/>
      <c r="WUE90" s="114"/>
      <c r="WUF90" s="114"/>
      <c r="WUG90" s="114"/>
      <c r="WUH90" s="114"/>
      <c r="WUI90" s="114"/>
      <c r="WUJ90" s="114"/>
      <c r="WUK90" s="114"/>
      <c r="WUL90" s="114"/>
      <c r="WUM90" s="114"/>
      <c r="WUN90" s="114"/>
      <c r="WUO90" s="114"/>
      <c r="WUP90" s="114"/>
      <c r="WUQ90" s="114"/>
      <c r="WUR90" s="114"/>
      <c r="WUS90" s="114"/>
      <c r="WUT90" s="114"/>
      <c r="WUU90" s="114"/>
      <c r="WUV90" s="114"/>
      <c r="WUW90" s="114"/>
      <c r="WUX90" s="114"/>
      <c r="WUY90" s="114"/>
      <c r="WUZ90" s="114"/>
      <c r="WVA90" s="114"/>
      <c r="WVB90" s="114"/>
      <c r="WVC90" s="114"/>
      <c r="WVD90" s="114"/>
      <c r="WVE90" s="114"/>
      <c r="WVF90" s="114"/>
      <c r="WVG90" s="114"/>
      <c r="WVH90" s="114"/>
      <c r="WVI90" s="114"/>
      <c r="WVJ90" s="114"/>
      <c r="WVK90" s="114"/>
      <c r="WVL90" s="114"/>
      <c r="WVM90" s="114"/>
      <c r="WVN90" s="114"/>
      <c r="WVO90" s="114"/>
      <c r="WVP90" s="114"/>
      <c r="WVQ90" s="114"/>
      <c r="WVR90" s="114"/>
      <c r="WVS90" s="114"/>
      <c r="WVT90" s="114"/>
      <c r="WVU90" s="114"/>
      <c r="WVV90" s="114"/>
      <c r="WVW90" s="114"/>
      <c r="WVX90" s="114"/>
      <c r="WVY90" s="114"/>
      <c r="WVZ90" s="114"/>
      <c r="WWA90" s="114"/>
      <c r="WWB90" s="114"/>
      <c r="WWC90" s="114"/>
      <c r="WWD90" s="114"/>
      <c r="WWE90" s="114"/>
      <c r="WWF90" s="114"/>
      <c r="WWG90" s="114"/>
      <c r="WWH90" s="114"/>
      <c r="WWI90" s="114"/>
      <c r="WWJ90" s="114"/>
      <c r="WWK90" s="114"/>
      <c r="WWL90" s="114"/>
      <c r="WWM90" s="114"/>
      <c r="WWN90" s="114"/>
      <c r="WWO90" s="114"/>
      <c r="WWP90" s="114"/>
      <c r="WWQ90" s="114"/>
      <c r="WWR90" s="114"/>
      <c r="WWS90" s="114"/>
      <c r="WWT90" s="114"/>
      <c r="WWU90" s="114"/>
      <c r="WWV90" s="114"/>
      <c r="WWW90" s="114"/>
      <c r="WWX90" s="114"/>
      <c r="WWY90" s="114"/>
      <c r="WWZ90" s="114"/>
      <c r="WXA90" s="114"/>
      <c r="WXB90" s="114"/>
      <c r="WXC90" s="114"/>
      <c r="WXD90" s="114"/>
      <c r="WXE90" s="114"/>
      <c r="WXF90" s="114"/>
      <c r="WXG90" s="114"/>
      <c r="WXH90" s="114"/>
      <c r="WXI90" s="114"/>
      <c r="WXJ90" s="114"/>
      <c r="WXK90" s="114"/>
      <c r="WXL90" s="114"/>
      <c r="WXM90" s="114"/>
      <c r="WXN90" s="114"/>
      <c r="WXO90" s="114"/>
      <c r="WXP90" s="114"/>
      <c r="WXQ90" s="114"/>
      <c r="WXR90" s="114"/>
      <c r="WXS90" s="114"/>
      <c r="WXT90" s="114"/>
      <c r="WXU90" s="114"/>
      <c r="WXV90" s="114"/>
      <c r="WXW90" s="114"/>
      <c r="WXX90" s="114"/>
      <c r="WXY90" s="114"/>
      <c r="WXZ90" s="114"/>
      <c r="WYA90" s="114"/>
      <c r="WYB90" s="114"/>
      <c r="WYC90" s="114"/>
      <c r="WYD90" s="114"/>
      <c r="WYE90" s="114"/>
      <c r="WYF90" s="114"/>
      <c r="WYG90" s="114"/>
      <c r="WYH90" s="114"/>
      <c r="WYI90" s="114"/>
      <c r="WYJ90" s="114"/>
      <c r="WYK90" s="114"/>
      <c r="WYL90" s="114"/>
      <c r="WYM90" s="114"/>
      <c r="WYN90" s="114"/>
      <c r="WYO90" s="114"/>
      <c r="WYP90" s="114"/>
      <c r="WYQ90" s="114"/>
      <c r="WYR90" s="114"/>
      <c r="WYS90" s="114"/>
      <c r="WYT90" s="114"/>
      <c r="WYU90" s="114"/>
      <c r="WYV90" s="114"/>
      <c r="WYW90" s="114"/>
      <c r="WYX90" s="114"/>
      <c r="WYY90" s="114"/>
      <c r="WYZ90" s="114"/>
      <c r="WZA90" s="114"/>
      <c r="WZB90" s="114"/>
      <c r="WZC90" s="114"/>
      <c r="WZD90" s="114"/>
      <c r="WZE90" s="114"/>
      <c r="WZF90" s="114"/>
      <c r="WZG90" s="114"/>
      <c r="WZH90" s="114"/>
      <c r="WZI90" s="114"/>
      <c r="WZJ90" s="114"/>
      <c r="WZK90" s="114"/>
      <c r="WZL90" s="114"/>
      <c r="WZM90" s="114"/>
      <c r="WZN90" s="114"/>
      <c r="WZO90" s="114"/>
      <c r="WZP90" s="114"/>
      <c r="WZQ90" s="114"/>
      <c r="WZR90" s="114"/>
      <c r="WZS90" s="114"/>
      <c r="WZT90" s="114"/>
      <c r="WZU90" s="114"/>
      <c r="WZV90" s="114"/>
      <c r="WZW90" s="114"/>
      <c r="WZX90" s="114"/>
      <c r="WZY90" s="114"/>
      <c r="WZZ90" s="114"/>
      <c r="XAA90" s="114"/>
      <c r="XAB90" s="114"/>
      <c r="XAC90" s="114"/>
      <c r="XAD90" s="114"/>
      <c r="XAE90" s="114"/>
      <c r="XAF90" s="114"/>
      <c r="XAG90" s="114"/>
      <c r="XAH90" s="114"/>
      <c r="XAI90" s="114"/>
      <c r="XAJ90" s="114"/>
      <c r="XAK90" s="114"/>
      <c r="XAL90" s="114"/>
      <c r="XAM90" s="114"/>
      <c r="XAN90" s="114"/>
      <c r="XAO90" s="114"/>
      <c r="XAP90" s="114"/>
      <c r="XAQ90" s="114"/>
      <c r="XAR90" s="114"/>
      <c r="XAS90" s="114"/>
      <c r="XAT90" s="114"/>
      <c r="XAU90" s="114"/>
      <c r="XAV90" s="114"/>
      <c r="XAW90" s="114"/>
      <c r="XAX90" s="114"/>
      <c r="XAY90" s="114"/>
      <c r="XAZ90" s="114"/>
      <c r="XBA90" s="114"/>
      <c r="XBB90" s="114"/>
      <c r="XBC90" s="114"/>
      <c r="XBD90" s="114"/>
      <c r="XBE90" s="114"/>
      <c r="XBF90" s="114"/>
      <c r="XBG90" s="114"/>
      <c r="XBH90" s="114"/>
      <c r="XBI90" s="114"/>
      <c r="XBJ90" s="114"/>
      <c r="XBK90" s="114"/>
      <c r="XBL90" s="114"/>
      <c r="XBM90" s="114"/>
      <c r="XBN90" s="114"/>
      <c r="XBO90" s="114"/>
      <c r="XBP90" s="114"/>
      <c r="XBQ90" s="114"/>
      <c r="XBR90" s="114"/>
      <c r="XBS90" s="114"/>
      <c r="XBT90" s="114"/>
      <c r="XBU90" s="114"/>
      <c r="XBV90" s="114"/>
      <c r="XBW90" s="114"/>
      <c r="XBX90" s="114"/>
      <c r="XBY90" s="114"/>
      <c r="XBZ90" s="114"/>
      <c r="XCA90" s="114"/>
      <c r="XCB90" s="114"/>
      <c r="XCC90" s="114"/>
      <c r="XCD90" s="114"/>
      <c r="XCE90" s="114"/>
      <c r="XCF90" s="114"/>
      <c r="XCG90" s="114"/>
      <c r="XCH90" s="114"/>
      <c r="XCI90" s="114"/>
      <c r="XCJ90" s="114"/>
      <c r="XCK90" s="114"/>
      <c r="XCL90" s="114"/>
      <c r="XCM90" s="114"/>
      <c r="XCN90" s="114"/>
      <c r="XCO90" s="114"/>
      <c r="XCP90" s="114"/>
      <c r="XCQ90" s="114"/>
      <c r="XCR90" s="114"/>
      <c r="XCS90" s="114"/>
      <c r="XCT90" s="114"/>
      <c r="XCU90" s="114"/>
      <c r="XCV90" s="114"/>
      <c r="XCW90" s="114"/>
      <c r="XCX90" s="114"/>
      <c r="XCY90" s="114"/>
      <c r="XCZ90" s="114"/>
      <c r="XDA90" s="114"/>
      <c r="XDB90" s="114"/>
      <c r="XDC90" s="114"/>
      <c r="XDD90" s="114"/>
      <c r="XDE90" s="114"/>
      <c r="XDF90" s="114"/>
      <c r="XDG90" s="114"/>
      <c r="XDH90" s="114"/>
      <c r="XDI90" s="114"/>
      <c r="XDJ90" s="114"/>
      <c r="XDK90" s="114"/>
      <c r="XDL90" s="114"/>
      <c r="XDM90" s="114"/>
      <c r="XDN90" s="114"/>
      <c r="XDO90" s="114"/>
      <c r="XDP90" s="114"/>
      <c r="XDQ90" s="114"/>
      <c r="XDR90" s="114"/>
      <c r="XDS90" s="114"/>
      <c r="XDT90" s="114"/>
      <c r="XDU90" s="114"/>
      <c r="XDV90" s="114"/>
      <c r="XDW90" s="114"/>
      <c r="XDX90" s="114"/>
      <c r="XDY90" s="114"/>
      <c r="XDZ90" s="114"/>
      <c r="XEA90" s="114"/>
      <c r="XEB90" s="114"/>
      <c r="XEC90" s="114"/>
      <c r="XED90" s="114"/>
      <c r="XEE90" s="114"/>
      <c r="XEF90" s="114"/>
      <c r="XEG90" s="114"/>
      <c r="XEH90" s="114"/>
      <c r="XEI90" s="114"/>
      <c r="XEJ90" s="114"/>
      <c r="XEK90" s="114"/>
      <c r="XEL90" s="114"/>
      <c r="XEM90" s="114"/>
      <c r="XEN90" s="114"/>
      <c r="XEO90" s="114"/>
      <c r="XEP90" s="114"/>
      <c r="XEQ90" s="114"/>
      <c r="XER90" s="114"/>
      <c r="XES90" s="114"/>
      <c r="XET90" s="114"/>
      <c r="XEU90" s="114"/>
      <c r="XEV90" s="114"/>
      <c r="XEW90" s="114"/>
      <c r="XEX90" s="114"/>
      <c r="XEY90" s="114"/>
      <c r="XEZ90" s="114"/>
      <c r="XFA90" s="114"/>
      <c r="XFB90" s="114"/>
    </row>
    <row r="93" spans="1:16382" ht="14.25" x14ac:dyDescent="0.2">
      <c r="A93" s="76"/>
      <c r="B93" s="76"/>
      <c r="C93" s="77"/>
      <c r="D93" s="78"/>
      <c r="E93" s="78"/>
      <c r="F93" s="78"/>
      <c r="G93" s="78"/>
      <c r="H93" s="78"/>
      <c r="I93" s="78"/>
      <c r="J93" s="78"/>
      <c r="K93" s="78"/>
      <c r="L93" s="78"/>
      <c r="M93" s="135"/>
    </row>
    <row r="94" spans="1:16382" ht="14.25" x14ac:dyDescent="0.2">
      <c r="A94" s="76"/>
      <c r="B94" s="76"/>
      <c r="C94" s="77"/>
      <c r="D94" s="78"/>
      <c r="E94" s="78"/>
      <c r="F94" s="78"/>
      <c r="G94" s="78"/>
      <c r="H94" s="78"/>
      <c r="I94" s="78"/>
      <c r="J94" s="78"/>
      <c r="K94" s="78"/>
      <c r="L94" s="78"/>
      <c r="M94" s="135"/>
    </row>
    <row r="95" spans="1:16382" ht="14.25" x14ac:dyDescent="0.2">
      <c r="A95" s="76"/>
      <c r="B95" s="76"/>
      <c r="C95" s="77"/>
      <c r="D95" s="78"/>
      <c r="E95" s="78"/>
      <c r="F95" s="78"/>
      <c r="G95" s="78"/>
      <c r="H95" s="78"/>
      <c r="I95" s="78"/>
      <c r="J95" s="78"/>
      <c r="K95" s="78"/>
      <c r="L95" s="78"/>
      <c r="M95" s="135"/>
    </row>
    <row r="96" spans="1:16382" ht="14.25" x14ac:dyDescent="0.2">
      <c r="A96" s="76"/>
      <c r="B96" s="76"/>
      <c r="C96" s="77"/>
      <c r="D96" s="78"/>
      <c r="E96" s="78"/>
      <c r="F96" s="78"/>
      <c r="G96" s="78"/>
      <c r="H96" s="78"/>
      <c r="I96" s="78"/>
      <c r="J96" s="78"/>
      <c r="K96" s="78"/>
      <c r="L96" s="78"/>
      <c r="M96" s="135"/>
    </row>
    <row r="97" spans="1:13" ht="14.25" x14ac:dyDescent="0.2">
      <c r="A97" s="76"/>
      <c r="B97" s="76"/>
      <c r="C97" s="77"/>
      <c r="D97" s="78"/>
      <c r="E97" s="78"/>
      <c r="F97" s="78"/>
      <c r="G97" s="78"/>
      <c r="H97" s="78"/>
      <c r="I97" s="78"/>
      <c r="J97" s="78"/>
      <c r="K97" s="78"/>
      <c r="L97" s="78"/>
      <c r="M97" s="135"/>
    </row>
    <row r="98" spans="1:13" ht="14.25" x14ac:dyDescent="0.2">
      <c r="A98" s="76"/>
      <c r="B98" s="76"/>
      <c r="C98" s="77"/>
      <c r="D98" s="78"/>
      <c r="E98" s="78"/>
      <c r="F98" s="78"/>
      <c r="G98" s="78"/>
      <c r="H98" s="78"/>
      <c r="I98" s="78"/>
      <c r="J98" s="78"/>
      <c r="K98" s="78"/>
      <c r="L98" s="78"/>
      <c r="M98" s="135"/>
    </row>
    <row r="99" spans="1:13" ht="14.25" x14ac:dyDescent="0.2">
      <c r="A99" s="76"/>
      <c r="B99" s="76"/>
      <c r="C99" s="77"/>
      <c r="D99" s="78"/>
      <c r="E99" s="78"/>
      <c r="F99" s="78"/>
      <c r="G99" s="78"/>
      <c r="H99" s="78"/>
      <c r="I99" s="78"/>
      <c r="J99" s="78"/>
      <c r="K99" s="78"/>
      <c r="L99" s="78"/>
      <c r="M99" s="135"/>
    </row>
    <row r="100" spans="1:13" ht="14.25" x14ac:dyDescent="0.2">
      <c r="A100" s="76"/>
      <c r="B100" s="76"/>
      <c r="C100" s="77"/>
      <c r="D100" s="78"/>
      <c r="E100" s="78"/>
      <c r="F100" s="78"/>
      <c r="G100" s="78"/>
      <c r="H100" s="78"/>
      <c r="I100" s="78"/>
      <c r="J100" s="78"/>
      <c r="K100" s="78"/>
      <c r="L100" s="78"/>
      <c r="M100" s="135"/>
    </row>
    <row r="101" spans="1:13" ht="14.25" x14ac:dyDescent="0.2">
      <c r="A101" s="76"/>
      <c r="B101" s="76"/>
      <c r="C101" s="77"/>
      <c r="D101" s="78"/>
      <c r="E101" s="78"/>
      <c r="F101" s="78"/>
      <c r="G101" s="78"/>
      <c r="H101" s="78"/>
      <c r="I101" s="78"/>
      <c r="J101" s="78"/>
      <c r="K101" s="78"/>
      <c r="L101" s="78"/>
      <c r="M101" s="135"/>
    </row>
    <row r="102" spans="1:13" ht="14.25" x14ac:dyDescent="0.2">
      <c r="A102" s="76"/>
      <c r="B102" s="76"/>
      <c r="C102" s="77"/>
      <c r="D102" s="78"/>
      <c r="E102" s="78"/>
      <c r="F102" s="78"/>
      <c r="G102" s="78"/>
      <c r="H102" s="78"/>
      <c r="I102" s="78"/>
      <c r="J102" s="78"/>
      <c r="K102" s="78"/>
      <c r="L102" s="78"/>
      <c r="M102" s="135"/>
    </row>
    <row r="103" spans="1:13" ht="14.25" x14ac:dyDescent="0.2">
      <c r="A103" s="76"/>
      <c r="B103" s="76"/>
      <c r="C103" s="77"/>
      <c r="D103" s="78"/>
      <c r="E103" s="78"/>
      <c r="F103" s="78"/>
      <c r="G103" s="78"/>
      <c r="H103" s="78"/>
      <c r="I103" s="78"/>
      <c r="J103" s="78"/>
      <c r="K103" s="78"/>
      <c r="L103" s="78"/>
      <c r="M103" s="135"/>
    </row>
    <row r="104" spans="1:13" ht="14.25" x14ac:dyDescent="0.2">
      <c r="A104" s="76"/>
      <c r="B104" s="76"/>
      <c r="C104" s="77"/>
      <c r="D104" s="78"/>
      <c r="E104" s="78"/>
      <c r="F104" s="78"/>
      <c r="G104" s="78"/>
      <c r="H104" s="78"/>
      <c r="I104" s="78"/>
      <c r="J104" s="78"/>
      <c r="K104" s="78"/>
      <c r="L104" s="78"/>
      <c r="M104" s="135"/>
    </row>
    <row r="105" spans="1:13" ht="14.25" x14ac:dyDescent="0.2">
      <c r="A105" s="76"/>
      <c r="B105" s="76"/>
      <c r="C105" s="77"/>
      <c r="D105" s="78"/>
      <c r="E105" s="78"/>
      <c r="F105" s="78"/>
      <c r="G105" s="78"/>
      <c r="H105" s="78"/>
      <c r="I105" s="78"/>
      <c r="J105" s="78"/>
      <c r="K105" s="78"/>
      <c r="L105" s="78"/>
      <c r="M105" s="135"/>
    </row>
    <row r="106" spans="1:13" ht="14.25" x14ac:dyDescent="0.2">
      <c r="A106" s="76"/>
      <c r="B106" s="76"/>
      <c r="C106" s="77"/>
      <c r="D106" s="78"/>
      <c r="E106" s="78"/>
      <c r="F106" s="78"/>
      <c r="G106" s="78"/>
      <c r="H106" s="78"/>
      <c r="I106" s="78"/>
      <c r="J106" s="78"/>
      <c r="K106" s="78"/>
      <c r="L106" s="78"/>
      <c r="M106" s="135"/>
    </row>
    <row r="107" spans="1:13" ht="14.25" x14ac:dyDescent="0.2">
      <c r="A107" s="76"/>
      <c r="B107" s="76"/>
      <c r="C107" s="77"/>
      <c r="D107" s="78"/>
      <c r="E107" s="78"/>
      <c r="F107" s="78"/>
      <c r="G107" s="78"/>
      <c r="H107" s="78"/>
      <c r="I107" s="78"/>
      <c r="J107" s="78"/>
      <c r="K107" s="78"/>
      <c r="L107" s="78"/>
      <c r="M107" s="135"/>
    </row>
    <row r="108" spans="1:13" ht="14.25" x14ac:dyDescent="0.2">
      <c r="A108" s="76"/>
      <c r="B108" s="76"/>
      <c r="C108" s="77"/>
      <c r="D108" s="78"/>
      <c r="E108" s="78"/>
      <c r="F108" s="78"/>
      <c r="G108" s="78"/>
      <c r="H108" s="78"/>
      <c r="I108" s="78"/>
      <c r="J108" s="78"/>
      <c r="K108" s="78"/>
      <c r="L108" s="78"/>
      <c r="M108" s="135"/>
    </row>
    <row r="109" spans="1:13" ht="14.25" x14ac:dyDescent="0.2">
      <c r="A109" s="76"/>
      <c r="B109" s="76"/>
      <c r="C109" s="77"/>
      <c r="D109" s="78"/>
      <c r="E109" s="78"/>
      <c r="F109" s="78"/>
      <c r="G109" s="78"/>
      <c r="H109" s="78"/>
      <c r="I109" s="78"/>
      <c r="J109" s="78"/>
      <c r="K109" s="78"/>
      <c r="L109" s="78"/>
      <c r="M109" s="135"/>
    </row>
    <row r="110" spans="1:13" ht="14.25" x14ac:dyDescent="0.2">
      <c r="A110" s="76"/>
      <c r="B110" s="76"/>
      <c r="C110" s="77"/>
      <c r="D110" s="78"/>
      <c r="E110" s="78"/>
      <c r="F110" s="78"/>
      <c r="G110" s="78"/>
      <c r="H110" s="78"/>
      <c r="I110" s="78"/>
      <c r="J110" s="78"/>
      <c r="K110" s="78"/>
      <c r="L110" s="78"/>
      <c r="M110" s="135"/>
    </row>
    <row r="111" spans="1:13" ht="14.25" x14ac:dyDescent="0.2">
      <c r="A111" s="76"/>
      <c r="B111" s="76"/>
      <c r="C111" s="77"/>
      <c r="D111" s="78"/>
      <c r="E111" s="78"/>
      <c r="F111" s="78"/>
      <c r="G111" s="78"/>
      <c r="H111" s="78"/>
      <c r="I111" s="78"/>
      <c r="J111" s="78"/>
      <c r="K111" s="78"/>
      <c r="L111" s="78"/>
      <c r="M111" s="135"/>
    </row>
    <row r="112" spans="1:13" ht="14.25" x14ac:dyDescent="0.2">
      <c r="A112" s="76"/>
      <c r="B112" s="76"/>
      <c r="C112" s="77"/>
      <c r="D112" s="78"/>
      <c r="E112" s="78"/>
      <c r="F112" s="78"/>
      <c r="G112" s="78"/>
      <c r="H112" s="78"/>
      <c r="I112" s="78"/>
      <c r="J112" s="78"/>
      <c r="K112" s="78"/>
      <c r="L112" s="78"/>
      <c r="M112" s="135"/>
    </row>
    <row r="113" spans="1:13" ht="14.25" x14ac:dyDescent="0.2">
      <c r="A113" s="76"/>
      <c r="B113" s="76"/>
      <c r="C113" s="77"/>
      <c r="D113" s="78"/>
      <c r="E113" s="78"/>
      <c r="F113" s="78"/>
      <c r="G113" s="78"/>
      <c r="H113" s="78"/>
      <c r="I113" s="78"/>
      <c r="J113" s="78"/>
      <c r="K113" s="78"/>
      <c r="L113" s="78"/>
      <c r="M113" s="135"/>
    </row>
    <row r="114" spans="1:13" ht="14.25" x14ac:dyDescent="0.2">
      <c r="A114" s="76"/>
      <c r="B114" s="76"/>
      <c r="C114" s="77"/>
      <c r="D114" s="78"/>
      <c r="E114" s="78"/>
      <c r="F114" s="78"/>
      <c r="G114" s="78"/>
      <c r="H114" s="78"/>
      <c r="I114" s="78"/>
      <c r="J114" s="78"/>
      <c r="K114" s="78"/>
      <c r="L114" s="78"/>
      <c r="M114" s="135"/>
    </row>
    <row r="115" spans="1:13" ht="14.25" x14ac:dyDescent="0.2">
      <c r="A115" s="76"/>
      <c r="B115" s="76"/>
      <c r="C115" s="77"/>
      <c r="D115" s="78"/>
      <c r="E115" s="78"/>
      <c r="F115" s="78"/>
      <c r="G115" s="78"/>
      <c r="H115" s="78"/>
      <c r="I115" s="78"/>
      <c r="J115" s="78"/>
      <c r="K115" s="78"/>
      <c r="L115" s="78"/>
      <c r="M115" s="135"/>
    </row>
    <row r="116" spans="1:13" ht="14.25" x14ac:dyDescent="0.2">
      <c r="A116" s="76"/>
      <c r="B116" s="76"/>
      <c r="C116" s="77"/>
      <c r="D116" s="78"/>
      <c r="E116" s="78"/>
      <c r="F116" s="78"/>
      <c r="G116" s="78"/>
      <c r="H116" s="78"/>
      <c r="I116" s="78"/>
      <c r="J116" s="78"/>
      <c r="K116" s="78"/>
      <c r="L116" s="78"/>
      <c r="M116" s="135"/>
    </row>
    <row r="117" spans="1:13" ht="14.25" x14ac:dyDescent="0.2">
      <c r="A117" s="76"/>
      <c r="B117" s="76"/>
      <c r="C117" s="77"/>
      <c r="D117" s="78"/>
      <c r="E117" s="78"/>
      <c r="F117" s="78"/>
      <c r="G117" s="78"/>
      <c r="H117" s="78"/>
      <c r="I117" s="78"/>
      <c r="J117" s="78"/>
      <c r="K117" s="78"/>
      <c r="L117" s="78"/>
      <c r="M117" s="135"/>
    </row>
    <row r="118" spans="1:13" ht="14.25" x14ac:dyDescent="0.2">
      <c r="A118" s="76"/>
      <c r="B118" s="76"/>
      <c r="C118" s="77"/>
      <c r="D118" s="78"/>
      <c r="E118" s="78"/>
      <c r="F118" s="78"/>
      <c r="G118" s="78"/>
      <c r="H118" s="78"/>
      <c r="I118" s="78"/>
      <c r="J118" s="78"/>
      <c r="K118" s="78"/>
      <c r="L118" s="78"/>
      <c r="M118" s="135"/>
    </row>
    <row r="119" spans="1:13" ht="14.25" x14ac:dyDescent="0.2">
      <c r="A119" s="76"/>
      <c r="B119" s="76"/>
      <c r="C119" s="77"/>
      <c r="D119" s="78"/>
      <c r="E119" s="78"/>
      <c r="F119" s="78"/>
      <c r="G119" s="78"/>
      <c r="H119" s="78"/>
      <c r="I119" s="78"/>
      <c r="J119" s="78"/>
      <c r="K119" s="78"/>
      <c r="L119" s="78"/>
      <c r="M119" s="135"/>
    </row>
    <row r="120" spans="1:13" ht="14.25" x14ac:dyDescent="0.2">
      <c r="A120" s="76"/>
      <c r="B120" s="76"/>
      <c r="C120" s="77"/>
      <c r="D120" s="78"/>
      <c r="E120" s="78"/>
      <c r="F120" s="78"/>
      <c r="G120" s="78"/>
      <c r="H120" s="78"/>
      <c r="I120" s="78"/>
      <c r="J120" s="78"/>
      <c r="K120" s="78"/>
      <c r="L120" s="78"/>
      <c r="M120" s="135"/>
    </row>
    <row r="121" spans="1:13" ht="14.25" x14ac:dyDescent="0.2">
      <c r="A121" s="76"/>
      <c r="B121" s="76"/>
      <c r="C121" s="77"/>
      <c r="D121" s="78"/>
      <c r="E121" s="78"/>
      <c r="F121" s="78"/>
      <c r="G121" s="78"/>
      <c r="H121" s="78"/>
      <c r="I121" s="78"/>
      <c r="J121" s="78"/>
      <c r="K121" s="78"/>
      <c r="L121" s="78"/>
      <c r="M121" s="135"/>
    </row>
    <row r="122" spans="1:13" ht="14.25" x14ac:dyDescent="0.2">
      <c r="A122" s="76"/>
      <c r="B122" s="76"/>
      <c r="C122" s="77"/>
      <c r="D122" s="78"/>
      <c r="E122" s="78"/>
      <c r="F122" s="78"/>
      <c r="G122" s="78"/>
      <c r="H122" s="78"/>
      <c r="I122" s="78"/>
      <c r="J122" s="78"/>
      <c r="K122" s="78"/>
      <c r="L122" s="78"/>
      <c r="M122" s="135"/>
    </row>
    <row r="123" spans="1:13" ht="14.25" x14ac:dyDescent="0.2">
      <c r="A123" s="76"/>
      <c r="B123" s="76"/>
      <c r="C123" s="77"/>
      <c r="D123" s="78"/>
      <c r="E123" s="78"/>
      <c r="F123" s="78"/>
      <c r="G123" s="78"/>
      <c r="H123" s="78"/>
      <c r="I123" s="78"/>
      <c r="J123" s="78"/>
      <c r="K123" s="78"/>
      <c r="L123" s="78"/>
      <c r="M123" s="135"/>
    </row>
    <row r="124" spans="1:13" x14ac:dyDescent="0.2">
      <c r="A124" s="65"/>
      <c r="B124" s="65"/>
      <c r="C124" s="65"/>
      <c r="D124" s="78"/>
      <c r="E124" s="78"/>
      <c r="F124" s="78"/>
      <c r="G124" s="78"/>
      <c r="H124" s="78"/>
      <c r="I124" s="78"/>
      <c r="J124" s="78"/>
      <c r="K124" s="78"/>
      <c r="L124" s="78"/>
      <c r="M124" s="135"/>
    </row>
    <row r="125" spans="1:13" x14ac:dyDescent="0.2">
      <c r="A125" s="65"/>
      <c r="B125" s="65"/>
      <c r="C125" s="65"/>
      <c r="D125" s="78"/>
      <c r="E125" s="78"/>
      <c r="F125" s="78"/>
      <c r="G125" s="78"/>
      <c r="H125" s="78"/>
      <c r="I125" s="78"/>
      <c r="J125" s="78"/>
      <c r="K125" s="78"/>
      <c r="L125" s="78"/>
      <c r="M125" s="135"/>
    </row>
    <row r="126" spans="1:13" x14ac:dyDescent="0.2">
      <c r="A126" s="65"/>
      <c r="B126" s="65"/>
      <c r="C126" s="65"/>
      <c r="D126" s="78"/>
      <c r="E126" s="78"/>
      <c r="F126" s="78"/>
      <c r="G126" s="78"/>
      <c r="H126" s="78"/>
      <c r="I126" s="78"/>
      <c r="J126" s="78"/>
      <c r="K126" s="78"/>
      <c r="L126" s="78"/>
      <c r="M126" s="135"/>
    </row>
  </sheetData>
  <mergeCells count="10">
    <mergeCell ref="A2:L2"/>
    <mergeCell ref="A4:A6"/>
    <mergeCell ref="B4:B6"/>
    <mergeCell ref="C4:D4"/>
    <mergeCell ref="E4:F4"/>
    <mergeCell ref="G4:H4"/>
    <mergeCell ref="I4:J4"/>
    <mergeCell ref="K4:L4"/>
    <mergeCell ref="K5:K6"/>
    <mergeCell ref="L5:L6"/>
  </mergeCells>
  <pageMargins left="0.74803149606299213" right="0.74803149606299213" top="0.98425196850393704" bottom="0.98425196850393704" header="0" footer="0"/>
  <pageSetup scale="33" orientation="portrait" r:id="rId1"/>
  <headerFooter alignWithMargins="0"/>
  <ignoredErrors>
    <ignoredError sqref="C88:L88"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pageSetUpPr fitToPage="1"/>
  </sheetPr>
  <dimension ref="A2:Q12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1" width="13.28515625" style="68" bestFit="1" customWidth="1"/>
    <col min="12" max="12" width="12.140625" style="68" bestFit="1" customWidth="1"/>
    <col min="13" max="13" width="10.140625" style="132" customWidth="1"/>
    <col min="14" max="14" width="13.140625" style="132" bestFit="1" customWidth="1"/>
    <col min="15" max="16384" width="11.42578125" style="68"/>
  </cols>
  <sheetData>
    <row r="2" spans="1:17" ht="15" x14ac:dyDescent="0.2">
      <c r="A2" s="434" t="s">
        <v>406</v>
      </c>
      <c r="B2" s="434"/>
      <c r="C2" s="434"/>
      <c r="D2" s="434"/>
      <c r="E2" s="434"/>
      <c r="F2" s="434"/>
      <c r="G2" s="434"/>
      <c r="H2" s="434"/>
      <c r="I2" s="434"/>
      <c r="J2" s="434"/>
      <c r="K2" s="434"/>
      <c r="L2" s="434"/>
      <c r="M2" s="131"/>
    </row>
    <row r="3" spans="1:17" ht="15" x14ac:dyDescent="0.2">
      <c r="A3" s="270"/>
      <c r="B3" s="270"/>
      <c r="C3" s="270"/>
      <c r="D3" s="270"/>
      <c r="E3" s="270"/>
      <c r="F3" s="270"/>
      <c r="G3" s="270"/>
      <c r="H3" s="270"/>
      <c r="I3" s="79"/>
      <c r="J3" s="79"/>
      <c r="K3" s="79"/>
      <c r="L3" s="79"/>
      <c r="M3" s="131"/>
    </row>
    <row r="4" spans="1:17" ht="33" customHeight="1" x14ac:dyDescent="0.2">
      <c r="A4" s="435" t="s">
        <v>233</v>
      </c>
      <c r="B4" s="443" t="s">
        <v>0</v>
      </c>
      <c r="C4" s="446" t="s">
        <v>361</v>
      </c>
      <c r="D4" s="446"/>
      <c r="E4" s="446" t="s">
        <v>358</v>
      </c>
      <c r="F4" s="446"/>
      <c r="G4" s="446" t="s">
        <v>359</v>
      </c>
      <c r="H4" s="446"/>
      <c r="I4" s="446" t="s">
        <v>360</v>
      </c>
      <c r="J4" s="446"/>
      <c r="K4" s="441" t="s">
        <v>450</v>
      </c>
      <c r="L4" s="442"/>
      <c r="M4" s="81"/>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43188</v>
      </c>
      <c r="D6" s="255">
        <v>43190</v>
      </c>
      <c r="E6" s="254">
        <v>43278</v>
      </c>
      <c r="F6" s="255">
        <v>43281</v>
      </c>
      <c r="G6" s="254">
        <v>43370</v>
      </c>
      <c r="H6" s="255">
        <v>43373</v>
      </c>
      <c r="I6" s="254">
        <v>43460</v>
      </c>
      <c r="J6" s="255">
        <v>43465</v>
      </c>
      <c r="K6" s="448"/>
      <c r="L6" s="450"/>
      <c r="M6" s="81"/>
    </row>
    <row r="7" spans="1:17" x14ac:dyDescent="0.2">
      <c r="A7" s="256">
        <v>1</v>
      </c>
      <c r="B7" s="257" t="s">
        <v>1</v>
      </c>
      <c r="C7" s="258">
        <v>51379</v>
      </c>
      <c r="D7" s="259">
        <v>4294</v>
      </c>
      <c r="E7" s="258">
        <v>51522</v>
      </c>
      <c r="F7" s="259">
        <v>4306</v>
      </c>
      <c r="G7" s="258">
        <v>52958</v>
      </c>
      <c r="H7" s="259">
        <v>4415</v>
      </c>
      <c r="I7" s="258">
        <v>54474</v>
      </c>
      <c r="J7" s="259">
        <v>4518</v>
      </c>
      <c r="K7" s="258">
        <f>$I7-'[2]Año 2017'!$I7</f>
        <v>4463</v>
      </c>
      <c r="L7" s="260">
        <f>$J7-'[2]Año 2017'!$J7</f>
        <v>325</v>
      </c>
      <c r="M7" s="133"/>
      <c r="N7" s="134"/>
      <c r="O7" s="20"/>
      <c r="P7" s="20"/>
    </row>
    <row r="8" spans="1:17" x14ac:dyDescent="0.2">
      <c r="A8" s="256">
        <v>2</v>
      </c>
      <c r="B8" s="257" t="s">
        <v>2</v>
      </c>
      <c r="C8" s="258">
        <v>84388</v>
      </c>
      <c r="D8" s="259">
        <v>4705</v>
      </c>
      <c r="E8" s="258">
        <v>85429</v>
      </c>
      <c r="F8" s="259">
        <v>4684</v>
      </c>
      <c r="G8" s="258">
        <v>86748</v>
      </c>
      <c r="H8" s="259">
        <v>4778</v>
      </c>
      <c r="I8" s="258">
        <v>88091</v>
      </c>
      <c r="J8" s="259">
        <v>4886</v>
      </c>
      <c r="K8" s="258">
        <f>$I8-'[2]Año 2017'!$I8</f>
        <v>5075</v>
      </c>
      <c r="L8" s="260">
        <f>$J8-'[2]Año 2017'!$J8</f>
        <v>269</v>
      </c>
      <c r="M8" s="133"/>
      <c r="N8" s="134"/>
      <c r="O8" s="20"/>
      <c r="P8" s="20"/>
    </row>
    <row r="9" spans="1:17" x14ac:dyDescent="0.2">
      <c r="A9" s="256">
        <v>3</v>
      </c>
      <c r="B9" s="257" t="s">
        <v>3</v>
      </c>
      <c r="C9" s="258">
        <v>4386647</v>
      </c>
      <c r="D9" s="259">
        <v>17718</v>
      </c>
      <c r="E9" s="258">
        <v>4576774</v>
      </c>
      <c r="F9" s="259">
        <v>17712</v>
      </c>
      <c r="G9" s="258">
        <v>4743257</v>
      </c>
      <c r="H9" s="259">
        <v>18086</v>
      </c>
      <c r="I9" s="258">
        <v>4917767</v>
      </c>
      <c r="J9" s="259">
        <v>18473</v>
      </c>
      <c r="K9" s="258">
        <f>$I9-'[2]Año 2017'!$I9</f>
        <v>700421</v>
      </c>
      <c r="L9" s="260">
        <f>$J9-'[2]Año 2017'!$J9</f>
        <v>1171</v>
      </c>
      <c r="M9" s="133"/>
      <c r="N9" s="134"/>
      <c r="O9" s="20"/>
      <c r="P9" s="20"/>
    </row>
    <row r="10" spans="1:17" x14ac:dyDescent="0.2">
      <c r="A10" s="256">
        <v>4</v>
      </c>
      <c r="B10" s="257" t="s">
        <v>4</v>
      </c>
      <c r="C10" s="258">
        <v>196480</v>
      </c>
      <c r="D10" s="259">
        <v>12665</v>
      </c>
      <c r="E10" s="258">
        <v>200659</v>
      </c>
      <c r="F10" s="259">
        <v>12989</v>
      </c>
      <c r="G10" s="258">
        <v>205557</v>
      </c>
      <c r="H10" s="259">
        <v>13449</v>
      </c>
      <c r="I10" s="258">
        <v>210768</v>
      </c>
      <c r="J10" s="259">
        <v>13880</v>
      </c>
      <c r="K10" s="258">
        <f>$I10-'[2]Año 2017'!$I10</f>
        <v>19463</v>
      </c>
      <c r="L10" s="260">
        <f>$J10-'[2]Año 2017'!$J10</f>
        <v>1650</v>
      </c>
      <c r="M10" s="133"/>
      <c r="N10" s="134"/>
    </row>
    <row r="11" spans="1:17" x14ac:dyDescent="0.2">
      <c r="A11" s="256">
        <v>5</v>
      </c>
      <c r="B11" s="257" t="s">
        <v>5</v>
      </c>
      <c r="C11" s="258">
        <v>1052367</v>
      </c>
      <c r="D11" s="259">
        <v>13662</v>
      </c>
      <c r="E11" s="258">
        <v>1074553</v>
      </c>
      <c r="F11" s="259">
        <v>13839</v>
      </c>
      <c r="G11" s="258">
        <v>1097669</v>
      </c>
      <c r="H11" s="259">
        <v>14222</v>
      </c>
      <c r="I11" s="258">
        <v>1119964</v>
      </c>
      <c r="J11" s="259">
        <v>14623</v>
      </c>
      <c r="K11" s="258">
        <f>$I11-'[2]Año 2017'!$I11</f>
        <v>89173</v>
      </c>
      <c r="L11" s="260">
        <f>$J11-'[2]Año 2017'!$J11</f>
        <v>1297</v>
      </c>
      <c r="M11" s="133"/>
      <c r="N11" s="134"/>
    </row>
    <row r="12" spans="1:17" x14ac:dyDescent="0.2">
      <c r="A12" s="256">
        <v>6</v>
      </c>
      <c r="B12" s="257" t="s">
        <v>6</v>
      </c>
      <c r="C12" s="258">
        <v>12825</v>
      </c>
      <c r="D12" s="259">
        <v>7638</v>
      </c>
      <c r="E12" s="258">
        <v>12842</v>
      </c>
      <c r="F12" s="259">
        <v>7606</v>
      </c>
      <c r="G12" s="258">
        <v>13172</v>
      </c>
      <c r="H12" s="259">
        <v>7720</v>
      </c>
      <c r="I12" s="258">
        <v>13516</v>
      </c>
      <c r="J12" s="259">
        <v>7819</v>
      </c>
      <c r="K12" s="258">
        <f>$I12-'[2]Año 2017'!$I12</f>
        <v>957</v>
      </c>
      <c r="L12" s="260">
        <f>$J12-'[2]Año 2017'!$J12</f>
        <v>297</v>
      </c>
      <c r="M12" s="133"/>
      <c r="N12" s="134"/>
    </row>
    <row r="13" spans="1:17" x14ac:dyDescent="0.2">
      <c r="A13" s="256">
        <v>7</v>
      </c>
      <c r="B13" s="257" t="s">
        <v>7</v>
      </c>
      <c r="C13" s="258">
        <v>1421908</v>
      </c>
      <c r="D13" s="259">
        <v>124563</v>
      </c>
      <c r="E13" s="258">
        <v>1435990</v>
      </c>
      <c r="F13" s="259">
        <v>126347</v>
      </c>
      <c r="G13" s="258">
        <v>1467529</v>
      </c>
      <c r="H13" s="259">
        <v>128789</v>
      </c>
      <c r="I13" s="258">
        <v>1498856</v>
      </c>
      <c r="J13" s="259">
        <v>130993</v>
      </c>
      <c r="K13" s="258">
        <f>$I13-'[2]Año 2017'!$I13</f>
        <v>106779</v>
      </c>
      <c r="L13" s="260">
        <f>$J13-'[2]Año 2017'!$J13</f>
        <v>8730</v>
      </c>
      <c r="M13" s="133"/>
      <c r="N13" s="134"/>
    </row>
    <row r="14" spans="1:17" x14ac:dyDescent="0.2">
      <c r="A14" s="256">
        <v>8</v>
      </c>
      <c r="B14" s="257" t="s">
        <v>8</v>
      </c>
      <c r="C14" s="258">
        <v>143807</v>
      </c>
      <c r="D14" s="259">
        <v>30991</v>
      </c>
      <c r="E14" s="258">
        <v>144979</v>
      </c>
      <c r="F14" s="259">
        <v>30831</v>
      </c>
      <c r="G14" s="258">
        <v>148530</v>
      </c>
      <c r="H14" s="259">
        <v>31594</v>
      </c>
      <c r="I14" s="258">
        <v>152719</v>
      </c>
      <c r="J14" s="259">
        <v>32435</v>
      </c>
      <c r="K14" s="258">
        <f>$I14-'[2]Año 2017'!$I14</f>
        <v>12481</v>
      </c>
      <c r="L14" s="260">
        <f>$J14-'[2]Año 2017'!$J14</f>
        <v>2092</v>
      </c>
      <c r="M14" s="133"/>
      <c r="N14" s="134"/>
    </row>
    <row r="15" spans="1:17" x14ac:dyDescent="0.2">
      <c r="A15" s="256">
        <v>9</v>
      </c>
      <c r="B15" s="257" t="s">
        <v>9</v>
      </c>
      <c r="C15" s="258">
        <v>10248</v>
      </c>
      <c r="D15" s="259">
        <v>419</v>
      </c>
      <c r="E15" s="258">
        <v>10410</v>
      </c>
      <c r="F15" s="259">
        <v>415</v>
      </c>
      <c r="G15" s="258">
        <v>10587</v>
      </c>
      <c r="H15" s="259">
        <v>426</v>
      </c>
      <c r="I15" s="258">
        <v>10779</v>
      </c>
      <c r="J15" s="259">
        <v>438</v>
      </c>
      <c r="K15" s="258">
        <f>$I15-'[2]Año 2017'!$I15</f>
        <v>697</v>
      </c>
      <c r="L15" s="260">
        <f>$J15-'[2]Año 2017'!$J15</f>
        <v>26</v>
      </c>
      <c r="M15" s="133"/>
      <c r="N15" s="134"/>
    </row>
    <row r="16" spans="1:17" x14ac:dyDescent="0.2">
      <c r="A16" s="256">
        <v>10</v>
      </c>
      <c r="B16" s="257" t="s">
        <v>10</v>
      </c>
      <c r="C16" s="258">
        <v>8356</v>
      </c>
      <c r="D16" s="259">
        <v>1862</v>
      </c>
      <c r="E16" s="258">
        <v>8547</v>
      </c>
      <c r="F16" s="259">
        <v>1838</v>
      </c>
      <c r="G16" s="258">
        <v>8718</v>
      </c>
      <c r="H16" s="259">
        <v>1868</v>
      </c>
      <c r="I16" s="258">
        <v>8912</v>
      </c>
      <c r="J16" s="259">
        <v>1901</v>
      </c>
      <c r="K16" s="258">
        <f>$I16-'[2]Año 2017'!$I16</f>
        <v>727</v>
      </c>
      <c r="L16" s="260">
        <f>$J16-'[2]Año 2017'!$J16</f>
        <v>73</v>
      </c>
      <c r="M16" s="133"/>
      <c r="N16" s="134"/>
    </row>
    <row r="17" spans="1:15" x14ac:dyDescent="0.2">
      <c r="A17" s="256">
        <v>11</v>
      </c>
      <c r="B17" s="257" t="s">
        <v>11</v>
      </c>
      <c r="C17" s="258">
        <v>736388</v>
      </c>
      <c r="D17" s="259">
        <v>25406</v>
      </c>
      <c r="E17" s="258">
        <v>749763</v>
      </c>
      <c r="F17" s="259">
        <v>25453</v>
      </c>
      <c r="G17" s="258">
        <v>766209</v>
      </c>
      <c r="H17" s="259">
        <v>26059</v>
      </c>
      <c r="I17" s="258">
        <v>783833</v>
      </c>
      <c r="J17" s="259">
        <v>26700</v>
      </c>
      <c r="K17" s="258">
        <f>$I17-'[2]Año 2017'!$I17</f>
        <v>64719</v>
      </c>
      <c r="L17" s="260">
        <f>$J17-'[2]Año 2017'!$J17</f>
        <v>1834</v>
      </c>
      <c r="M17" s="133"/>
      <c r="N17" s="134"/>
    </row>
    <row r="18" spans="1:15" ht="15" x14ac:dyDescent="0.2">
      <c r="A18" s="256">
        <v>12</v>
      </c>
      <c r="B18" s="257" t="s">
        <v>12</v>
      </c>
      <c r="C18" s="258">
        <v>31334</v>
      </c>
      <c r="D18" s="259">
        <v>2396</v>
      </c>
      <c r="E18" s="258">
        <v>32068</v>
      </c>
      <c r="F18" s="259">
        <v>2414</v>
      </c>
      <c r="G18" s="258">
        <v>32973</v>
      </c>
      <c r="H18" s="259">
        <v>2476</v>
      </c>
      <c r="I18" s="258">
        <v>33973</v>
      </c>
      <c r="J18" s="259">
        <v>2562</v>
      </c>
      <c r="K18" s="258">
        <f>$I18-'[2]Año 2017'!$I18</f>
        <v>3530</v>
      </c>
      <c r="L18" s="260">
        <f>$J18-'[2]Año 2017'!$J18</f>
        <v>232</v>
      </c>
      <c r="M18" s="133"/>
      <c r="N18" s="134"/>
      <c r="O18" s="238"/>
    </row>
    <row r="19" spans="1:15" x14ac:dyDescent="0.2">
      <c r="A19" s="256">
        <v>13</v>
      </c>
      <c r="B19" s="257" t="s">
        <v>13</v>
      </c>
      <c r="C19" s="258">
        <v>5105</v>
      </c>
      <c r="D19" s="259">
        <v>683</v>
      </c>
      <c r="E19" s="258">
        <v>4970</v>
      </c>
      <c r="F19" s="259">
        <v>703</v>
      </c>
      <c r="G19" s="258">
        <v>5055</v>
      </c>
      <c r="H19" s="259">
        <v>717</v>
      </c>
      <c r="I19" s="258">
        <v>5138</v>
      </c>
      <c r="J19" s="259">
        <v>728</v>
      </c>
      <c r="K19" s="258">
        <f>$I19-'[2]Año 2017'!$I19</f>
        <v>173</v>
      </c>
      <c r="L19" s="260">
        <f>$J19-'[2]Año 2017'!$J19</f>
        <v>70</v>
      </c>
      <c r="M19" s="133"/>
      <c r="N19" s="134"/>
    </row>
    <row r="20" spans="1:15" x14ac:dyDescent="0.2">
      <c r="A20" s="256">
        <v>14</v>
      </c>
      <c r="B20" s="257" t="s">
        <v>14</v>
      </c>
      <c r="C20" s="258">
        <v>13904</v>
      </c>
      <c r="D20" s="259">
        <v>1610</v>
      </c>
      <c r="E20" s="258">
        <v>13812</v>
      </c>
      <c r="F20" s="259">
        <v>1596</v>
      </c>
      <c r="G20" s="258">
        <v>14049</v>
      </c>
      <c r="H20" s="259">
        <v>1624</v>
      </c>
      <c r="I20" s="258">
        <v>14316</v>
      </c>
      <c r="J20" s="259">
        <v>1663</v>
      </c>
      <c r="K20" s="258">
        <f>$I20-'[2]Año 2017'!$I20</f>
        <v>617</v>
      </c>
      <c r="L20" s="260">
        <f>$J20-'[2]Año 2017'!$J20</f>
        <v>83</v>
      </c>
      <c r="M20" s="133"/>
      <c r="N20" s="134"/>
    </row>
    <row r="21" spans="1:15" x14ac:dyDescent="0.2">
      <c r="A21" s="256">
        <v>15</v>
      </c>
      <c r="B21" s="257" t="s">
        <v>15</v>
      </c>
      <c r="C21" s="258">
        <v>33703</v>
      </c>
      <c r="D21" s="259">
        <v>3327</v>
      </c>
      <c r="E21" s="258">
        <v>34231</v>
      </c>
      <c r="F21" s="259">
        <v>3334</v>
      </c>
      <c r="G21" s="258">
        <v>34947</v>
      </c>
      <c r="H21" s="259">
        <v>3428</v>
      </c>
      <c r="I21" s="258">
        <v>35670</v>
      </c>
      <c r="J21" s="259">
        <v>3519</v>
      </c>
      <c r="K21" s="258">
        <f>$I21-'[2]Año 2017'!$I21</f>
        <v>2620</v>
      </c>
      <c r="L21" s="260">
        <f>$J21-'[2]Año 2017'!$J21</f>
        <v>261</v>
      </c>
      <c r="M21" s="133"/>
      <c r="N21" s="134"/>
    </row>
    <row r="22" spans="1:15" x14ac:dyDescent="0.2">
      <c r="A22" s="256">
        <v>16</v>
      </c>
      <c r="B22" s="257" t="s">
        <v>16</v>
      </c>
      <c r="C22" s="258">
        <v>19629</v>
      </c>
      <c r="D22" s="259">
        <v>3473</v>
      </c>
      <c r="E22" s="258">
        <v>19722</v>
      </c>
      <c r="F22" s="259">
        <v>3483</v>
      </c>
      <c r="G22" s="258">
        <v>20018</v>
      </c>
      <c r="H22" s="259">
        <v>3559</v>
      </c>
      <c r="I22" s="258">
        <v>20366</v>
      </c>
      <c r="J22" s="259">
        <v>3630</v>
      </c>
      <c r="K22" s="258">
        <f>$I22-'[2]Año 2017'!$I22</f>
        <v>1026</v>
      </c>
      <c r="L22" s="260">
        <f>$J22-'[2]Año 2017'!$J22</f>
        <v>234</v>
      </c>
      <c r="M22" s="133"/>
      <c r="N22" s="134"/>
    </row>
    <row r="23" spans="1:15" x14ac:dyDescent="0.2">
      <c r="A23" s="256">
        <v>17</v>
      </c>
      <c r="B23" s="257" t="s">
        <v>17</v>
      </c>
      <c r="C23" s="258">
        <v>22912</v>
      </c>
      <c r="D23" s="259">
        <v>3948</v>
      </c>
      <c r="E23" s="258">
        <v>23390</v>
      </c>
      <c r="F23" s="259">
        <v>3960</v>
      </c>
      <c r="G23" s="258">
        <v>23964</v>
      </c>
      <c r="H23" s="259">
        <v>4082</v>
      </c>
      <c r="I23" s="258">
        <v>24608</v>
      </c>
      <c r="J23" s="259">
        <v>4220</v>
      </c>
      <c r="K23" s="258">
        <f>$I23-'[2]Año 2017'!$I23</f>
        <v>2244</v>
      </c>
      <c r="L23" s="260">
        <f>$J23-'[2]Año 2017'!$J23</f>
        <v>379</v>
      </c>
      <c r="M23" s="133"/>
      <c r="N23" s="134"/>
    </row>
    <row r="24" spans="1:15" s="69" customFormat="1" x14ac:dyDescent="0.2">
      <c r="A24" s="256">
        <v>18</v>
      </c>
      <c r="B24" s="257" t="s">
        <v>409</v>
      </c>
      <c r="C24" s="258">
        <v>300774</v>
      </c>
      <c r="D24" s="259">
        <v>10847</v>
      </c>
      <c r="E24" s="258">
        <v>340886</v>
      </c>
      <c r="F24" s="259">
        <v>11166</v>
      </c>
      <c r="G24" s="258">
        <v>383446</v>
      </c>
      <c r="H24" s="259">
        <v>11508</v>
      </c>
      <c r="I24" s="258">
        <v>423780</v>
      </c>
      <c r="J24" s="259">
        <v>11830</v>
      </c>
      <c r="K24" s="258">
        <f>$I24-'[2]Año 2017'!$I24</f>
        <v>149284</v>
      </c>
      <c r="L24" s="260">
        <f>$J24-'[2]Año 2017'!$J24</f>
        <v>1341</v>
      </c>
      <c r="M24" s="133"/>
      <c r="N24" s="134"/>
    </row>
    <row r="25" spans="1:15" x14ac:dyDescent="0.2">
      <c r="A25" s="256">
        <v>19</v>
      </c>
      <c r="B25" s="257" t="s">
        <v>19</v>
      </c>
      <c r="C25" s="258">
        <v>3782914</v>
      </c>
      <c r="D25" s="259">
        <v>165719</v>
      </c>
      <c r="E25" s="258">
        <v>3846506</v>
      </c>
      <c r="F25" s="259">
        <v>173337</v>
      </c>
      <c r="G25" s="258">
        <v>3928453</v>
      </c>
      <c r="H25" s="259">
        <v>181331</v>
      </c>
      <c r="I25" s="258">
        <v>3974661</v>
      </c>
      <c r="J25" s="259">
        <v>185932</v>
      </c>
      <c r="K25" s="258">
        <f>$I25-'[2]Año 2017'!$I25</f>
        <v>216065</v>
      </c>
      <c r="L25" s="260">
        <f>$J25-'[2]Año 2017'!$J25</f>
        <v>22946</v>
      </c>
      <c r="M25" s="133"/>
      <c r="N25" s="134"/>
    </row>
    <row r="26" spans="1:15" x14ac:dyDescent="0.2">
      <c r="A26" s="256">
        <v>20</v>
      </c>
      <c r="B26" s="257" t="s">
        <v>20</v>
      </c>
      <c r="C26" s="258">
        <v>331260</v>
      </c>
      <c r="D26" s="259">
        <v>1476</v>
      </c>
      <c r="E26" s="258">
        <v>340373</v>
      </c>
      <c r="F26" s="259">
        <v>1510</v>
      </c>
      <c r="G26" s="258">
        <v>355742</v>
      </c>
      <c r="H26" s="259">
        <v>1587</v>
      </c>
      <c r="I26" s="258">
        <v>364055</v>
      </c>
      <c r="J26" s="259">
        <v>1634</v>
      </c>
      <c r="K26" s="258">
        <f>$I26-'[2]Año 2017'!$I26</f>
        <v>37937</v>
      </c>
      <c r="L26" s="260">
        <f>$J26-'[2]Año 2017'!$J26</f>
        <v>187</v>
      </c>
      <c r="M26" s="133"/>
      <c r="N26" s="134"/>
    </row>
    <row r="27" spans="1:15" x14ac:dyDescent="0.2">
      <c r="A27" s="256">
        <v>21</v>
      </c>
      <c r="B27" s="257" t="s">
        <v>21</v>
      </c>
      <c r="C27" s="258">
        <v>3074374</v>
      </c>
      <c r="D27" s="259">
        <v>258585</v>
      </c>
      <c r="E27" s="258">
        <v>3064413</v>
      </c>
      <c r="F27" s="259">
        <v>262688</v>
      </c>
      <c r="G27" s="258">
        <v>3111119</v>
      </c>
      <c r="H27" s="259">
        <v>268339</v>
      </c>
      <c r="I27" s="258">
        <v>3151679</v>
      </c>
      <c r="J27" s="259">
        <v>273131</v>
      </c>
      <c r="K27" s="258">
        <f>$I27-'[2]Año 2017'!$I27</f>
        <v>112673</v>
      </c>
      <c r="L27" s="260">
        <f>$J27-'[2]Año 2017'!$J27</f>
        <v>18653</v>
      </c>
      <c r="M27" s="133"/>
      <c r="N27" s="134"/>
    </row>
    <row r="28" spans="1:15" x14ac:dyDescent="0.2">
      <c r="A28" s="256">
        <v>22</v>
      </c>
      <c r="B28" s="257" t="s">
        <v>22</v>
      </c>
      <c r="C28" s="258">
        <v>18644</v>
      </c>
      <c r="D28" s="259">
        <v>2979</v>
      </c>
      <c r="E28" s="258">
        <v>19285</v>
      </c>
      <c r="F28" s="259">
        <v>3052</v>
      </c>
      <c r="G28" s="258">
        <v>19972</v>
      </c>
      <c r="H28" s="259">
        <v>3140</v>
      </c>
      <c r="I28" s="258">
        <v>20675</v>
      </c>
      <c r="J28" s="259">
        <v>3237</v>
      </c>
      <c r="K28" s="258">
        <f>$I28-'[2]Año 2017'!$I28</f>
        <v>2679</v>
      </c>
      <c r="L28" s="260">
        <f>$J28-'[2]Año 2017'!$J28</f>
        <v>339</v>
      </c>
      <c r="M28" s="133"/>
      <c r="N28" s="134"/>
    </row>
    <row r="29" spans="1:15" x14ac:dyDescent="0.2">
      <c r="A29" s="256">
        <v>23</v>
      </c>
      <c r="B29" s="257" t="s">
        <v>23</v>
      </c>
      <c r="C29" s="258">
        <v>1240114</v>
      </c>
      <c r="D29" s="259">
        <v>171412</v>
      </c>
      <c r="E29" s="258">
        <v>1270005</v>
      </c>
      <c r="F29" s="259">
        <v>175091</v>
      </c>
      <c r="G29" s="258">
        <v>1298649</v>
      </c>
      <c r="H29" s="259">
        <v>178997</v>
      </c>
      <c r="I29" s="258">
        <v>1327086</v>
      </c>
      <c r="J29" s="259">
        <v>182363</v>
      </c>
      <c r="K29" s="258">
        <f>$I29-'[2]Año 2017'!$I29</f>
        <v>113255</v>
      </c>
      <c r="L29" s="260">
        <f>$J29-'[2]Año 2017'!$J29</f>
        <v>15379</v>
      </c>
      <c r="M29" s="133"/>
      <c r="N29" s="134"/>
    </row>
    <row r="30" spans="1:15" x14ac:dyDescent="0.2">
      <c r="A30" s="256">
        <v>24</v>
      </c>
      <c r="B30" s="257" t="s">
        <v>447</v>
      </c>
      <c r="C30" s="258">
        <v>225293</v>
      </c>
      <c r="D30" s="259">
        <v>7696</v>
      </c>
      <c r="E30" s="258">
        <v>228344</v>
      </c>
      <c r="F30" s="259">
        <v>7757</v>
      </c>
      <c r="G30" s="258">
        <v>231943</v>
      </c>
      <c r="H30" s="259">
        <v>7921</v>
      </c>
      <c r="I30" s="258">
        <v>235819</v>
      </c>
      <c r="J30" s="259">
        <v>8132</v>
      </c>
      <c r="K30" s="258">
        <f>$I30-'[2]Año 2017'!$I30</f>
        <v>14273</v>
      </c>
      <c r="L30" s="260">
        <f>$J30-'[2]Año 2017'!$J30</f>
        <v>617</v>
      </c>
      <c r="M30" s="133"/>
      <c r="N30" s="134"/>
    </row>
    <row r="31" spans="1:15" x14ac:dyDescent="0.2">
      <c r="A31" s="256">
        <v>25</v>
      </c>
      <c r="B31" s="257" t="s">
        <v>25</v>
      </c>
      <c r="C31" s="258">
        <v>66725</v>
      </c>
      <c r="D31" s="259">
        <v>7001</v>
      </c>
      <c r="E31" s="258">
        <v>67707</v>
      </c>
      <c r="F31" s="259">
        <v>7044</v>
      </c>
      <c r="G31" s="258">
        <v>69186</v>
      </c>
      <c r="H31" s="259">
        <v>7207</v>
      </c>
      <c r="I31" s="258">
        <v>70826</v>
      </c>
      <c r="J31" s="259">
        <v>7390</v>
      </c>
      <c r="K31" s="258">
        <f>$I31-'[2]Año 2017'!$I31</f>
        <v>5683</v>
      </c>
      <c r="L31" s="260">
        <f>$J31-'[2]Año 2017'!$J31</f>
        <v>548</v>
      </c>
      <c r="M31" s="133"/>
      <c r="N31" s="134"/>
    </row>
    <row r="32" spans="1:15" x14ac:dyDescent="0.2">
      <c r="A32" s="256">
        <v>26</v>
      </c>
      <c r="B32" s="257" t="s">
        <v>150</v>
      </c>
      <c r="C32" s="258">
        <v>246214</v>
      </c>
      <c r="D32" s="259">
        <v>21362</v>
      </c>
      <c r="E32" s="258">
        <v>252181</v>
      </c>
      <c r="F32" s="259">
        <v>21630</v>
      </c>
      <c r="G32" s="258">
        <v>258387</v>
      </c>
      <c r="H32" s="259">
        <v>22264</v>
      </c>
      <c r="I32" s="258">
        <v>264397</v>
      </c>
      <c r="J32" s="259">
        <v>22922</v>
      </c>
      <c r="K32" s="258">
        <f>$I32-'[2]Año 2017'!$I32</f>
        <v>23923</v>
      </c>
      <c r="L32" s="260">
        <f>$J32-'[2]Año 2017'!$J32</f>
        <v>2116</v>
      </c>
      <c r="M32" s="133"/>
      <c r="N32" s="134"/>
    </row>
    <row r="33" spans="1:14" x14ac:dyDescent="0.2">
      <c r="A33" s="256">
        <v>27</v>
      </c>
      <c r="B33" s="257" t="s">
        <v>27</v>
      </c>
      <c r="C33" s="258">
        <v>163331</v>
      </c>
      <c r="D33" s="259">
        <v>1770</v>
      </c>
      <c r="E33" s="258">
        <v>166911</v>
      </c>
      <c r="F33" s="259">
        <v>1756</v>
      </c>
      <c r="G33" s="258">
        <v>170634</v>
      </c>
      <c r="H33" s="259">
        <v>1814</v>
      </c>
      <c r="I33" s="258">
        <v>174460</v>
      </c>
      <c r="J33" s="259">
        <v>1865</v>
      </c>
      <c r="K33" s="258">
        <f>$I33-'[2]Año 2017'!$I33</f>
        <v>15069</v>
      </c>
      <c r="L33" s="260">
        <f>$J33-'[2]Año 2017'!$J33</f>
        <v>156</v>
      </c>
      <c r="M33" s="133"/>
      <c r="N33" s="134"/>
    </row>
    <row r="34" spans="1:14" x14ac:dyDescent="0.2">
      <c r="A34" s="256">
        <v>28</v>
      </c>
      <c r="B34" s="257" t="s">
        <v>28</v>
      </c>
      <c r="C34" s="258">
        <v>46278</v>
      </c>
      <c r="D34" s="259">
        <v>6565</v>
      </c>
      <c r="E34" s="258">
        <v>47508</v>
      </c>
      <c r="F34" s="259">
        <v>6635</v>
      </c>
      <c r="G34" s="258">
        <v>48750</v>
      </c>
      <c r="H34" s="259">
        <v>6834</v>
      </c>
      <c r="I34" s="258">
        <v>50010</v>
      </c>
      <c r="J34" s="259">
        <v>7020</v>
      </c>
      <c r="K34" s="258">
        <f>$I34-'[2]Año 2017'!$I34</f>
        <v>4933</v>
      </c>
      <c r="L34" s="260">
        <f>$J34-'[2]Año 2017'!$J34</f>
        <v>620</v>
      </c>
      <c r="M34" s="133"/>
      <c r="N34" s="134"/>
    </row>
    <row r="35" spans="1:14" x14ac:dyDescent="0.2">
      <c r="A35" s="256">
        <v>29</v>
      </c>
      <c r="B35" s="257" t="s">
        <v>29</v>
      </c>
      <c r="C35" s="258">
        <v>1757126</v>
      </c>
      <c r="D35" s="259">
        <v>24591</v>
      </c>
      <c r="E35" s="258">
        <v>1812361</v>
      </c>
      <c r="F35" s="259">
        <v>25901</v>
      </c>
      <c r="G35" s="258">
        <v>1864687</v>
      </c>
      <c r="H35" s="259">
        <v>27244</v>
      </c>
      <c r="I35" s="258">
        <v>1922625</v>
      </c>
      <c r="J35" s="259">
        <v>28622</v>
      </c>
      <c r="K35" s="258">
        <f>$I35-'[2]Año 2017'!$I35</f>
        <v>219826</v>
      </c>
      <c r="L35" s="260">
        <f>$J35-'[2]Año 2017'!$J35</f>
        <v>5251</v>
      </c>
      <c r="M35" s="133"/>
      <c r="N35" s="134"/>
    </row>
    <row r="36" spans="1:14" x14ac:dyDescent="0.2">
      <c r="A36" s="256">
        <v>30</v>
      </c>
      <c r="B36" s="257" t="s">
        <v>30</v>
      </c>
      <c r="C36" s="258">
        <v>106554</v>
      </c>
      <c r="D36" s="259">
        <v>6163</v>
      </c>
      <c r="E36" s="258">
        <v>108747</v>
      </c>
      <c r="F36" s="259">
        <v>6288</v>
      </c>
      <c r="G36" s="258">
        <v>110814</v>
      </c>
      <c r="H36" s="259">
        <v>6444</v>
      </c>
      <c r="I36" s="258">
        <v>113027</v>
      </c>
      <c r="J36" s="259">
        <v>6592</v>
      </c>
      <c r="K36" s="258">
        <f>$I36-'[2]Año 2017'!$I36</f>
        <v>8663</v>
      </c>
      <c r="L36" s="260">
        <f>$J36-'[2]Año 2017'!$J36</f>
        <v>608</v>
      </c>
      <c r="M36" s="133"/>
      <c r="N36" s="134"/>
    </row>
    <row r="37" spans="1:14" x14ac:dyDescent="0.2">
      <c r="A37" s="256">
        <v>31</v>
      </c>
      <c r="B37" s="257" t="s">
        <v>31</v>
      </c>
      <c r="C37" s="258">
        <v>320143</v>
      </c>
      <c r="D37" s="259">
        <v>6603</v>
      </c>
      <c r="E37" s="258">
        <v>326379</v>
      </c>
      <c r="F37" s="259">
        <v>6668</v>
      </c>
      <c r="G37" s="258">
        <v>331470</v>
      </c>
      <c r="H37" s="259">
        <v>6905</v>
      </c>
      <c r="I37" s="258">
        <v>337107</v>
      </c>
      <c r="J37" s="259">
        <v>7082</v>
      </c>
      <c r="K37" s="258">
        <f>$I37-'[2]Año 2017'!$I37</f>
        <v>23319</v>
      </c>
      <c r="L37" s="260">
        <f>$J37-'[2]Año 2017'!$J37</f>
        <v>648</v>
      </c>
      <c r="M37" s="133"/>
      <c r="N37" s="134"/>
    </row>
    <row r="38" spans="1:14" x14ac:dyDescent="0.2">
      <c r="A38" s="256">
        <v>32</v>
      </c>
      <c r="B38" s="257" t="s">
        <v>32</v>
      </c>
      <c r="C38" s="258">
        <v>25794</v>
      </c>
      <c r="D38" s="259">
        <v>2242</v>
      </c>
      <c r="E38" s="258">
        <v>26421</v>
      </c>
      <c r="F38" s="259">
        <v>2216</v>
      </c>
      <c r="G38" s="258">
        <v>26996</v>
      </c>
      <c r="H38" s="259">
        <v>2273</v>
      </c>
      <c r="I38" s="258">
        <v>27670</v>
      </c>
      <c r="J38" s="259">
        <v>2343</v>
      </c>
      <c r="K38" s="258">
        <f>$I38-'[2]Año 2017'!$I38</f>
        <v>2566</v>
      </c>
      <c r="L38" s="260">
        <f>$J38-'[2]Año 2017'!$J38</f>
        <v>160</v>
      </c>
      <c r="M38" s="133"/>
      <c r="N38" s="134"/>
    </row>
    <row r="39" spans="1:14" x14ac:dyDescent="0.2">
      <c r="A39" s="256">
        <v>33</v>
      </c>
      <c r="B39" s="257" t="s">
        <v>33</v>
      </c>
      <c r="C39" s="258">
        <v>6506</v>
      </c>
      <c r="D39" s="259">
        <v>427</v>
      </c>
      <c r="E39" s="258">
        <v>6703</v>
      </c>
      <c r="F39" s="259">
        <v>427</v>
      </c>
      <c r="G39" s="258">
        <v>6868</v>
      </c>
      <c r="H39" s="259">
        <v>437</v>
      </c>
      <c r="I39" s="258">
        <v>7066</v>
      </c>
      <c r="J39" s="259">
        <v>449</v>
      </c>
      <c r="K39" s="258">
        <f>$I39-'[2]Año 2017'!$I39</f>
        <v>754</v>
      </c>
      <c r="L39" s="260">
        <f>$J39-'[2]Año 2017'!$J39</f>
        <v>31</v>
      </c>
      <c r="M39" s="133"/>
      <c r="N39" s="134"/>
    </row>
    <row r="40" spans="1:14" x14ac:dyDescent="0.2">
      <c r="A40" s="256">
        <v>34</v>
      </c>
      <c r="B40" s="257" t="s">
        <v>34</v>
      </c>
      <c r="C40" s="258">
        <v>1140213</v>
      </c>
      <c r="D40" s="259">
        <v>255371</v>
      </c>
      <c r="E40" s="258">
        <v>1152533</v>
      </c>
      <c r="F40" s="259">
        <v>258519</v>
      </c>
      <c r="G40" s="258">
        <v>1164938</v>
      </c>
      <c r="H40" s="259">
        <v>264167</v>
      </c>
      <c r="I40" s="258">
        <v>1177262</v>
      </c>
      <c r="J40" s="259">
        <v>269555</v>
      </c>
      <c r="K40" s="258">
        <f>$I40-'[2]Año 2017'!$I40</f>
        <v>48807</v>
      </c>
      <c r="L40" s="260">
        <f>$J40-'[2]Año 2017'!$J40</f>
        <v>18511</v>
      </c>
      <c r="M40" s="133"/>
      <c r="N40" s="134"/>
    </row>
    <row r="41" spans="1:14" x14ac:dyDescent="0.2">
      <c r="A41" s="256">
        <v>35</v>
      </c>
      <c r="B41" s="257" t="s">
        <v>35</v>
      </c>
      <c r="C41" s="258">
        <v>89830</v>
      </c>
      <c r="D41" s="259">
        <v>10999</v>
      </c>
      <c r="E41" s="258">
        <v>93448</v>
      </c>
      <c r="F41" s="259">
        <v>11429</v>
      </c>
      <c r="G41" s="258">
        <v>97222</v>
      </c>
      <c r="H41" s="259">
        <v>12090</v>
      </c>
      <c r="I41" s="258">
        <v>101053</v>
      </c>
      <c r="J41" s="259">
        <v>12771</v>
      </c>
      <c r="K41" s="258">
        <f>$I41-'[2]Año 2017'!$I41</f>
        <v>14663</v>
      </c>
      <c r="L41" s="260">
        <f>$J41-'[2]Año 2017'!$J41</f>
        <v>2287</v>
      </c>
      <c r="M41" s="133"/>
      <c r="N41" s="134"/>
    </row>
    <row r="42" spans="1:14" x14ac:dyDescent="0.2">
      <c r="A42" s="256">
        <v>36</v>
      </c>
      <c r="B42" s="257" t="s">
        <v>36</v>
      </c>
      <c r="C42" s="258">
        <v>584924</v>
      </c>
      <c r="D42" s="259">
        <v>2512</v>
      </c>
      <c r="E42" s="258">
        <v>599838</v>
      </c>
      <c r="F42" s="259">
        <v>2616</v>
      </c>
      <c r="G42" s="258">
        <v>615174</v>
      </c>
      <c r="H42" s="259">
        <v>2721</v>
      </c>
      <c r="I42" s="258">
        <v>631352</v>
      </c>
      <c r="J42" s="259">
        <v>2838</v>
      </c>
      <c r="K42" s="258">
        <f>$I42-'[2]Año 2017'!$I42</f>
        <v>62806</v>
      </c>
      <c r="L42" s="260">
        <f>$J42-'[2]Año 2017'!$J42</f>
        <v>419</v>
      </c>
      <c r="M42" s="133"/>
      <c r="N42" s="134"/>
    </row>
    <row r="43" spans="1:14" x14ac:dyDescent="0.2">
      <c r="A43" s="256">
        <v>37</v>
      </c>
      <c r="B43" s="257" t="s">
        <v>37</v>
      </c>
      <c r="C43" s="258">
        <v>264699</v>
      </c>
      <c r="D43" s="259">
        <v>10958</v>
      </c>
      <c r="E43" s="258">
        <v>272362</v>
      </c>
      <c r="F43" s="259">
        <v>11062</v>
      </c>
      <c r="G43" s="258">
        <v>279997</v>
      </c>
      <c r="H43" s="259">
        <v>11440</v>
      </c>
      <c r="I43" s="258">
        <v>287669</v>
      </c>
      <c r="J43" s="259">
        <v>11829</v>
      </c>
      <c r="K43" s="258">
        <f>$I43-'[2]Año 2017'!$I43</f>
        <v>30232</v>
      </c>
      <c r="L43" s="260">
        <f>$J43-'[2]Año 2017'!$J43</f>
        <v>1205</v>
      </c>
      <c r="M43" s="133"/>
      <c r="N43" s="134"/>
    </row>
    <row r="44" spans="1:14" s="69" customFormat="1" x14ac:dyDescent="0.2">
      <c r="A44" s="256">
        <v>38</v>
      </c>
      <c r="B44" s="257" t="s">
        <v>38</v>
      </c>
      <c r="C44" s="258">
        <v>247065</v>
      </c>
      <c r="D44" s="259">
        <v>10379</v>
      </c>
      <c r="E44" s="258">
        <v>251974</v>
      </c>
      <c r="F44" s="259">
        <v>10576</v>
      </c>
      <c r="G44" s="258">
        <v>257493</v>
      </c>
      <c r="H44" s="259">
        <v>10936</v>
      </c>
      <c r="I44" s="258">
        <v>262239</v>
      </c>
      <c r="J44" s="259">
        <v>11222</v>
      </c>
      <c r="K44" s="258">
        <f>$I44-'[2]Año 2017'!$I44</f>
        <v>19515</v>
      </c>
      <c r="L44" s="260">
        <f>$J44-'[2]Año 2017'!$J44</f>
        <v>1081</v>
      </c>
      <c r="M44" s="133"/>
      <c r="N44" s="134"/>
    </row>
    <row r="45" spans="1:14" x14ac:dyDescent="0.2">
      <c r="A45" s="256">
        <v>39</v>
      </c>
      <c r="B45" s="257" t="s">
        <v>39</v>
      </c>
      <c r="C45" s="258">
        <v>324642</v>
      </c>
      <c r="D45" s="259">
        <v>63571</v>
      </c>
      <c r="E45" s="258">
        <v>332816</v>
      </c>
      <c r="F45" s="259">
        <v>66722</v>
      </c>
      <c r="G45" s="258">
        <v>342053</v>
      </c>
      <c r="H45" s="259">
        <v>69565</v>
      </c>
      <c r="I45" s="258">
        <v>350068</v>
      </c>
      <c r="J45" s="259">
        <v>71950</v>
      </c>
      <c r="K45" s="258">
        <f>$I45-'[2]Año 2017'!$I45</f>
        <v>30567</v>
      </c>
      <c r="L45" s="260">
        <f>$J45-'[2]Año 2017'!$J45</f>
        <v>9998</v>
      </c>
      <c r="M45" s="133"/>
      <c r="N45" s="134"/>
    </row>
    <row r="46" spans="1:14" x14ac:dyDescent="0.2">
      <c r="A46" s="256">
        <v>40</v>
      </c>
      <c r="B46" s="257" t="s">
        <v>40</v>
      </c>
      <c r="C46" s="258">
        <v>28268</v>
      </c>
      <c r="D46" s="259">
        <v>3437</v>
      </c>
      <c r="E46" s="258">
        <v>28782</v>
      </c>
      <c r="F46" s="259">
        <v>3459</v>
      </c>
      <c r="G46" s="258">
        <v>29371</v>
      </c>
      <c r="H46" s="259">
        <v>3534</v>
      </c>
      <c r="I46" s="258">
        <v>29934</v>
      </c>
      <c r="J46" s="259">
        <v>3640</v>
      </c>
      <c r="K46" s="258">
        <f>$I46-'[2]Año 2017'!$I46</f>
        <v>2239</v>
      </c>
      <c r="L46" s="260">
        <f>$J46-'[2]Año 2017'!$J46</f>
        <v>277</v>
      </c>
      <c r="M46" s="133"/>
      <c r="N46" s="134"/>
    </row>
    <row r="47" spans="1:14" x14ac:dyDescent="0.2">
      <c r="A47" s="256">
        <v>41</v>
      </c>
      <c r="B47" s="257" t="s">
        <v>41</v>
      </c>
      <c r="C47" s="258">
        <v>626927</v>
      </c>
      <c r="D47" s="259">
        <v>23178</v>
      </c>
      <c r="E47" s="258">
        <v>645011</v>
      </c>
      <c r="F47" s="259">
        <v>23935</v>
      </c>
      <c r="G47" s="258">
        <v>661452</v>
      </c>
      <c r="H47" s="259">
        <v>24802</v>
      </c>
      <c r="I47" s="258">
        <v>679423</v>
      </c>
      <c r="J47" s="259">
        <v>25620</v>
      </c>
      <c r="K47" s="258">
        <f>$I47-'[2]Año 2017'!$I47</f>
        <v>71074</v>
      </c>
      <c r="L47" s="260">
        <f>$J47-'[2]Año 2017'!$J47</f>
        <v>3190</v>
      </c>
      <c r="M47" s="133"/>
      <c r="N47" s="134"/>
    </row>
    <row r="48" spans="1:14" x14ac:dyDescent="0.2">
      <c r="A48" s="256">
        <v>42</v>
      </c>
      <c r="B48" s="257" t="s">
        <v>42</v>
      </c>
      <c r="C48" s="258">
        <v>7933</v>
      </c>
      <c r="D48" s="259">
        <v>924</v>
      </c>
      <c r="E48" s="258">
        <v>8231</v>
      </c>
      <c r="F48" s="259">
        <v>920</v>
      </c>
      <c r="G48" s="258">
        <v>8543</v>
      </c>
      <c r="H48" s="259">
        <v>941</v>
      </c>
      <c r="I48" s="258">
        <v>8911</v>
      </c>
      <c r="J48" s="259">
        <v>962</v>
      </c>
      <c r="K48" s="258">
        <f>$I48-'[2]Año 2017'!$I48</f>
        <v>1263</v>
      </c>
      <c r="L48" s="260">
        <f>$J48-'[2]Año 2017'!$J48</f>
        <v>66</v>
      </c>
      <c r="M48" s="133"/>
      <c r="N48" s="134"/>
    </row>
    <row r="49" spans="1:14" x14ac:dyDescent="0.2">
      <c r="A49" s="256">
        <v>43</v>
      </c>
      <c r="B49" s="257" t="s">
        <v>149</v>
      </c>
      <c r="C49" s="258">
        <v>13778</v>
      </c>
      <c r="D49" s="259">
        <v>2623</v>
      </c>
      <c r="E49" s="258">
        <v>14254</v>
      </c>
      <c r="F49" s="259">
        <v>2672</v>
      </c>
      <c r="G49" s="258">
        <v>14642</v>
      </c>
      <c r="H49" s="259">
        <v>2785</v>
      </c>
      <c r="I49" s="258">
        <v>15048</v>
      </c>
      <c r="J49" s="259">
        <v>2900</v>
      </c>
      <c r="K49" s="258">
        <f>$I49-'[2]Año 2017'!$I49</f>
        <v>1684</v>
      </c>
      <c r="L49" s="260">
        <f>$J49-'[2]Año 2017'!$J49</f>
        <v>374</v>
      </c>
      <c r="M49" s="133"/>
      <c r="N49" s="134"/>
    </row>
    <row r="50" spans="1:14" x14ac:dyDescent="0.2">
      <c r="A50" s="256">
        <v>44</v>
      </c>
      <c r="B50" s="257" t="s">
        <v>152</v>
      </c>
      <c r="C50" s="258">
        <v>29860</v>
      </c>
      <c r="D50" s="259">
        <v>14754</v>
      </c>
      <c r="E50" s="258">
        <v>30618</v>
      </c>
      <c r="F50" s="259">
        <v>14564</v>
      </c>
      <c r="G50" s="258">
        <v>31277</v>
      </c>
      <c r="H50" s="259">
        <v>14928</v>
      </c>
      <c r="I50" s="258">
        <v>31921</v>
      </c>
      <c r="J50" s="259">
        <v>15226</v>
      </c>
      <c r="K50" s="258">
        <f>$I50-'[2]Año 2017'!$I50</f>
        <v>2755</v>
      </c>
      <c r="L50" s="260">
        <f>$J50-'[2]Año 2017'!$J50</f>
        <v>774</v>
      </c>
      <c r="M50" s="133"/>
      <c r="N50" s="134"/>
    </row>
    <row r="51" spans="1:14" x14ac:dyDescent="0.2">
      <c r="A51" s="256">
        <v>45</v>
      </c>
      <c r="B51" s="257" t="s">
        <v>43</v>
      </c>
      <c r="C51" s="258">
        <v>10442</v>
      </c>
      <c r="D51" s="259">
        <v>1523</v>
      </c>
      <c r="E51" s="258">
        <v>10723</v>
      </c>
      <c r="F51" s="259">
        <v>1535</v>
      </c>
      <c r="G51" s="258">
        <v>10992</v>
      </c>
      <c r="H51" s="259">
        <v>1589</v>
      </c>
      <c r="I51" s="258">
        <v>11292</v>
      </c>
      <c r="J51" s="259">
        <v>1646</v>
      </c>
      <c r="K51" s="258">
        <f>$I51-'[2]Año 2017'!$I51</f>
        <v>1132</v>
      </c>
      <c r="L51" s="260">
        <f>$J51-'[2]Año 2017'!$J51</f>
        <v>161</v>
      </c>
      <c r="M51" s="133"/>
      <c r="N51" s="134"/>
    </row>
    <row r="52" spans="1:14" x14ac:dyDescent="0.2">
      <c r="A52" s="256">
        <v>46</v>
      </c>
      <c r="B52" s="257" t="s">
        <v>44</v>
      </c>
      <c r="C52" s="258">
        <v>4214996</v>
      </c>
      <c r="D52" s="259">
        <v>72078</v>
      </c>
      <c r="E52" s="258">
        <v>4323804</v>
      </c>
      <c r="F52" s="259">
        <v>72561</v>
      </c>
      <c r="G52" s="258">
        <v>4389333</v>
      </c>
      <c r="H52" s="259">
        <v>73111</v>
      </c>
      <c r="I52" s="258">
        <v>4459644</v>
      </c>
      <c r="J52" s="259">
        <v>73641</v>
      </c>
      <c r="K52" s="258">
        <f>$I52-'[2]Año 2017'!$I52</f>
        <v>310004</v>
      </c>
      <c r="L52" s="260">
        <f>$J52-'[2]Año 2017'!$J52</f>
        <v>2246</v>
      </c>
      <c r="M52" s="133"/>
      <c r="N52" s="134"/>
    </row>
    <row r="53" spans="1:14" x14ac:dyDescent="0.2">
      <c r="A53" s="256">
        <v>47</v>
      </c>
      <c r="B53" s="257" t="s">
        <v>45</v>
      </c>
      <c r="C53" s="258">
        <v>373813</v>
      </c>
      <c r="D53" s="259">
        <v>17551</v>
      </c>
      <c r="E53" s="258">
        <v>384940</v>
      </c>
      <c r="F53" s="259">
        <v>18366</v>
      </c>
      <c r="G53" s="258">
        <v>396415</v>
      </c>
      <c r="H53" s="259">
        <v>19249</v>
      </c>
      <c r="I53" s="258">
        <v>407929</v>
      </c>
      <c r="J53" s="259">
        <v>20132</v>
      </c>
      <c r="K53" s="258">
        <f>$I53-'[2]Año 2017'!$I53</f>
        <v>44033</v>
      </c>
      <c r="L53" s="260">
        <f>$J53-'[2]Año 2017'!$J53</f>
        <v>3470</v>
      </c>
      <c r="M53" s="133"/>
      <c r="N53" s="134"/>
    </row>
    <row r="54" spans="1:14" x14ac:dyDescent="0.2">
      <c r="A54" s="256">
        <v>48</v>
      </c>
      <c r="B54" s="257" t="s">
        <v>46</v>
      </c>
      <c r="C54" s="258">
        <v>16535</v>
      </c>
      <c r="D54" s="259">
        <v>1204</v>
      </c>
      <c r="E54" s="258">
        <v>17008</v>
      </c>
      <c r="F54" s="259">
        <v>1166</v>
      </c>
      <c r="G54" s="258">
        <v>17390</v>
      </c>
      <c r="H54" s="259">
        <v>1204</v>
      </c>
      <c r="I54" s="258">
        <v>17846</v>
      </c>
      <c r="J54" s="259">
        <v>1236</v>
      </c>
      <c r="K54" s="258">
        <f>$I54-'[2]Año 2017'!$I54</f>
        <v>1874</v>
      </c>
      <c r="L54" s="260">
        <f>$J54-'[2]Año 2017'!$J54</f>
        <v>76</v>
      </c>
      <c r="M54" s="133"/>
      <c r="N54" s="134"/>
    </row>
    <row r="55" spans="1:14" x14ac:dyDescent="0.2">
      <c r="A55" s="256">
        <v>49</v>
      </c>
      <c r="B55" s="257" t="s">
        <v>47</v>
      </c>
      <c r="C55" s="258">
        <v>145610</v>
      </c>
      <c r="D55" s="259">
        <v>2287</v>
      </c>
      <c r="E55" s="258">
        <v>150074</v>
      </c>
      <c r="F55" s="259">
        <v>2267</v>
      </c>
      <c r="G55" s="258">
        <v>154066</v>
      </c>
      <c r="H55" s="259">
        <v>2344</v>
      </c>
      <c r="I55" s="258">
        <v>158559</v>
      </c>
      <c r="J55" s="259">
        <v>2443</v>
      </c>
      <c r="K55" s="258">
        <f>$I55-'[2]Año 2017'!$I55</f>
        <v>17389</v>
      </c>
      <c r="L55" s="260">
        <f>$J55-'[2]Año 2017'!$J55</f>
        <v>231</v>
      </c>
      <c r="M55" s="133"/>
      <c r="N55" s="134"/>
    </row>
    <row r="56" spans="1:14" x14ac:dyDescent="0.2">
      <c r="A56" s="256">
        <v>50</v>
      </c>
      <c r="B56" s="257" t="s">
        <v>48</v>
      </c>
      <c r="C56" s="258">
        <v>183489</v>
      </c>
      <c r="D56" s="259">
        <v>1068</v>
      </c>
      <c r="E56" s="258">
        <v>186756</v>
      </c>
      <c r="F56" s="259">
        <v>1053</v>
      </c>
      <c r="G56" s="258">
        <v>189986</v>
      </c>
      <c r="H56" s="259">
        <v>1097</v>
      </c>
      <c r="I56" s="258">
        <v>193534</v>
      </c>
      <c r="J56" s="259">
        <v>1128</v>
      </c>
      <c r="K56" s="258">
        <f>$I56-'[2]Año 2017'!$I56</f>
        <v>13442</v>
      </c>
      <c r="L56" s="260">
        <f>$J56-'[2]Año 2017'!$J56</f>
        <v>90</v>
      </c>
      <c r="M56" s="133"/>
      <c r="N56" s="134"/>
    </row>
    <row r="57" spans="1:14" x14ac:dyDescent="0.2">
      <c r="A57" s="256">
        <v>51</v>
      </c>
      <c r="B57" s="257" t="s">
        <v>151</v>
      </c>
      <c r="C57" s="258">
        <v>641</v>
      </c>
      <c r="D57" s="259">
        <v>151</v>
      </c>
      <c r="E57" s="258">
        <v>646</v>
      </c>
      <c r="F57" s="259">
        <v>146</v>
      </c>
      <c r="G57" s="258">
        <v>655</v>
      </c>
      <c r="H57" s="259">
        <v>149</v>
      </c>
      <c r="I57" s="258">
        <v>667</v>
      </c>
      <c r="J57" s="259">
        <v>151</v>
      </c>
      <c r="K57" s="258">
        <f>$I57-'[2]Año 2017'!$I57</f>
        <v>32</v>
      </c>
      <c r="L57" s="260">
        <f>$J57-'[2]Año 2017'!$J57</f>
        <v>5</v>
      </c>
      <c r="M57" s="133"/>
      <c r="N57" s="134"/>
    </row>
    <row r="58" spans="1:14" x14ac:dyDescent="0.2">
      <c r="A58" s="256">
        <v>52</v>
      </c>
      <c r="B58" s="257" t="s">
        <v>49</v>
      </c>
      <c r="C58" s="258">
        <v>57434</v>
      </c>
      <c r="D58" s="259">
        <v>11834</v>
      </c>
      <c r="E58" s="258">
        <v>58290</v>
      </c>
      <c r="F58" s="259">
        <v>12000</v>
      </c>
      <c r="G58" s="258">
        <v>59205</v>
      </c>
      <c r="H58" s="259">
        <v>12325</v>
      </c>
      <c r="I58" s="258">
        <v>60241</v>
      </c>
      <c r="J58" s="259">
        <v>12629</v>
      </c>
      <c r="K58" s="258">
        <f>$I58-'[2]Año 2017'!$I58</f>
        <v>3749</v>
      </c>
      <c r="L58" s="260">
        <f>$J58-'[2]Año 2017'!$J58</f>
        <v>1070</v>
      </c>
      <c r="M58" s="133"/>
      <c r="N58" s="134"/>
    </row>
    <row r="59" spans="1:14" x14ac:dyDescent="0.2">
      <c r="A59" s="256">
        <v>53</v>
      </c>
      <c r="B59" s="257" t="s">
        <v>50</v>
      </c>
      <c r="C59" s="258">
        <v>21012</v>
      </c>
      <c r="D59" s="259">
        <v>1154</v>
      </c>
      <c r="E59" s="258">
        <v>21412</v>
      </c>
      <c r="F59" s="259">
        <v>1163</v>
      </c>
      <c r="G59" s="258">
        <v>21821</v>
      </c>
      <c r="H59" s="259">
        <v>1195</v>
      </c>
      <c r="I59" s="258">
        <v>22141</v>
      </c>
      <c r="J59" s="259">
        <v>1229</v>
      </c>
      <c r="K59" s="258">
        <f>$I59-'[2]Año 2017'!$I59</f>
        <v>1398</v>
      </c>
      <c r="L59" s="260">
        <f>$J59-'[2]Año 2017'!$J59</f>
        <v>96</v>
      </c>
      <c r="M59" s="133"/>
      <c r="N59" s="134"/>
    </row>
    <row r="60" spans="1:14" x14ac:dyDescent="0.2">
      <c r="A60" s="256">
        <v>54</v>
      </c>
      <c r="B60" s="257" t="s">
        <v>51</v>
      </c>
      <c r="C60" s="258">
        <v>655599</v>
      </c>
      <c r="D60" s="259">
        <v>1719</v>
      </c>
      <c r="E60" s="258">
        <v>670925</v>
      </c>
      <c r="F60" s="259">
        <v>1734</v>
      </c>
      <c r="G60" s="258">
        <v>685185</v>
      </c>
      <c r="H60" s="259">
        <v>1746</v>
      </c>
      <c r="I60" s="258">
        <v>699645</v>
      </c>
      <c r="J60" s="259">
        <v>1763</v>
      </c>
      <c r="K60" s="258">
        <f>$I60-'[2]Año 2017'!$I60</f>
        <v>57968</v>
      </c>
      <c r="L60" s="260">
        <f>$J60-'[2]Año 2017'!$J60</f>
        <v>73</v>
      </c>
      <c r="M60" s="133"/>
      <c r="N60" s="134"/>
    </row>
    <row r="61" spans="1:14" x14ac:dyDescent="0.2">
      <c r="A61" s="256">
        <v>55</v>
      </c>
      <c r="B61" s="257" t="s">
        <v>52</v>
      </c>
      <c r="C61" s="258">
        <v>9067</v>
      </c>
      <c r="D61" s="259">
        <v>642</v>
      </c>
      <c r="E61" s="258">
        <v>9304</v>
      </c>
      <c r="F61" s="259">
        <v>645</v>
      </c>
      <c r="G61" s="258">
        <v>9553</v>
      </c>
      <c r="H61" s="259">
        <v>666</v>
      </c>
      <c r="I61" s="258">
        <v>9806</v>
      </c>
      <c r="J61" s="259">
        <v>693</v>
      </c>
      <c r="K61" s="258">
        <f>$I61-'[2]Año 2017'!$I61</f>
        <v>956</v>
      </c>
      <c r="L61" s="260">
        <f>$J61-'[2]Año 2017'!$J61</f>
        <v>69</v>
      </c>
      <c r="M61" s="133"/>
      <c r="N61" s="134"/>
    </row>
    <row r="62" spans="1:14" x14ac:dyDescent="0.2">
      <c r="A62" s="256">
        <v>56</v>
      </c>
      <c r="B62" s="257" t="s">
        <v>53</v>
      </c>
      <c r="C62" s="258">
        <v>280741</v>
      </c>
      <c r="D62" s="259">
        <v>15396</v>
      </c>
      <c r="E62" s="258">
        <v>289951</v>
      </c>
      <c r="F62" s="259">
        <v>15776</v>
      </c>
      <c r="G62" s="258">
        <v>298521</v>
      </c>
      <c r="H62" s="259">
        <v>16229</v>
      </c>
      <c r="I62" s="258">
        <v>307542</v>
      </c>
      <c r="J62" s="259">
        <v>16724</v>
      </c>
      <c r="K62" s="258">
        <f>$I62-'[2]Año 2017'!$I62</f>
        <v>34497</v>
      </c>
      <c r="L62" s="260">
        <f>$J62-'[2]Año 2017'!$J62</f>
        <v>1741</v>
      </c>
      <c r="M62" s="133"/>
      <c r="N62" s="134"/>
    </row>
    <row r="63" spans="1:14" x14ac:dyDescent="0.2">
      <c r="A63" s="256">
        <v>57</v>
      </c>
      <c r="B63" s="257" t="s">
        <v>424</v>
      </c>
      <c r="C63" s="258">
        <v>21585</v>
      </c>
      <c r="D63" s="259">
        <v>1313</v>
      </c>
      <c r="E63" s="258">
        <v>21763</v>
      </c>
      <c r="F63" s="259">
        <v>1324</v>
      </c>
      <c r="G63" s="258">
        <v>22222</v>
      </c>
      <c r="H63" s="259">
        <v>1334</v>
      </c>
      <c r="I63" s="258">
        <v>22664</v>
      </c>
      <c r="J63" s="259">
        <v>1351</v>
      </c>
      <c r="K63" s="258">
        <f>$I63-'[2]Año 2017'!$I63</f>
        <v>1497</v>
      </c>
      <c r="L63" s="260">
        <f>$J63-'[2]Año 2017'!$J63</f>
        <v>56</v>
      </c>
      <c r="M63" s="133"/>
      <c r="N63" s="134"/>
    </row>
    <row r="64" spans="1:14" x14ac:dyDescent="0.2">
      <c r="A64" s="256">
        <v>58</v>
      </c>
      <c r="B64" s="257" t="s">
        <v>541</v>
      </c>
      <c r="C64" s="258">
        <v>7902</v>
      </c>
      <c r="D64" s="259">
        <v>1219</v>
      </c>
      <c r="E64" s="258">
        <v>7976</v>
      </c>
      <c r="F64" s="259">
        <v>1248</v>
      </c>
      <c r="G64" s="258">
        <v>8168</v>
      </c>
      <c r="H64" s="259">
        <v>1292</v>
      </c>
      <c r="I64" s="258">
        <v>8333</v>
      </c>
      <c r="J64" s="259">
        <v>1322</v>
      </c>
      <c r="K64" s="258">
        <f>$I64-'[2]Año 2017'!$I64</f>
        <v>640</v>
      </c>
      <c r="L64" s="260">
        <f>$J64-'[2]Año 2017'!$J64</f>
        <v>143</v>
      </c>
      <c r="M64" s="133"/>
      <c r="N64" s="134"/>
    </row>
    <row r="65" spans="1:14" x14ac:dyDescent="0.2">
      <c r="A65" s="256">
        <v>59</v>
      </c>
      <c r="B65" s="257" t="s">
        <v>542</v>
      </c>
      <c r="C65" s="258">
        <v>19392</v>
      </c>
      <c r="D65" s="259">
        <v>1531</v>
      </c>
      <c r="E65" s="258">
        <v>19629</v>
      </c>
      <c r="F65" s="259">
        <v>1545</v>
      </c>
      <c r="G65" s="258">
        <v>19989</v>
      </c>
      <c r="H65" s="259">
        <v>1558</v>
      </c>
      <c r="I65" s="258">
        <v>20324</v>
      </c>
      <c r="J65" s="259">
        <v>1582</v>
      </c>
      <c r="K65" s="258">
        <f>$I65-'[2]Año 2017'!$I65</f>
        <v>1317</v>
      </c>
      <c r="L65" s="260">
        <f>$J65-'[2]Año 2017'!$J65</f>
        <v>71</v>
      </c>
      <c r="M65" s="133"/>
      <c r="N65" s="134"/>
    </row>
    <row r="66" spans="1:14" x14ac:dyDescent="0.2">
      <c r="A66" s="256">
        <v>60</v>
      </c>
      <c r="B66" s="257" t="s">
        <v>543</v>
      </c>
      <c r="C66" s="258">
        <v>48138</v>
      </c>
      <c r="D66" s="259">
        <v>6231</v>
      </c>
      <c r="E66" s="258">
        <v>49667</v>
      </c>
      <c r="F66" s="259">
        <v>6414</v>
      </c>
      <c r="G66" s="258">
        <v>51096</v>
      </c>
      <c r="H66" s="259">
        <v>6731</v>
      </c>
      <c r="I66" s="258">
        <v>52395</v>
      </c>
      <c r="J66" s="259">
        <v>7000</v>
      </c>
      <c r="K66" s="258">
        <f>$I66-'[2]Año 2017'!$I66</f>
        <v>5571</v>
      </c>
      <c r="L66" s="260">
        <f>$J66-'[2]Año 2017'!$J66</f>
        <v>1059</v>
      </c>
      <c r="M66" s="133"/>
      <c r="N66" s="134"/>
    </row>
    <row r="67" spans="1:14" x14ac:dyDescent="0.2">
      <c r="A67" s="256">
        <v>61</v>
      </c>
      <c r="B67" s="257" t="s">
        <v>544</v>
      </c>
      <c r="C67" s="258">
        <v>206995</v>
      </c>
      <c r="D67" s="259">
        <v>41031</v>
      </c>
      <c r="E67" s="258">
        <v>214239</v>
      </c>
      <c r="F67" s="259">
        <v>42941</v>
      </c>
      <c r="G67" s="258">
        <v>221437</v>
      </c>
      <c r="H67" s="259">
        <v>44889</v>
      </c>
      <c r="I67" s="258">
        <v>227893</v>
      </c>
      <c r="J67" s="259">
        <v>46856</v>
      </c>
      <c r="K67" s="258">
        <f>$I67-'[2]Año 2017'!$I67</f>
        <v>27178</v>
      </c>
      <c r="L67" s="260">
        <f>$J67-'[2]Año 2017'!$J67</f>
        <v>7416</v>
      </c>
      <c r="M67" s="133"/>
      <c r="N67" s="134"/>
    </row>
    <row r="68" spans="1:14" x14ac:dyDescent="0.2">
      <c r="A68" s="256">
        <v>62</v>
      </c>
      <c r="B68" s="257" t="s">
        <v>545</v>
      </c>
      <c r="C68" s="258">
        <v>29378</v>
      </c>
      <c r="D68" s="259">
        <v>3817</v>
      </c>
      <c r="E68" s="258">
        <v>30272</v>
      </c>
      <c r="F68" s="259">
        <v>3914</v>
      </c>
      <c r="G68" s="258">
        <v>31084</v>
      </c>
      <c r="H68" s="259">
        <v>4028</v>
      </c>
      <c r="I68" s="258">
        <v>31940</v>
      </c>
      <c r="J68" s="259">
        <v>4156</v>
      </c>
      <c r="K68" s="258">
        <f>$I68-'[2]Año 2017'!$I68</f>
        <v>3348</v>
      </c>
      <c r="L68" s="260">
        <f>$J68-'[2]Año 2017'!$J68</f>
        <v>453</v>
      </c>
      <c r="M68" s="133"/>
      <c r="N68" s="134"/>
    </row>
    <row r="69" spans="1:14" x14ac:dyDescent="0.2">
      <c r="A69" s="256">
        <v>63</v>
      </c>
      <c r="B69" s="257" t="s">
        <v>546</v>
      </c>
      <c r="C69" s="258">
        <v>1746</v>
      </c>
      <c r="D69" s="259">
        <v>604</v>
      </c>
      <c r="E69" s="258">
        <v>1833</v>
      </c>
      <c r="F69" s="259">
        <v>630</v>
      </c>
      <c r="G69" s="258">
        <v>1911</v>
      </c>
      <c r="H69" s="259">
        <v>659</v>
      </c>
      <c r="I69" s="258">
        <v>1993</v>
      </c>
      <c r="J69" s="259">
        <v>681</v>
      </c>
      <c r="K69" s="258">
        <f>$I69-'[2]Año 2017'!$I69</f>
        <v>304</v>
      </c>
      <c r="L69" s="260">
        <f>$J69-'[2]Año 2017'!$J69</f>
        <v>105</v>
      </c>
      <c r="M69" s="133"/>
      <c r="N69" s="134"/>
    </row>
    <row r="70" spans="1:14" x14ac:dyDescent="0.2">
      <c r="A70" s="256">
        <v>64</v>
      </c>
      <c r="B70" s="257" t="s">
        <v>547</v>
      </c>
      <c r="C70" s="258">
        <v>238240</v>
      </c>
      <c r="D70" s="259">
        <v>1552</v>
      </c>
      <c r="E70" s="258">
        <v>247524</v>
      </c>
      <c r="F70" s="259">
        <v>1583</v>
      </c>
      <c r="G70" s="258">
        <v>256002</v>
      </c>
      <c r="H70" s="259">
        <v>1657</v>
      </c>
      <c r="I70" s="258">
        <v>264135</v>
      </c>
      <c r="J70" s="259">
        <v>1727</v>
      </c>
      <c r="K70" s="258">
        <f>$I70-'[2]Año 2017'!$I70</f>
        <v>36178</v>
      </c>
      <c r="L70" s="260">
        <f>$J70-'[2]Año 2017'!$J70</f>
        <v>243</v>
      </c>
      <c r="M70" s="133"/>
      <c r="N70" s="134"/>
    </row>
    <row r="71" spans="1:14" x14ac:dyDescent="0.2">
      <c r="A71" s="256">
        <v>65</v>
      </c>
      <c r="B71" s="257" t="s">
        <v>548</v>
      </c>
      <c r="C71" s="258">
        <v>725769</v>
      </c>
      <c r="D71" s="259">
        <v>3977</v>
      </c>
      <c r="E71" s="258">
        <v>750553</v>
      </c>
      <c r="F71" s="259">
        <v>4084</v>
      </c>
      <c r="G71" s="258">
        <v>775744</v>
      </c>
      <c r="H71" s="259">
        <v>4273</v>
      </c>
      <c r="I71" s="258">
        <v>801789</v>
      </c>
      <c r="J71" s="259">
        <v>4467</v>
      </c>
      <c r="K71" s="258">
        <f>$I71-'[2]Año 2017'!$I71</f>
        <v>98808</v>
      </c>
      <c r="L71" s="260">
        <f>$J71-'[2]Año 2017'!$J71</f>
        <v>602</v>
      </c>
      <c r="M71" s="133"/>
      <c r="N71" s="134"/>
    </row>
    <row r="72" spans="1:14" x14ac:dyDescent="0.2">
      <c r="A72" s="256">
        <v>66</v>
      </c>
      <c r="B72" s="257" t="s">
        <v>549</v>
      </c>
      <c r="C72" s="258">
        <v>1084565</v>
      </c>
      <c r="D72" s="259">
        <v>82132</v>
      </c>
      <c r="E72" s="258">
        <v>1119633</v>
      </c>
      <c r="F72" s="259">
        <v>85034</v>
      </c>
      <c r="G72" s="258">
        <v>1152819</v>
      </c>
      <c r="H72" s="259">
        <v>88137</v>
      </c>
      <c r="I72" s="258">
        <v>1187410</v>
      </c>
      <c r="J72" s="259">
        <v>91056</v>
      </c>
      <c r="K72" s="258">
        <f>$I72-'[2]Año 2017'!$I72</f>
        <v>137590</v>
      </c>
      <c r="L72" s="260">
        <f>$J72-'[2]Año 2017'!$J72</f>
        <v>12032</v>
      </c>
      <c r="M72" s="133"/>
      <c r="N72" s="134"/>
    </row>
    <row r="73" spans="1:14" x14ac:dyDescent="0.2">
      <c r="A73" s="256">
        <v>67</v>
      </c>
      <c r="B73" s="257" t="s">
        <v>550</v>
      </c>
      <c r="C73" s="258">
        <v>1675</v>
      </c>
      <c r="D73" s="259">
        <v>1393</v>
      </c>
      <c r="E73" s="258">
        <v>1723</v>
      </c>
      <c r="F73" s="259">
        <v>1410</v>
      </c>
      <c r="G73" s="258">
        <v>1763</v>
      </c>
      <c r="H73" s="259">
        <v>1442</v>
      </c>
      <c r="I73" s="258">
        <v>1829</v>
      </c>
      <c r="J73" s="259">
        <v>1479</v>
      </c>
      <c r="K73" s="258">
        <f>$I73-'[2]Año 2017'!$I73</f>
        <v>202</v>
      </c>
      <c r="L73" s="260">
        <f>$J73-'[2]Año 2017'!$J73</f>
        <v>130</v>
      </c>
      <c r="M73" s="133"/>
      <c r="N73" s="134"/>
    </row>
    <row r="74" spans="1:14" x14ac:dyDescent="0.2">
      <c r="A74" s="256">
        <v>68</v>
      </c>
      <c r="B74" s="257" t="s">
        <v>237</v>
      </c>
      <c r="C74" s="258">
        <v>2551</v>
      </c>
      <c r="D74" s="259">
        <v>877</v>
      </c>
      <c r="E74" s="258">
        <v>2646</v>
      </c>
      <c r="F74" s="259">
        <v>855</v>
      </c>
      <c r="G74" s="258">
        <v>2721</v>
      </c>
      <c r="H74" s="259">
        <v>895</v>
      </c>
      <c r="I74" s="258">
        <v>2802</v>
      </c>
      <c r="J74" s="259">
        <v>917</v>
      </c>
      <c r="K74" s="258">
        <f>$I74-'[2]Año 2017'!$I74</f>
        <v>349</v>
      </c>
      <c r="L74" s="260">
        <f>$J74-'[2]Año 2017'!$J74</f>
        <v>74</v>
      </c>
      <c r="M74" s="133"/>
      <c r="N74" s="134"/>
    </row>
    <row r="75" spans="1:14" x14ac:dyDescent="0.2">
      <c r="A75" s="256">
        <v>69</v>
      </c>
      <c r="B75" s="257" t="s">
        <v>243</v>
      </c>
      <c r="C75" s="258">
        <v>2831</v>
      </c>
      <c r="D75" s="259">
        <v>627</v>
      </c>
      <c r="E75" s="258">
        <v>2915</v>
      </c>
      <c r="F75" s="259">
        <v>641</v>
      </c>
      <c r="G75" s="258">
        <v>3010</v>
      </c>
      <c r="H75" s="259">
        <v>661</v>
      </c>
      <c r="I75" s="258">
        <v>3102</v>
      </c>
      <c r="J75" s="259">
        <v>682</v>
      </c>
      <c r="K75" s="258">
        <f>$I75-'[2]Año 2017'!$I75</f>
        <v>340</v>
      </c>
      <c r="L75" s="260">
        <f>$J75-'[2]Año 2017'!$J75</f>
        <v>70</v>
      </c>
      <c r="M75" s="133"/>
      <c r="N75" s="134"/>
    </row>
    <row r="76" spans="1:14" x14ac:dyDescent="0.2">
      <c r="A76" s="256">
        <v>70</v>
      </c>
      <c r="B76" s="257" t="s">
        <v>287</v>
      </c>
      <c r="C76" s="258">
        <v>24328</v>
      </c>
      <c r="D76" s="259">
        <v>2456</v>
      </c>
      <c r="E76" s="258">
        <v>26775</v>
      </c>
      <c r="F76" s="259">
        <v>2539</v>
      </c>
      <c r="G76" s="258">
        <v>29457</v>
      </c>
      <c r="H76" s="259">
        <v>2677</v>
      </c>
      <c r="I76" s="258">
        <v>32203</v>
      </c>
      <c r="J76" s="259">
        <v>2835</v>
      </c>
      <c r="K76" s="258">
        <f>$I76-'[2]Año 2017'!$I76</f>
        <v>10460</v>
      </c>
      <c r="L76" s="260">
        <f>$J76-'[2]Año 2017'!$J76</f>
        <v>531</v>
      </c>
      <c r="M76" s="133"/>
      <c r="N76" s="134"/>
    </row>
    <row r="77" spans="1:14" x14ac:dyDescent="0.2">
      <c r="A77" s="256">
        <v>71</v>
      </c>
      <c r="B77" s="257" t="s">
        <v>288</v>
      </c>
      <c r="C77" s="258">
        <v>4969</v>
      </c>
      <c r="D77" s="259">
        <v>617</v>
      </c>
      <c r="E77" s="258">
        <v>5260</v>
      </c>
      <c r="F77" s="259">
        <v>610</v>
      </c>
      <c r="G77" s="258">
        <v>5503</v>
      </c>
      <c r="H77" s="259">
        <v>646</v>
      </c>
      <c r="I77" s="258">
        <v>5807</v>
      </c>
      <c r="J77" s="259">
        <v>685</v>
      </c>
      <c r="K77" s="258">
        <f>$I77-'[2]Año 2017'!$I77</f>
        <v>1121</v>
      </c>
      <c r="L77" s="260">
        <f>$J77-'[2]Año 2017'!$J77</f>
        <v>98</v>
      </c>
      <c r="M77" s="133"/>
      <c r="N77" s="134"/>
    </row>
    <row r="78" spans="1:14" x14ac:dyDescent="0.2">
      <c r="A78" s="256">
        <v>72</v>
      </c>
      <c r="B78" s="257" t="s">
        <v>289</v>
      </c>
      <c r="C78" s="258">
        <v>3935</v>
      </c>
      <c r="D78" s="259">
        <v>807</v>
      </c>
      <c r="E78" s="258">
        <v>4146</v>
      </c>
      <c r="F78" s="259">
        <v>821</v>
      </c>
      <c r="G78" s="258">
        <v>4340</v>
      </c>
      <c r="H78" s="259">
        <v>872</v>
      </c>
      <c r="I78" s="258">
        <v>4571</v>
      </c>
      <c r="J78" s="259">
        <v>926</v>
      </c>
      <c r="K78" s="258">
        <f>$I78-'[2]Año 2017'!$I78</f>
        <v>847</v>
      </c>
      <c r="L78" s="260">
        <f>$J78-'[2]Año 2017'!$J78</f>
        <v>166</v>
      </c>
      <c r="M78" s="133"/>
      <c r="N78" s="134"/>
    </row>
    <row r="79" spans="1:14" x14ac:dyDescent="0.2">
      <c r="A79" s="256">
        <v>73</v>
      </c>
      <c r="B79" s="257" t="s">
        <v>290</v>
      </c>
      <c r="C79" s="258">
        <v>363</v>
      </c>
      <c r="D79" s="259">
        <v>53</v>
      </c>
      <c r="E79" s="258">
        <v>387</v>
      </c>
      <c r="F79" s="259">
        <v>51</v>
      </c>
      <c r="G79" s="258">
        <v>398</v>
      </c>
      <c r="H79" s="259">
        <v>54</v>
      </c>
      <c r="I79" s="258">
        <v>415</v>
      </c>
      <c r="J79" s="259">
        <v>56</v>
      </c>
      <c r="K79" s="258">
        <f>$I79-'[2]Año 2017'!$I79</f>
        <v>63</v>
      </c>
      <c r="L79" s="260">
        <f>$J79-'[2]Año 2017'!$J79</f>
        <v>4</v>
      </c>
      <c r="M79" s="133"/>
      <c r="N79" s="134"/>
    </row>
    <row r="80" spans="1:14" x14ac:dyDescent="0.2">
      <c r="A80" s="256">
        <v>74</v>
      </c>
      <c r="B80" s="257" t="s">
        <v>291</v>
      </c>
      <c r="C80" s="258">
        <v>5283</v>
      </c>
      <c r="D80" s="259">
        <v>701</v>
      </c>
      <c r="E80" s="258">
        <v>5569</v>
      </c>
      <c r="F80" s="259">
        <v>727</v>
      </c>
      <c r="G80" s="258">
        <v>5868</v>
      </c>
      <c r="H80" s="259">
        <v>767</v>
      </c>
      <c r="I80" s="258">
        <v>6141</v>
      </c>
      <c r="J80" s="259">
        <v>821</v>
      </c>
      <c r="K80" s="258">
        <f>$I80-'[2]Año 2017'!$I80</f>
        <v>1144</v>
      </c>
      <c r="L80" s="260">
        <f>$J80-'[2]Año 2017'!$J80</f>
        <v>158</v>
      </c>
      <c r="M80" s="133"/>
      <c r="N80" s="134"/>
    </row>
    <row r="81" spans="1:14" x14ac:dyDescent="0.2">
      <c r="A81" s="256">
        <v>75</v>
      </c>
      <c r="B81" s="257" t="s">
        <v>292</v>
      </c>
      <c r="C81" s="258">
        <v>17944</v>
      </c>
      <c r="D81" s="259">
        <v>17337</v>
      </c>
      <c r="E81" s="258">
        <v>18465</v>
      </c>
      <c r="F81" s="259">
        <v>17764</v>
      </c>
      <c r="G81" s="258">
        <v>19021</v>
      </c>
      <c r="H81" s="259">
        <v>18498</v>
      </c>
      <c r="I81" s="258">
        <v>19599</v>
      </c>
      <c r="J81" s="259">
        <v>19257</v>
      </c>
      <c r="K81" s="258">
        <f>$I81-'[2]Año 2017'!$I81</f>
        <v>2082</v>
      </c>
      <c r="L81" s="260">
        <f>$J81-'[2]Año 2017'!$J81</f>
        <v>2583</v>
      </c>
      <c r="M81" s="133"/>
      <c r="N81" s="134"/>
    </row>
    <row r="82" spans="1:14" x14ac:dyDescent="0.2">
      <c r="A82" s="256">
        <v>76</v>
      </c>
      <c r="B82" s="257" t="s">
        <v>293</v>
      </c>
      <c r="C82" s="258">
        <v>447628</v>
      </c>
      <c r="D82" s="259">
        <v>71791</v>
      </c>
      <c r="E82" s="258">
        <v>467086</v>
      </c>
      <c r="F82" s="259">
        <v>74651</v>
      </c>
      <c r="G82" s="258">
        <v>485723</v>
      </c>
      <c r="H82" s="259">
        <v>77837</v>
      </c>
      <c r="I82" s="258">
        <v>503570</v>
      </c>
      <c r="J82" s="259">
        <v>80711</v>
      </c>
      <c r="K82" s="258">
        <f>$I82-'[2]Año 2017'!$I82</f>
        <v>76611</v>
      </c>
      <c r="L82" s="260">
        <f>$J82-'[2]Año 2017'!$J82</f>
        <v>11974</v>
      </c>
      <c r="M82" s="133"/>
      <c r="N82" s="134"/>
    </row>
    <row r="83" spans="1:14" s="69" customFormat="1" x14ac:dyDescent="0.2">
      <c r="A83" s="256">
        <v>77</v>
      </c>
      <c r="B83" s="257" t="s">
        <v>294</v>
      </c>
      <c r="C83" s="258">
        <v>506</v>
      </c>
      <c r="D83" s="259">
        <v>148</v>
      </c>
      <c r="E83" s="258">
        <v>545</v>
      </c>
      <c r="F83" s="259">
        <v>147</v>
      </c>
      <c r="G83" s="258">
        <v>581</v>
      </c>
      <c r="H83" s="259">
        <v>152</v>
      </c>
      <c r="I83" s="258">
        <v>624</v>
      </c>
      <c r="J83" s="259">
        <v>160</v>
      </c>
      <c r="K83" s="258">
        <f>$I83-'[2]Año 2017'!$I83</f>
        <v>161</v>
      </c>
      <c r="L83" s="260">
        <f>$J83-'[2]Año 2017'!$J83</f>
        <v>23</v>
      </c>
      <c r="M83" s="133"/>
      <c r="N83" s="134"/>
    </row>
    <row r="84" spans="1:14" x14ac:dyDescent="0.2">
      <c r="A84" s="256">
        <v>78</v>
      </c>
      <c r="B84" s="257" t="s">
        <v>295</v>
      </c>
      <c r="C84" s="258">
        <v>9699</v>
      </c>
      <c r="D84" s="259">
        <v>2764</v>
      </c>
      <c r="E84" s="258">
        <v>10022</v>
      </c>
      <c r="F84" s="259">
        <v>2853</v>
      </c>
      <c r="G84" s="258">
        <v>10284</v>
      </c>
      <c r="H84" s="259">
        <v>2964</v>
      </c>
      <c r="I84" s="258">
        <v>10621</v>
      </c>
      <c r="J84" s="259">
        <v>3051</v>
      </c>
      <c r="K84" s="258">
        <f>$I84-'[2]Año 2017'!$I84</f>
        <v>1268</v>
      </c>
      <c r="L84" s="260">
        <f>$J84-'[2]Año 2017'!$J84</f>
        <v>405</v>
      </c>
      <c r="M84" s="133"/>
      <c r="N84" s="134"/>
    </row>
    <row r="85" spans="1:14" x14ac:dyDescent="0.2">
      <c r="A85" s="256">
        <v>79</v>
      </c>
      <c r="B85" s="257" t="s">
        <v>296</v>
      </c>
      <c r="C85" s="258">
        <v>3543</v>
      </c>
      <c r="D85" s="259">
        <v>363</v>
      </c>
      <c r="E85" s="258">
        <v>3690</v>
      </c>
      <c r="F85" s="259">
        <v>350</v>
      </c>
      <c r="G85" s="258">
        <v>3842</v>
      </c>
      <c r="H85" s="259">
        <v>369</v>
      </c>
      <c r="I85" s="258">
        <v>3958</v>
      </c>
      <c r="J85" s="259">
        <v>391</v>
      </c>
      <c r="K85" s="258">
        <f>$I85-'[2]Año 2017'!$I85</f>
        <v>548</v>
      </c>
      <c r="L85" s="260">
        <f>$J85-'[2]Año 2017'!$J85</f>
        <v>47</v>
      </c>
      <c r="M85" s="133"/>
      <c r="N85" s="134"/>
    </row>
    <row r="86" spans="1:14" x14ac:dyDescent="0.2">
      <c r="A86" s="256">
        <v>80</v>
      </c>
      <c r="B86" s="257" t="s">
        <v>297</v>
      </c>
      <c r="C86" s="258">
        <v>108474</v>
      </c>
      <c r="D86" s="259">
        <v>23032</v>
      </c>
      <c r="E86" s="258">
        <v>117749</v>
      </c>
      <c r="F86" s="259">
        <v>24440</v>
      </c>
      <c r="G86" s="258">
        <v>127651</v>
      </c>
      <c r="H86" s="259">
        <v>26058</v>
      </c>
      <c r="I86" s="258">
        <v>138335</v>
      </c>
      <c r="J86" s="259">
        <v>27583</v>
      </c>
      <c r="K86" s="258">
        <f>$I86-'[2]Año 2017'!$I86</f>
        <v>38537</v>
      </c>
      <c r="L86" s="260">
        <f>$J86-'[2]Año 2017'!$J86</f>
        <v>5976</v>
      </c>
      <c r="M86" s="133"/>
      <c r="N86" s="134"/>
    </row>
    <row r="87" spans="1:14" x14ac:dyDescent="0.2">
      <c r="A87" s="256">
        <v>0</v>
      </c>
      <c r="B87" s="257" t="s">
        <v>145</v>
      </c>
      <c r="C87" s="258"/>
      <c r="D87" s="259"/>
      <c r="E87" s="258"/>
      <c r="F87" s="259"/>
      <c r="G87" s="258"/>
      <c r="H87" s="259"/>
      <c r="I87" s="258"/>
      <c r="J87" s="259"/>
      <c r="K87" s="258">
        <f>$E87-'[2]Año 2017'!$I87</f>
        <v>0</v>
      </c>
      <c r="L87" s="260">
        <f>$F87-'[2]Año 2017'!$J87</f>
        <v>0</v>
      </c>
      <c r="M87" s="133"/>
      <c r="N87" s="134"/>
    </row>
    <row r="88" spans="1:14" x14ac:dyDescent="0.2">
      <c r="A88" s="261"/>
      <c r="B88" s="262" t="s">
        <v>60</v>
      </c>
      <c r="C88" s="263">
        <f>SUM(C7:C87)</f>
        <v>32288381</v>
      </c>
      <c r="D88" s="264">
        <f t="shared" ref="D88:L88" si="0">SUM(D7:D87)</f>
        <v>1746484</v>
      </c>
      <c r="E88" s="263">
        <f t="shared" si="0"/>
        <v>33088158</v>
      </c>
      <c r="F88" s="264">
        <f t="shared" si="0"/>
        <v>1786138</v>
      </c>
      <c r="G88" s="263">
        <f t="shared" si="0"/>
        <v>33924974</v>
      </c>
      <c r="H88" s="264">
        <f t="shared" si="0"/>
        <v>1838800</v>
      </c>
      <c r="I88" s="263">
        <f t="shared" si="0"/>
        <v>34734872</v>
      </c>
      <c r="J88" s="264">
        <f t="shared" si="0"/>
        <v>1885212</v>
      </c>
      <c r="K88" s="263">
        <f>SUM(K7:K87)</f>
        <v>3184310</v>
      </c>
      <c r="L88" s="265">
        <f t="shared" si="0"/>
        <v>180552</v>
      </c>
      <c r="M88" s="133"/>
      <c r="N88" s="134"/>
    </row>
    <row r="89" spans="1:14" x14ac:dyDescent="0.2">
      <c r="E89" s="71"/>
      <c r="M89" s="133"/>
      <c r="N89" s="134"/>
    </row>
    <row r="90" spans="1:14" x14ac:dyDescent="0.2">
      <c r="E90" s="71"/>
      <c r="M90" s="133"/>
      <c r="N90" s="134"/>
    </row>
    <row r="93" spans="1:14" ht="14.25" x14ac:dyDescent="0.2">
      <c r="A93" s="76"/>
      <c r="B93" s="76"/>
      <c r="C93" s="77"/>
      <c r="D93" s="78"/>
      <c r="E93" s="78"/>
      <c r="F93" s="78"/>
      <c r="G93" s="78"/>
      <c r="H93" s="78"/>
      <c r="I93" s="78"/>
      <c r="J93" s="78"/>
      <c r="K93" s="78"/>
      <c r="L93" s="78"/>
      <c r="M93" s="135"/>
    </row>
    <row r="94" spans="1:14" ht="14.25" x14ac:dyDescent="0.2">
      <c r="A94" s="76"/>
      <c r="B94" s="76"/>
      <c r="C94" s="77"/>
      <c r="D94" s="78"/>
      <c r="E94" s="78"/>
      <c r="F94" s="78"/>
      <c r="G94" s="78"/>
      <c r="H94" s="78"/>
      <c r="I94" s="78"/>
      <c r="J94" s="78"/>
      <c r="K94" s="78"/>
      <c r="L94" s="78"/>
      <c r="M94" s="135"/>
    </row>
    <row r="95" spans="1:14" ht="14.25" x14ac:dyDescent="0.2">
      <c r="A95" s="76"/>
      <c r="B95" s="76"/>
      <c r="C95" s="77"/>
      <c r="D95" s="78"/>
      <c r="E95" s="78"/>
      <c r="F95" s="78"/>
      <c r="G95" s="78"/>
      <c r="H95" s="78"/>
      <c r="I95" s="78"/>
      <c r="J95" s="78"/>
      <c r="K95" s="78"/>
      <c r="L95" s="78"/>
      <c r="M95" s="135"/>
    </row>
    <row r="96" spans="1:14" ht="14.25" x14ac:dyDescent="0.2">
      <c r="A96" s="76"/>
      <c r="B96" s="76"/>
      <c r="C96" s="77"/>
      <c r="D96" s="78"/>
      <c r="E96" s="78"/>
      <c r="F96" s="78"/>
      <c r="G96" s="78"/>
      <c r="H96" s="78"/>
      <c r="I96" s="78"/>
      <c r="J96" s="78"/>
      <c r="K96" s="78"/>
      <c r="L96" s="78"/>
      <c r="M96" s="135"/>
    </row>
    <row r="97" spans="1:13" ht="14.25" x14ac:dyDescent="0.2">
      <c r="A97" s="76"/>
      <c r="B97" s="76"/>
      <c r="C97" s="77"/>
      <c r="D97" s="78"/>
      <c r="E97" s="78"/>
      <c r="F97" s="78"/>
      <c r="G97" s="78"/>
      <c r="H97" s="78"/>
      <c r="I97" s="78"/>
      <c r="J97" s="78"/>
      <c r="K97" s="78"/>
      <c r="L97" s="78"/>
      <c r="M97" s="135"/>
    </row>
    <row r="98" spans="1:13" ht="14.25" x14ac:dyDescent="0.2">
      <c r="A98" s="76"/>
      <c r="B98" s="76"/>
      <c r="C98" s="77"/>
      <c r="D98" s="78"/>
      <c r="E98" s="78"/>
      <c r="F98" s="78"/>
      <c r="G98" s="78"/>
      <c r="H98" s="78"/>
      <c r="I98" s="78"/>
      <c r="J98" s="78"/>
      <c r="K98" s="78"/>
      <c r="L98" s="78"/>
      <c r="M98" s="135"/>
    </row>
    <row r="99" spans="1:13" ht="14.25" x14ac:dyDescent="0.2">
      <c r="A99" s="76"/>
      <c r="B99" s="76"/>
      <c r="C99" s="77"/>
      <c r="D99" s="78"/>
      <c r="E99" s="78"/>
      <c r="F99" s="78"/>
      <c r="G99" s="78"/>
      <c r="H99" s="78"/>
      <c r="I99" s="78"/>
      <c r="J99" s="78"/>
      <c r="K99" s="78"/>
      <c r="L99" s="78"/>
      <c r="M99" s="135"/>
    </row>
    <row r="100" spans="1:13" ht="14.25" x14ac:dyDescent="0.2">
      <c r="A100" s="76"/>
      <c r="B100" s="76"/>
      <c r="C100" s="77"/>
      <c r="D100" s="78"/>
      <c r="E100" s="78"/>
      <c r="F100" s="78"/>
      <c r="G100" s="78"/>
      <c r="H100" s="78"/>
      <c r="I100" s="78"/>
      <c r="J100" s="78"/>
      <c r="K100" s="78"/>
      <c r="L100" s="78"/>
      <c r="M100" s="135"/>
    </row>
    <row r="101" spans="1:13" ht="14.25" x14ac:dyDescent="0.2">
      <c r="A101" s="76"/>
      <c r="B101" s="76"/>
      <c r="C101" s="77"/>
      <c r="D101" s="78"/>
      <c r="E101" s="78"/>
      <c r="F101" s="78"/>
      <c r="G101" s="78"/>
      <c r="H101" s="78"/>
      <c r="I101" s="78"/>
      <c r="J101" s="78"/>
      <c r="K101" s="78"/>
      <c r="L101" s="78"/>
      <c r="M101" s="135"/>
    </row>
    <row r="102" spans="1:13" ht="14.25" x14ac:dyDescent="0.2">
      <c r="A102" s="76"/>
      <c r="B102" s="76"/>
      <c r="C102" s="77"/>
      <c r="D102" s="78"/>
      <c r="E102" s="78"/>
      <c r="F102" s="78"/>
      <c r="G102" s="78"/>
      <c r="H102" s="78"/>
      <c r="I102" s="78"/>
      <c r="J102" s="78"/>
      <c r="K102" s="78"/>
      <c r="L102" s="78"/>
      <c r="M102" s="135"/>
    </row>
    <row r="103" spans="1:13" ht="14.25" x14ac:dyDescent="0.2">
      <c r="A103" s="76"/>
      <c r="B103" s="76"/>
      <c r="C103" s="77"/>
      <c r="D103" s="78"/>
      <c r="E103" s="78"/>
      <c r="F103" s="78"/>
      <c r="G103" s="78"/>
      <c r="H103" s="78"/>
      <c r="I103" s="78"/>
      <c r="J103" s="78"/>
      <c r="K103" s="78"/>
      <c r="L103" s="78"/>
      <c r="M103" s="135"/>
    </row>
    <row r="104" spans="1:13" ht="14.25" x14ac:dyDescent="0.2">
      <c r="A104" s="76"/>
      <c r="B104" s="76"/>
      <c r="C104" s="77"/>
      <c r="D104" s="78"/>
      <c r="E104" s="78"/>
      <c r="F104" s="78"/>
      <c r="G104" s="78"/>
      <c r="H104" s="78"/>
      <c r="I104" s="78"/>
      <c r="J104" s="78"/>
      <c r="K104" s="78"/>
      <c r="L104" s="78"/>
      <c r="M104" s="135"/>
    </row>
    <row r="105" spans="1:13" ht="14.25" x14ac:dyDescent="0.2">
      <c r="A105" s="76"/>
      <c r="B105" s="76"/>
      <c r="C105" s="77"/>
      <c r="D105" s="78"/>
      <c r="E105" s="78"/>
      <c r="F105" s="78"/>
      <c r="G105" s="78"/>
      <c r="H105" s="78"/>
      <c r="I105" s="78"/>
      <c r="J105" s="78"/>
      <c r="K105" s="78"/>
      <c r="L105" s="78"/>
      <c r="M105" s="135"/>
    </row>
    <row r="106" spans="1:13" ht="14.25" x14ac:dyDescent="0.2">
      <c r="A106" s="76"/>
      <c r="B106" s="76"/>
      <c r="C106" s="77"/>
      <c r="D106" s="78"/>
      <c r="E106" s="78"/>
      <c r="F106" s="78"/>
      <c r="G106" s="78"/>
      <c r="H106" s="78"/>
      <c r="I106" s="78"/>
      <c r="J106" s="78"/>
      <c r="K106" s="78"/>
      <c r="L106" s="78"/>
      <c r="M106" s="135"/>
    </row>
    <row r="107" spans="1:13" ht="14.25" x14ac:dyDescent="0.2">
      <c r="A107" s="76"/>
      <c r="B107" s="76"/>
      <c r="C107" s="77"/>
      <c r="D107" s="78"/>
      <c r="E107" s="78"/>
      <c r="F107" s="78"/>
      <c r="G107" s="78"/>
      <c r="H107" s="78"/>
      <c r="I107" s="78"/>
      <c r="J107" s="78"/>
      <c r="K107" s="78"/>
      <c r="L107" s="78"/>
      <c r="M107" s="135"/>
    </row>
    <row r="108" spans="1:13" ht="14.25" x14ac:dyDescent="0.2">
      <c r="A108" s="76"/>
      <c r="B108" s="76"/>
      <c r="C108" s="77"/>
      <c r="D108" s="78"/>
      <c r="E108" s="78"/>
      <c r="F108" s="78"/>
      <c r="G108" s="78"/>
      <c r="H108" s="78"/>
      <c r="I108" s="78"/>
      <c r="J108" s="78"/>
      <c r="K108" s="78"/>
      <c r="L108" s="78"/>
      <c r="M108" s="135"/>
    </row>
    <row r="109" spans="1:13" ht="14.25" x14ac:dyDescent="0.2">
      <c r="A109" s="76"/>
      <c r="B109" s="76"/>
      <c r="C109" s="77"/>
      <c r="D109" s="78"/>
      <c r="E109" s="78"/>
      <c r="F109" s="78"/>
      <c r="G109" s="78"/>
      <c r="H109" s="78"/>
      <c r="I109" s="78"/>
      <c r="J109" s="78"/>
      <c r="K109" s="78"/>
      <c r="L109" s="78"/>
      <c r="M109" s="135"/>
    </row>
    <row r="110" spans="1:13" ht="14.25" x14ac:dyDescent="0.2">
      <c r="A110" s="76"/>
      <c r="B110" s="76"/>
      <c r="C110" s="77"/>
      <c r="D110" s="78"/>
      <c r="E110" s="78"/>
      <c r="F110" s="78"/>
      <c r="G110" s="78"/>
      <c r="H110" s="78"/>
      <c r="I110" s="78"/>
      <c r="J110" s="78"/>
      <c r="K110" s="78"/>
      <c r="L110" s="78"/>
      <c r="M110" s="135"/>
    </row>
    <row r="111" spans="1:13" ht="14.25" x14ac:dyDescent="0.2">
      <c r="A111" s="76"/>
      <c r="B111" s="76"/>
      <c r="C111" s="77"/>
      <c r="D111" s="78"/>
      <c r="E111" s="78"/>
      <c r="F111" s="78"/>
      <c r="G111" s="78"/>
      <c r="H111" s="78"/>
      <c r="I111" s="78"/>
      <c r="J111" s="78"/>
      <c r="K111" s="78"/>
      <c r="L111" s="78"/>
      <c r="M111" s="135"/>
    </row>
    <row r="112" spans="1:13" ht="14.25" x14ac:dyDescent="0.2">
      <c r="A112" s="76"/>
      <c r="B112" s="76"/>
      <c r="C112" s="77"/>
      <c r="D112" s="78"/>
      <c r="E112" s="78"/>
      <c r="F112" s="78"/>
      <c r="G112" s="78"/>
      <c r="H112" s="78"/>
      <c r="I112" s="78"/>
      <c r="J112" s="78"/>
      <c r="K112" s="78"/>
      <c r="L112" s="78"/>
      <c r="M112" s="135"/>
    </row>
    <row r="113" spans="1:13" ht="14.25" x14ac:dyDescent="0.2">
      <c r="A113" s="76"/>
      <c r="B113" s="76"/>
      <c r="C113" s="77"/>
      <c r="D113" s="78"/>
      <c r="E113" s="78"/>
      <c r="F113" s="78"/>
      <c r="G113" s="78"/>
      <c r="H113" s="78"/>
      <c r="I113" s="78"/>
      <c r="J113" s="78"/>
      <c r="K113" s="78"/>
      <c r="L113" s="78"/>
      <c r="M113" s="135"/>
    </row>
    <row r="114" spans="1:13" ht="14.25" x14ac:dyDescent="0.2">
      <c r="A114" s="76"/>
      <c r="B114" s="76"/>
      <c r="C114" s="77"/>
      <c r="D114" s="78"/>
      <c r="E114" s="78"/>
      <c r="F114" s="78"/>
      <c r="G114" s="78"/>
      <c r="H114" s="78"/>
      <c r="I114" s="78"/>
      <c r="J114" s="78"/>
      <c r="K114" s="78"/>
      <c r="L114" s="78"/>
      <c r="M114" s="135"/>
    </row>
    <row r="115" spans="1:13" ht="14.25" x14ac:dyDescent="0.2">
      <c r="A115" s="76"/>
      <c r="B115" s="76"/>
      <c r="C115" s="77"/>
      <c r="D115" s="78"/>
      <c r="E115" s="78"/>
      <c r="F115" s="78"/>
      <c r="G115" s="78"/>
      <c r="H115" s="78"/>
      <c r="I115" s="78"/>
      <c r="J115" s="78"/>
      <c r="K115" s="78"/>
      <c r="L115" s="78"/>
      <c r="M115" s="135"/>
    </row>
    <row r="116" spans="1:13" ht="14.25" x14ac:dyDescent="0.2">
      <c r="A116" s="76"/>
      <c r="B116" s="76"/>
      <c r="C116" s="77"/>
      <c r="D116" s="78"/>
      <c r="E116" s="78"/>
      <c r="F116" s="78"/>
      <c r="G116" s="78"/>
      <c r="H116" s="78"/>
      <c r="I116" s="78"/>
      <c r="J116" s="78"/>
      <c r="K116" s="78"/>
      <c r="L116" s="78"/>
      <c r="M116" s="135"/>
    </row>
    <row r="117" spans="1:13" ht="14.25" x14ac:dyDescent="0.2">
      <c r="A117" s="76"/>
      <c r="B117" s="76"/>
      <c r="C117" s="77"/>
      <c r="D117" s="78"/>
      <c r="E117" s="78"/>
      <c r="F117" s="78"/>
      <c r="G117" s="78"/>
      <c r="H117" s="78"/>
      <c r="I117" s="78"/>
      <c r="J117" s="78"/>
      <c r="K117" s="78"/>
      <c r="L117" s="78"/>
      <c r="M117" s="135"/>
    </row>
    <row r="118" spans="1:13" ht="14.25" x14ac:dyDescent="0.2">
      <c r="A118" s="76"/>
      <c r="B118" s="76"/>
      <c r="C118" s="77"/>
      <c r="D118" s="78"/>
      <c r="E118" s="78"/>
      <c r="F118" s="78"/>
      <c r="G118" s="78"/>
      <c r="H118" s="78"/>
      <c r="I118" s="78"/>
      <c r="J118" s="78"/>
      <c r="K118" s="78"/>
      <c r="L118" s="78"/>
      <c r="M118" s="135"/>
    </row>
    <row r="119" spans="1:13" ht="14.25" x14ac:dyDescent="0.2">
      <c r="A119" s="76"/>
      <c r="B119" s="76"/>
      <c r="C119" s="77"/>
      <c r="D119" s="78"/>
      <c r="E119" s="78"/>
      <c r="F119" s="78"/>
      <c r="G119" s="78"/>
      <c r="H119" s="78"/>
      <c r="I119" s="78"/>
      <c r="J119" s="78"/>
      <c r="K119" s="78"/>
      <c r="L119" s="78"/>
      <c r="M119" s="135"/>
    </row>
    <row r="120" spans="1:13" ht="14.25" x14ac:dyDescent="0.2">
      <c r="A120" s="76"/>
      <c r="B120" s="76"/>
      <c r="C120" s="77"/>
      <c r="D120" s="78"/>
      <c r="E120" s="78"/>
      <c r="F120" s="78"/>
      <c r="G120" s="78"/>
      <c r="H120" s="78"/>
      <c r="I120" s="78"/>
      <c r="J120" s="78"/>
      <c r="K120" s="78"/>
      <c r="L120" s="78"/>
      <c r="M120" s="135"/>
    </row>
    <row r="121" spans="1:13" ht="14.25" x14ac:dyDescent="0.2">
      <c r="A121" s="76"/>
      <c r="B121" s="76"/>
      <c r="C121" s="77"/>
      <c r="D121" s="78"/>
      <c r="E121" s="78"/>
      <c r="F121" s="78"/>
      <c r="G121" s="78"/>
      <c r="H121" s="78"/>
      <c r="I121" s="78"/>
      <c r="J121" s="78"/>
      <c r="K121" s="78"/>
      <c r="L121" s="78"/>
      <c r="M121" s="135"/>
    </row>
    <row r="122" spans="1:13" ht="14.25" x14ac:dyDescent="0.2">
      <c r="A122" s="76"/>
      <c r="B122" s="76"/>
      <c r="C122" s="77"/>
      <c r="D122" s="78"/>
      <c r="E122" s="78"/>
      <c r="F122" s="78"/>
      <c r="G122" s="78"/>
      <c r="H122" s="78"/>
      <c r="I122" s="78"/>
      <c r="J122" s="78"/>
      <c r="K122" s="78"/>
      <c r="L122" s="78"/>
      <c r="M122" s="135"/>
    </row>
    <row r="123" spans="1:13" ht="14.25" x14ac:dyDescent="0.2">
      <c r="A123" s="76"/>
      <c r="B123" s="76"/>
      <c r="C123" s="77"/>
      <c r="D123" s="78"/>
      <c r="E123" s="78"/>
      <c r="F123" s="78"/>
      <c r="G123" s="78"/>
      <c r="H123" s="78"/>
      <c r="I123" s="78"/>
      <c r="J123" s="78"/>
      <c r="K123" s="78"/>
      <c r="L123" s="78"/>
      <c r="M123" s="135"/>
    </row>
    <row r="124" spans="1:13" x14ac:dyDescent="0.2">
      <c r="A124" s="65"/>
      <c r="B124" s="65"/>
      <c r="C124" s="65"/>
      <c r="D124" s="78"/>
      <c r="E124" s="78"/>
      <c r="F124" s="78"/>
      <c r="G124" s="78"/>
      <c r="H124" s="78"/>
      <c r="I124" s="78"/>
      <c r="J124" s="78"/>
      <c r="K124" s="78"/>
      <c r="L124" s="78"/>
      <c r="M124" s="135"/>
    </row>
    <row r="125" spans="1:13" x14ac:dyDescent="0.2">
      <c r="A125" s="65"/>
      <c r="B125" s="65"/>
      <c r="C125" s="65"/>
      <c r="D125" s="78"/>
      <c r="E125" s="78"/>
      <c r="F125" s="78"/>
      <c r="G125" s="78"/>
      <c r="H125" s="78"/>
      <c r="I125" s="78"/>
      <c r="J125" s="78"/>
      <c r="K125" s="78"/>
      <c r="L125" s="78"/>
      <c r="M125" s="135"/>
    </row>
    <row r="126" spans="1:13" x14ac:dyDescent="0.2">
      <c r="A126" s="65"/>
      <c r="B126" s="65"/>
      <c r="C126" s="65"/>
      <c r="D126" s="78"/>
      <c r="E126" s="78"/>
      <c r="F126" s="78"/>
      <c r="G126" s="78"/>
      <c r="H126" s="78"/>
      <c r="I126" s="78"/>
      <c r="J126" s="78"/>
      <c r="K126" s="78"/>
      <c r="L126" s="78"/>
      <c r="M126" s="135"/>
    </row>
  </sheetData>
  <mergeCells count="10">
    <mergeCell ref="A2:L2"/>
    <mergeCell ref="A4:A6"/>
    <mergeCell ref="B4:B6"/>
    <mergeCell ref="C4:D4"/>
    <mergeCell ref="E4:F4"/>
    <mergeCell ref="G4:H4"/>
    <mergeCell ref="I4:J4"/>
    <mergeCell ref="K4:L4"/>
    <mergeCell ref="K5:K6"/>
    <mergeCell ref="L5:L6"/>
  </mergeCells>
  <conditionalFormatting sqref="M7:N90">
    <cfRule type="cellIs" dxfId="106" priority="2" operator="greaterThan">
      <formula>0.2</formula>
    </cfRule>
  </conditionalFormatting>
  <conditionalFormatting sqref="M7:N88 M89:M90">
    <cfRule type="cellIs" dxfId="105" priority="1" operator="greaterThan">
      <formula>0.05</formula>
    </cfRule>
  </conditionalFormatting>
  <pageMargins left="0.74803149606299213" right="0.74803149606299213" top="0.98425196850393704" bottom="0.98425196850393704" header="0" footer="0"/>
  <pageSetup scale="34" orientation="portrait" r:id="rId1"/>
  <headerFooter alignWithMargins="0"/>
  <ignoredErrors>
    <ignoredError sqref="C88:L88"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7">
    <pageSetUpPr fitToPage="1"/>
  </sheetPr>
  <dimension ref="A2:Q130"/>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4.85546875" style="68" customWidth="1"/>
    <col min="11" max="11" width="13.28515625" style="68" bestFit="1" customWidth="1"/>
    <col min="12" max="12" width="12.140625" style="68" bestFit="1" customWidth="1"/>
    <col min="13" max="13" width="10.140625" style="132" customWidth="1"/>
    <col min="14" max="14" width="13.140625" style="132" bestFit="1" customWidth="1"/>
    <col min="15" max="16384" width="11.42578125" style="68"/>
  </cols>
  <sheetData>
    <row r="2" spans="1:17" ht="15" x14ac:dyDescent="0.2">
      <c r="A2" s="434" t="s">
        <v>406</v>
      </c>
      <c r="B2" s="434"/>
      <c r="C2" s="434"/>
      <c r="D2" s="434"/>
      <c r="E2" s="434"/>
      <c r="F2" s="434"/>
      <c r="G2" s="434"/>
      <c r="H2" s="434"/>
      <c r="I2" s="434"/>
      <c r="J2" s="434"/>
      <c r="K2" s="434"/>
      <c r="L2" s="434"/>
      <c r="M2" s="131"/>
    </row>
    <row r="3" spans="1:17" ht="15" x14ac:dyDescent="0.2">
      <c r="A3" s="270"/>
      <c r="B3" s="270"/>
      <c r="C3" s="270"/>
      <c r="D3" s="270"/>
      <c r="E3" s="270"/>
      <c r="F3" s="270"/>
      <c r="G3" s="270"/>
      <c r="H3" s="270"/>
      <c r="I3" s="79"/>
      <c r="J3" s="79"/>
      <c r="K3" s="79"/>
      <c r="L3" s="79"/>
      <c r="M3" s="131"/>
    </row>
    <row r="4" spans="1:17" ht="34.5" customHeight="1" x14ac:dyDescent="0.2">
      <c r="A4" s="435" t="s">
        <v>233</v>
      </c>
      <c r="B4" s="443" t="s">
        <v>0</v>
      </c>
      <c r="C4" s="446" t="s">
        <v>366</v>
      </c>
      <c r="D4" s="446"/>
      <c r="E4" s="446" t="s">
        <v>367</v>
      </c>
      <c r="F4" s="446"/>
      <c r="G4" s="446" t="s">
        <v>368</v>
      </c>
      <c r="H4" s="446"/>
      <c r="I4" s="446" t="s">
        <v>369</v>
      </c>
      <c r="J4" s="446"/>
      <c r="K4" s="441" t="s">
        <v>451</v>
      </c>
      <c r="L4" s="442"/>
      <c r="M4" s="81"/>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43551</v>
      </c>
      <c r="D6" s="255">
        <v>43555</v>
      </c>
      <c r="E6" s="254">
        <v>43642</v>
      </c>
      <c r="F6" s="255">
        <v>43646</v>
      </c>
      <c r="G6" s="254">
        <v>43733</v>
      </c>
      <c r="H6" s="255">
        <v>43738</v>
      </c>
      <c r="I6" s="254">
        <v>43825</v>
      </c>
      <c r="J6" s="255">
        <v>43830</v>
      </c>
      <c r="K6" s="448"/>
      <c r="L6" s="450"/>
      <c r="M6" s="81"/>
    </row>
    <row r="7" spans="1:17" x14ac:dyDescent="0.2">
      <c r="A7" s="256">
        <v>1</v>
      </c>
      <c r="B7" s="257" t="s">
        <v>1</v>
      </c>
      <c r="C7" s="258">
        <v>55885</v>
      </c>
      <c r="D7" s="259">
        <v>4619</v>
      </c>
      <c r="E7" s="258">
        <v>57395</v>
      </c>
      <c r="F7" s="259">
        <v>4720</v>
      </c>
      <c r="G7" s="258">
        <v>58985</v>
      </c>
      <c r="H7" s="259">
        <v>4825</v>
      </c>
      <c r="I7" s="258">
        <v>60337</v>
      </c>
      <c r="J7" s="259">
        <v>4881</v>
      </c>
      <c r="K7" s="258">
        <f>$I7-'[2]Año 2018'!$I7</f>
        <v>5863</v>
      </c>
      <c r="L7" s="260">
        <f>$J7-'[2]Año 2018'!$J7</f>
        <v>363</v>
      </c>
      <c r="M7" s="133"/>
      <c r="N7" s="134"/>
      <c r="O7" s="20"/>
      <c r="P7" s="20"/>
    </row>
    <row r="8" spans="1:17" x14ac:dyDescent="0.2">
      <c r="A8" s="256">
        <v>2</v>
      </c>
      <c r="B8" s="257" t="s">
        <v>2</v>
      </c>
      <c r="C8" s="258">
        <v>89523</v>
      </c>
      <c r="D8" s="259">
        <v>4998</v>
      </c>
      <c r="E8" s="258">
        <v>91049</v>
      </c>
      <c r="F8" s="259">
        <v>5063</v>
      </c>
      <c r="G8" s="258">
        <v>92524</v>
      </c>
      <c r="H8" s="259">
        <v>5130</v>
      </c>
      <c r="I8" s="258">
        <v>93976</v>
      </c>
      <c r="J8" s="259">
        <v>5200</v>
      </c>
      <c r="K8" s="258">
        <f>$I8-'[2]Año 2018'!$I8</f>
        <v>5885</v>
      </c>
      <c r="L8" s="260">
        <f>$J8-'[2]Año 2018'!$J8</f>
        <v>314</v>
      </c>
      <c r="M8" s="133"/>
      <c r="N8" s="134"/>
      <c r="O8" s="20"/>
      <c r="P8" s="20"/>
    </row>
    <row r="9" spans="1:17" x14ac:dyDescent="0.2">
      <c r="A9" s="256">
        <v>3</v>
      </c>
      <c r="B9" s="257" t="s">
        <v>3</v>
      </c>
      <c r="C9" s="258">
        <v>5101558</v>
      </c>
      <c r="D9" s="259">
        <v>18864</v>
      </c>
      <c r="E9" s="258">
        <v>5314802</v>
      </c>
      <c r="F9" s="259">
        <v>19291</v>
      </c>
      <c r="G9" s="258">
        <v>5497838</v>
      </c>
      <c r="H9" s="259">
        <v>19707</v>
      </c>
      <c r="I9" s="258">
        <v>5643168</v>
      </c>
      <c r="J9" s="259">
        <v>20091</v>
      </c>
      <c r="K9" s="258">
        <f>$I9-'[2]Año 2018'!$I9</f>
        <v>725401</v>
      </c>
      <c r="L9" s="260">
        <f>$J9-'[2]Año 2018'!$J9</f>
        <v>1618</v>
      </c>
      <c r="M9" s="133"/>
      <c r="N9" s="134"/>
      <c r="O9" s="20"/>
      <c r="P9" s="20"/>
    </row>
    <row r="10" spans="1:17" x14ac:dyDescent="0.2">
      <c r="A10" s="256">
        <v>4</v>
      </c>
      <c r="B10" s="257" t="s">
        <v>4</v>
      </c>
      <c r="C10" s="258">
        <v>216343</v>
      </c>
      <c r="D10" s="259">
        <v>14324</v>
      </c>
      <c r="E10" s="258">
        <v>221800</v>
      </c>
      <c r="F10" s="259">
        <v>14841</v>
      </c>
      <c r="G10" s="258">
        <v>227076</v>
      </c>
      <c r="H10" s="259">
        <v>15275</v>
      </c>
      <c r="I10" s="258">
        <v>232650</v>
      </c>
      <c r="J10" s="259">
        <v>15636</v>
      </c>
      <c r="K10" s="258">
        <f>$I10-'[2]Año 2018'!$I10</f>
        <v>21882</v>
      </c>
      <c r="L10" s="260">
        <f>$J10-'[2]Año 2018'!$J10</f>
        <v>1756</v>
      </c>
      <c r="M10" s="133"/>
      <c r="N10" s="134"/>
    </row>
    <row r="11" spans="1:17" x14ac:dyDescent="0.2">
      <c r="A11" s="256">
        <v>5</v>
      </c>
      <c r="B11" s="257" t="s">
        <v>5</v>
      </c>
      <c r="C11" s="258">
        <v>1143547</v>
      </c>
      <c r="D11" s="259">
        <v>14964</v>
      </c>
      <c r="E11" s="258">
        <v>1168370</v>
      </c>
      <c r="F11" s="259">
        <v>15379</v>
      </c>
      <c r="G11" s="258">
        <v>1193702</v>
      </c>
      <c r="H11" s="259">
        <v>15809</v>
      </c>
      <c r="I11" s="258">
        <v>1218726</v>
      </c>
      <c r="J11" s="259">
        <v>16089</v>
      </c>
      <c r="K11" s="258">
        <f>$I11-'[2]Año 2018'!$I11</f>
        <v>98762</v>
      </c>
      <c r="L11" s="260">
        <f>$J11-'[2]Año 2018'!$J11</f>
        <v>1466</v>
      </c>
      <c r="M11" s="133"/>
      <c r="N11" s="134"/>
    </row>
    <row r="12" spans="1:17" x14ac:dyDescent="0.2">
      <c r="A12" s="256">
        <v>6</v>
      </c>
      <c r="B12" s="257" t="s">
        <v>6</v>
      </c>
      <c r="C12" s="258">
        <v>13843</v>
      </c>
      <c r="D12" s="259">
        <v>7920</v>
      </c>
      <c r="E12" s="258">
        <v>14230</v>
      </c>
      <c r="F12" s="259">
        <v>8018</v>
      </c>
      <c r="G12" s="258">
        <v>14613</v>
      </c>
      <c r="H12" s="259">
        <v>8120</v>
      </c>
      <c r="I12" s="258">
        <v>14936</v>
      </c>
      <c r="J12" s="259">
        <v>8198</v>
      </c>
      <c r="K12" s="258">
        <f>$I12-'[2]Año 2018'!$I12</f>
        <v>1420</v>
      </c>
      <c r="L12" s="260">
        <f>$J12-'[2]Año 2018'!$J12</f>
        <v>379</v>
      </c>
      <c r="M12" s="133"/>
      <c r="N12" s="134"/>
    </row>
    <row r="13" spans="1:17" x14ac:dyDescent="0.2">
      <c r="A13" s="256">
        <v>7</v>
      </c>
      <c r="B13" s="257" t="s">
        <v>7</v>
      </c>
      <c r="C13" s="258">
        <v>1533415</v>
      </c>
      <c r="D13" s="259">
        <v>133412</v>
      </c>
      <c r="E13" s="258">
        <v>1568203</v>
      </c>
      <c r="F13" s="259">
        <v>135875</v>
      </c>
      <c r="G13" s="258">
        <v>1602139</v>
      </c>
      <c r="H13" s="259">
        <v>138428</v>
      </c>
      <c r="I13" s="258">
        <v>1628390</v>
      </c>
      <c r="J13" s="259">
        <v>139958</v>
      </c>
      <c r="K13" s="258">
        <f>$I13-'[2]Año 2018'!$I13</f>
        <v>129534</v>
      </c>
      <c r="L13" s="260">
        <f>$J13-'[2]Año 2018'!$J13</f>
        <v>8965</v>
      </c>
      <c r="M13" s="133"/>
      <c r="N13" s="134"/>
    </row>
    <row r="14" spans="1:17" x14ac:dyDescent="0.2">
      <c r="A14" s="256">
        <v>8</v>
      </c>
      <c r="B14" s="257" t="s">
        <v>8</v>
      </c>
      <c r="C14" s="258">
        <v>156699</v>
      </c>
      <c r="D14" s="259">
        <v>33171</v>
      </c>
      <c r="E14" s="258">
        <v>160689</v>
      </c>
      <c r="F14" s="259">
        <v>33898</v>
      </c>
      <c r="G14" s="258">
        <v>164673</v>
      </c>
      <c r="H14" s="259">
        <v>34615</v>
      </c>
      <c r="I14" s="258">
        <v>168777</v>
      </c>
      <c r="J14" s="259">
        <v>35238</v>
      </c>
      <c r="K14" s="258">
        <f>$I14-'[2]Año 2018'!$I14</f>
        <v>16058</v>
      </c>
      <c r="L14" s="260">
        <f>$J14-'[2]Año 2018'!$J14</f>
        <v>2803</v>
      </c>
      <c r="M14" s="133"/>
      <c r="N14" s="134"/>
    </row>
    <row r="15" spans="1:17" x14ac:dyDescent="0.2">
      <c r="A15" s="256">
        <v>9</v>
      </c>
      <c r="B15" s="257" t="s">
        <v>9</v>
      </c>
      <c r="C15" s="258">
        <v>10955</v>
      </c>
      <c r="D15" s="259">
        <v>443</v>
      </c>
      <c r="E15" s="258">
        <v>11190</v>
      </c>
      <c r="F15" s="259">
        <v>449</v>
      </c>
      <c r="G15" s="258">
        <v>11403</v>
      </c>
      <c r="H15" s="259">
        <v>460</v>
      </c>
      <c r="I15" s="258">
        <v>11616</v>
      </c>
      <c r="J15" s="259">
        <v>463</v>
      </c>
      <c r="K15" s="258">
        <f>$I15-'[2]Año 2018'!$I15</f>
        <v>837</v>
      </c>
      <c r="L15" s="260">
        <f>$J15-'[2]Año 2018'!$J15</f>
        <v>25</v>
      </c>
      <c r="M15" s="133"/>
      <c r="N15" s="134"/>
    </row>
    <row r="16" spans="1:17" x14ac:dyDescent="0.2">
      <c r="A16" s="256">
        <v>10</v>
      </c>
      <c r="B16" s="257" t="s">
        <v>10</v>
      </c>
      <c r="C16" s="258">
        <v>9092</v>
      </c>
      <c r="D16" s="259">
        <v>1914</v>
      </c>
      <c r="E16" s="258">
        <v>9344</v>
      </c>
      <c r="F16" s="259">
        <v>1955</v>
      </c>
      <c r="G16" s="258">
        <v>9536</v>
      </c>
      <c r="H16" s="259">
        <v>1964</v>
      </c>
      <c r="I16" s="258">
        <v>9716</v>
      </c>
      <c r="J16" s="259">
        <v>1980</v>
      </c>
      <c r="K16" s="258">
        <f>$I16-'[2]Año 2018'!$I16</f>
        <v>804</v>
      </c>
      <c r="L16" s="260">
        <f>$J16-'[2]Año 2018'!$J16</f>
        <v>79</v>
      </c>
      <c r="M16" s="133"/>
      <c r="N16" s="134"/>
    </row>
    <row r="17" spans="1:15" x14ac:dyDescent="0.2">
      <c r="A17" s="256">
        <v>11</v>
      </c>
      <c r="B17" s="257" t="s">
        <v>11</v>
      </c>
      <c r="C17" s="258">
        <v>802342</v>
      </c>
      <c r="D17" s="259">
        <v>27256</v>
      </c>
      <c r="E17" s="258">
        <v>820451</v>
      </c>
      <c r="F17" s="259">
        <v>27822</v>
      </c>
      <c r="G17" s="258">
        <v>838077</v>
      </c>
      <c r="H17" s="259">
        <v>28364</v>
      </c>
      <c r="I17" s="258">
        <v>854354</v>
      </c>
      <c r="J17" s="259">
        <v>28565</v>
      </c>
      <c r="K17" s="258">
        <f>$I17-'[2]Año 2018'!$I17</f>
        <v>70521</v>
      </c>
      <c r="L17" s="260">
        <f>$J17-'[2]Año 2018'!$J17</f>
        <v>1865</v>
      </c>
      <c r="M17" s="133"/>
      <c r="N17" s="134"/>
    </row>
    <row r="18" spans="1:15" ht="15" x14ac:dyDescent="0.2">
      <c r="A18" s="256">
        <v>12</v>
      </c>
      <c r="B18" s="257" t="s">
        <v>12</v>
      </c>
      <c r="C18" s="258">
        <v>34961</v>
      </c>
      <c r="D18" s="259">
        <v>2664</v>
      </c>
      <c r="E18" s="258">
        <v>36023</v>
      </c>
      <c r="F18" s="259">
        <v>2736</v>
      </c>
      <c r="G18" s="258">
        <v>37027</v>
      </c>
      <c r="H18" s="259">
        <v>2798</v>
      </c>
      <c r="I18" s="258">
        <v>38057</v>
      </c>
      <c r="J18" s="259">
        <v>2861</v>
      </c>
      <c r="K18" s="258">
        <f>$I18-'[2]Año 2018'!$I18</f>
        <v>4084</v>
      </c>
      <c r="L18" s="260">
        <f>$J18-'[2]Año 2018'!$J18</f>
        <v>299</v>
      </c>
      <c r="M18" s="133"/>
      <c r="N18" s="134"/>
      <c r="O18" s="238"/>
    </row>
    <row r="19" spans="1:15" x14ac:dyDescent="0.2">
      <c r="A19" s="256">
        <v>13</v>
      </c>
      <c r="B19" s="257" t="s">
        <v>13</v>
      </c>
      <c r="C19" s="258">
        <v>5243</v>
      </c>
      <c r="D19" s="259">
        <v>752</v>
      </c>
      <c r="E19" s="258">
        <v>5349</v>
      </c>
      <c r="F19" s="259">
        <v>764</v>
      </c>
      <c r="G19" s="258">
        <v>5454</v>
      </c>
      <c r="H19" s="259">
        <v>779</v>
      </c>
      <c r="I19" s="258">
        <v>5539</v>
      </c>
      <c r="J19" s="259">
        <v>801</v>
      </c>
      <c r="K19" s="258">
        <f>$I19-'[2]Año 2018'!$I19</f>
        <v>401</v>
      </c>
      <c r="L19" s="260">
        <f>$J19-'[2]Año 2018'!$J19</f>
        <v>73</v>
      </c>
      <c r="M19" s="133"/>
      <c r="N19" s="134"/>
    </row>
    <row r="20" spans="1:15" x14ac:dyDescent="0.2">
      <c r="A20" s="256">
        <v>14</v>
      </c>
      <c r="B20" s="257" t="s">
        <v>14</v>
      </c>
      <c r="C20" s="258">
        <v>14594</v>
      </c>
      <c r="D20" s="259">
        <v>1693</v>
      </c>
      <c r="E20" s="258">
        <v>14864</v>
      </c>
      <c r="F20" s="259">
        <v>1726</v>
      </c>
      <c r="G20" s="258">
        <v>15128</v>
      </c>
      <c r="H20" s="259">
        <v>1744</v>
      </c>
      <c r="I20" s="258">
        <v>15376</v>
      </c>
      <c r="J20" s="259">
        <v>1778</v>
      </c>
      <c r="K20" s="258">
        <f>$I20-'[2]Año 2018'!$I20</f>
        <v>1060</v>
      </c>
      <c r="L20" s="260">
        <f>$J20-'[2]Año 2018'!$J20</f>
        <v>115</v>
      </c>
      <c r="M20" s="133"/>
      <c r="N20" s="134"/>
    </row>
    <row r="21" spans="1:15" x14ac:dyDescent="0.2">
      <c r="A21" s="256">
        <v>15</v>
      </c>
      <c r="B21" s="257" t="s">
        <v>15</v>
      </c>
      <c r="C21" s="258">
        <v>36459</v>
      </c>
      <c r="D21" s="259">
        <v>3600</v>
      </c>
      <c r="E21" s="258">
        <v>37244</v>
      </c>
      <c r="F21" s="259">
        <v>3680</v>
      </c>
      <c r="G21" s="258">
        <v>38064</v>
      </c>
      <c r="H21" s="259">
        <v>3755</v>
      </c>
      <c r="I21" s="258">
        <v>38782</v>
      </c>
      <c r="J21" s="259">
        <v>3829</v>
      </c>
      <c r="K21" s="258">
        <f>$I21-'[2]Año 2018'!$I21</f>
        <v>3112</v>
      </c>
      <c r="L21" s="260">
        <f>$J21-'[2]Año 2018'!$J21</f>
        <v>310</v>
      </c>
      <c r="M21" s="133"/>
      <c r="N21" s="134"/>
    </row>
    <row r="22" spans="1:15" x14ac:dyDescent="0.2">
      <c r="A22" s="256">
        <v>16</v>
      </c>
      <c r="B22" s="257" t="s">
        <v>16</v>
      </c>
      <c r="C22" s="258">
        <v>20703</v>
      </c>
      <c r="D22" s="259">
        <v>3690</v>
      </c>
      <c r="E22" s="258">
        <v>21056</v>
      </c>
      <c r="F22" s="259">
        <v>3768</v>
      </c>
      <c r="G22" s="258">
        <v>21426</v>
      </c>
      <c r="H22" s="259">
        <v>3835</v>
      </c>
      <c r="I22" s="258">
        <v>21713</v>
      </c>
      <c r="J22" s="259">
        <v>3902</v>
      </c>
      <c r="K22" s="258">
        <f>$I22-'[2]Año 2018'!$I22</f>
        <v>1347</v>
      </c>
      <c r="L22" s="260">
        <f>$J22-'[2]Año 2018'!$J22</f>
        <v>272</v>
      </c>
      <c r="M22" s="133"/>
      <c r="N22" s="134"/>
    </row>
    <row r="23" spans="1:15" x14ac:dyDescent="0.2">
      <c r="A23" s="256">
        <v>17</v>
      </c>
      <c r="B23" s="257" t="s">
        <v>17</v>
      </c>
      <c r="C23" s="258">
        <v>25280</v>
      </c>
      <c r="D23" s="259">
        <v>4320</v>
      </c>
      <c r="E23" s="258">
        <v>26004</v>
      </c>
      <c r="F23" s="259">
        <v>4437</v>
      </c>
      <c r="G23" s="258">
        <v>26664</v>
      </c>
      <c r="H23" s="259">
        <v>4548</v>
      </c>
      <c r="I23" s="258">
        <v>27368</v>
      </c>
      <c r="J23" s="259">
        <v>4616</v>
      </c>
      <c r="K23" s="258">
        <f>$I23-'[2]Año 2018'!$I23</f>
        <v>2760</v>
      </c>
      <c r="L23" s="260">
        <f>$J23-'[2]Año 2018'!$J23</f>
        <v>396</v>
      </c>
      <c r="M23" s="133"/>
      <c r="N23" s="134"/>
    </row>
    <row r="24" spans="1:15" s="69" customFormat="1" x14ac:dyDescent="0.2">
      <c r="A24" s="256">
        <v>18</v>
      </c>
      <c r="B24" s="257" t="s">
        <v>409</v>
      </c>
      <c r="C24" s="258">
        <v>466142</v>
      </c>
      <c r="D24" s="259">
        <v>12181</v>
      </c>
      <c r="E24" s="258">
        <v>518560</v>
      </c>
      <c r="F24" s="259">
        <v>12520</v>
      </c>
      <c r="G24" s="258">
        <v>566781</v>
      </c>
      <c r="H24" s="259">
        <v>12836</v>
      </c>
      <c r="I24" s="258">
        <v>608790</v>
      </c>
      <c r="J24" s="259">
        <v>13118</v>
      </c>
      <c r="K24" s="258">
        <f>$I24-'[2]Año 2018'!$I24</f>
        <v>185010</v>
      </c>
      <c r="L24" s="260">
        <f>$J24-'[2]Año 2018'!$J24</f>
        <v>1288</v>
      </c>
      <c r="M24" s="133"/>
      <c r="N24" s="134"/>
    </row>
    <row r="25" spans="1:15" x14ac:dyDescent="0.2">
      <c r="A25" s="256">
        <v>19</v>
      </c>
      <c r="B25" s="257" t="s">
        <v>19</v>
      </c>
      <c r="C25" s="258">
        <v>3997298</v>
      </c>
      <c r="D25" s="259">
        <v>188574</v>
      </c>
      <c r="E25" s="258">
        <v>4078092</v>
      </c>
      <c r="F25" s="259">
        <v>196762</v>
      </c>
      <c r="G25" s="258">
        <v>4167664</v>
      </c>
      <c r="H25" s="259">
        <v>207120</v>
      </c>
      <c r="I25" s="258">
        <v>4207355</v>
      </c>
      <c r="J25" s="259">
        <v>214768</v>
      </c>
      <c r="K25" s="258">
        <f>$I25-'[2]Año 2018'!$I25</f>
        <v>232694</v>
      </c>
      <c r="L25" s="260">
        <f>$J25-'[2]Año 2018'!$J25</f>
        <v>28836</v>
      </c>
      <c r="M25" s="133"/>
      <c r="N25" s="134"/>
    </row>
    <row r="26" spans="1:15" x14ac:dyDescent="0.2">
      <c r="A26" s="256">
        <v>20</v>
      </c>
      <c r="B26" s="257" t="s">
        <v>20</v>
      </c>
      <c r="C26" s="258">
        <v>369646</v>
      </c>
      <c r="D26" s="259">
        <v>1660</v>
      </c>
      <c r="E26" s="258">
        <v>381972</v>
      </c>
      <c r="F26" s="259">
        <v>1722</v>
      </c>
      <c r="G26" s="258">
        <v>397115</v>
      </c>
      <c r="H26" s="259">
        <v>1783</v>
      </c>
      <c r="I26" s="258">
        <v>405397</v>
      </c>
      <c r="J26" s="259">
        <v>1825</v>
      </c>
      <c r="K26" s="258">
        <f>$I26-'[2]Año 2018'!$I26</f>
        <v>41342</v>
      </c>
      <c r="L26" s="260">
        <f>$J26-'[2]Año 2018'!$J26</f>
        <v>191</v>
      </c>
      <c r="M26" s="133"/>
      <c r="N26" s="134"/>
    </row>
    <row r="27" spans="1:15" x14ac:dyDescent="0.2">
      <c r="A27" s="256">
        <v>21</v>
      </c>
      <c r="B27" s="257" t="s">
        <v>21</v>
      </c>
      <c r="C27" s="258">
        <v>3190532</v>
      </c>
      <c r="D27" s="259">
        <v>277777</v>
      </c>
      <c r="E27" s="258">
        <v>3239708</v>
      </c>
      <c r="F27" s="259">
        <v>283172</v>
      </c>
      <c r="G27" s="258">
        <v>3292630</v>
      </c>
      <c r="H27" s="259">
        <v>289203</v>
      </c>
      <c r="I27" s="258">
        <v>3327315</v>
      </c>
      <c r="J27" s="259">
        <v>292657</v>
      </c>
      <c r="K27" s="258">
        <f>$I27-'[2]Año 2018'!$I27</f>
        <v>175636</v>
      </c>
      <c r="L27" s="260">
        <f>$J27-'[2]Año 2018'!$J27</f>
        <v>19526</v>
      </c>
      <c r="M27" s="133"/>
      <c r="N27" s="134"/>
    </row>
    <row r="28" spans="1:15" x14ac:dyDescent="0.2">
      <c r="A28" s="256">
        <v>22</v>
      </c>
      <c r="B28" s="257" t="s">
        <v>22</v>
      </c>
      <c r="C28" s="258">
        <v>21486</v>
      </c>
      <c r="D28" s="259">
        <v>3324</v>
      </c>
      <c r="E28" s="258">
        <v>22296</v>
      </c>
      <c r="F28" s="259">
        <v>3416</v>
      </c>
      <c r="G28" s="258">
        <v>23115</v>
      </c>
      <c r="H28" s="259">
        <v>3509</v>
      </c>
      <c r="I28" s="258">
        <v>23805</v>
      </c>
      <c r="J28" s="259">
        <v>3623</v>
      </c>
      <c r="K28" s="258">
        <f>$I28-'[2]Año 2018'!$I28</f>
        <v>3130</v>
      </c>
      <c r="L28" s="260">
        <f>$J28-'[2]Año 2018'!$J28</f>
        <v>386</v>
      </c>
      <c r="M28" s="133"/>
      <c r="N28" s="134"/>
    </row>
    <row r="29" spans="1:15" x14ac:dyDescent="0.2">
      <c r="A29" s="256">
        <v>23</v>
      </c>
      <c r="B29" s="257" t="s">
        <v>23</v>
      </c>
      <c r="C29" s="258">
        <v>1355205</v>
      </c>
      <c r="D29" s="259">
        <v>186686</v>
      </c>
      <c r="E29" s="258">
        <v>1392624</v>
      </c>
      <c r="F29" s="259">
        <v>190497</v>
      </c>
      <c r="G29" s="258">
        <v>1423937</v>
      </c>
      <c r="H29" s="259">
        <v>194354</v>
      </c>
      <c r="I29" s="258">
        <v>1449761</v>
      </c>
      <c r="J29" s="259">
        <v>197257</v>
      </c>
      <c r="K29" s="258">
        <f>$I29-'[2]Año 2018'!$I29</f>
        <v>122675</v>
      </c>
      <c r="L29" s="260">
        <f>$J29-'[2]Año 2018'!$J29</f>
        <v>14894</v>
      </c>
      <c r="M29" s="133"/>
      <c r="N29" s="134"/>
    </row>
    <row r="30" spans="1:15" x14ac:dyDescent="0.2">
      <c r="A30" s="256">
        <v>24</v>
      </c>
      <c r="B30" s="257" t="s">
        <v>447</v>
      </c>
      <c r="C30" s="258">
        <v>239743</v>
      </c>
      <c r="D30" s="259">
        <v>8306</v>
      </c>
      <c r="E30" s="258">
        <v>243755</v>
      </c>
      <c r="F30" s="259">
        <v>8465</v>
      </c>
      <c r="G30" s="258">
        <v>247569</v>
      </c>
      <c r="H30" s="259">
        <v>8593</v>
      </c>
      <c r="I30" s="258">
        <v>251216</v>
      </c>
      <c r="J30" s="259">
        <v>8725</v>
      </c>
      <c r="K30" s="258">
        <f>$I30-'[2]Año 2018'!$I30</f>
        <v>15397</v>
      </c>
      <c r="L30" s="260">
        <f>$J30-'[2]Año 2018'!$J30</f>
        <v>593</v>
      </c>
      <c r="M30" s="133"/>
      <c r="N30" s="134"/>
    </row>
    <row r="31" spans="1:15" x14ac:dyDescent="0.2">
      <c r="A31" s="256">
        <v>25</v>
      </c>
      <c r="B31" s="257" t="s">
        <v>25</v>
      </c>
      <c r="C31" s="258">
        <v>72561</v>
      </c>
      <c r="D31" s="259">
        <v>7551</v>
      </c>
      <c r="E31" s="258">
        <v>74238</v>
      </c>
      <c r="F31" s="259">
        <v>7735</v>
      </c>
      <c r="G31" s="258">
        <v>75774</v>
      </c>
      <c r="H31" s="259">
        <v>7896</v>
      </c>
      <c r="I31" s="258">
        <v>77295</v>
      </c>
      <c r="J31" s="259">
        <v>8012</v>
      </c>
      <c r="K31" s="258">
        <f>$I31-'[2]Año 2018'!$I31</f>
        <v>6469</v>
      </c>
      <c r="L31" s="260">
        <f>$J31-'[2]Año 2018'!$J31</f>
        <v>622</v>
      </c>
      <c r="M31" s="133"/>
      <c r="N31" s="134"/>
    </row>
    <row r="32" spans="1:15" x14ac:dyDescent="0.2">
      <c r="A32" s="256">
        <v>26</v>
      </c>
      <c r="B32" s="257" t="s">
        <v>150</v>
      </c>
      <c r="C32" s="258">
        <v>270298</v>
      </c>
      <c r="D32" s="259">
        <v>23468</v>
      </c>
      <c r="E32" s="258">
        <v>276317</v>
      </c>
      <c r="F32" s="259">
        <v>24176</v>
      </c>
      <c r="G32" s="258">
        <v>282636</v>
      </c>
      <c r="H32" s="259">
        <v>24859</v>
      </c>
      <c r="I32" s="258">
        <v>288185</v>
      </c>
      <c r="J32" s="259">
        <v>25466</v>
      </c>
      <c r="K32" s="258">
        <f>$I32-'[2]Año 2018'!$I32</f>
        <v>23788</v>
      </c>
      <c r="L32" s="260">
        <f>$J32-'[2]Año 2018'!$J32</f>
        <v>2544</v>
      </c>
      <c r="M32" s="133"/>
      <c r="N32" s="134"/>
    </row>
    <row r="33" spans="1:14" x14ac:dyDescent="0.2">
      <c r="A33" s="256">
        <v>27</v>
      </c>
      <c r="B33" s="257" t="s">
        <v>27</v>
      </c>
      <c r="C33" s="258">
        <v>178624</v>
      </c>
      <c r="D33" s="259">
        <v>1904</v>
      </c>
      <c r="E33" s="258">
        <v>182589</v>
      </c>
      <c r="F33" s="259">
        <v>1955</v>
      </c>
      <c r="G33" s="258">
        <v>186489</v>
      </c>
      <c r="H33" s="259">
        <v>2010</v>
      </c>
      <c r="I33" s="258">
        <v>190115</v>
      </c>
      <c r="J33" s="259">
        <v>2049</v>
      </c>
      <c r="K33" s="258">
        <f>$I33-'[2]Año 2018'!$I33</f>
        <v>15655</v>
      </c>
      <c r="L33" s="260">
        <f>$J33-'[2]Año 2018'!$J33</f>
        <v>184</v>
      </c>
      <c r="M33" s="133"/>
      <c r="N33" s="134"/>
    </row>
    <row r="34" spans="1:14" x14ac:dyDescent="0.2">
      <c r="A34" s="256">
        <v>28</v>
      </c>
      <c r="B34" s="257" t="s">
        <v>28</v>
      </c>
      <c r="C34" s="258">
        <v>51280</v>
      </c>
      <c r="D34" s="259">
        <v>7191</v>
      </c>
      <c r="E34" s="258">
        <v>52476</v>
      </c>
      <c r="F34" s="259">
        <v>7384</v>
      </c>
      <c r="G34" s="258">
        <v>53878</v>
      </c>
      <c r="H34" s="259">
        <v>7587</v>
      </c>
      <c r="I34" s="258">
        <v>55273</v>
      </c>
      <c r="J34" s="259">
        <v>7699</v>
      </c>
      <c r="K34" s="258">
        <f>$I34-'[2]Año 2018'!$I34</f>
        <v>5263</v>
      </c>
      <c r="L34" s="260">
        <f>$J34-'[2]Año 2018'!$J34</f>
        <v>679</v>
      </c>
      <c r="M34" s="133"/>
      <c r="N34" s="134"/>
    </row>
    <row r="35" spans="1:14" x14ac:dyDescent="0.2">
      <c r="A35" s="256">
        <v>29</v>
      </c>
      <c r="B35" s="257" t="s">
        <v>29</v>
      </c>
      <c r="C35" s="258">
        <v>1984555</v>
      </c>
      <c r="D35" s="259">
        <v>30064</v>
      </c>
      <c r="E35" s="258">
        <v>2044362</v>
      </c>
      <c r="F35" s="259">
        <v>31755</v>
      </c>
      <c r="G35" s="258">
        <v>2102740</v>
      </c>
      <c r="H35" s="259">
        <v>33428</v>
      </c>
      <c r="I35" s="258">
        <v>2153611</v>
      </c>
      <c r="J35" s="259">
        <v>34809</v>
      </c>
      <c r="K35" s="258">
        <f>$I35-'[2]Año 2018'!$I35</f>
        <v>230986</v>
      </c>
      <c r="L35" s="260">
        <f>$J35-'[2]Año 2018'!$J35</f>
        <v>6187</v>
      </c>
      <c r="M35" s="133"/>
      <c r="N35" s="134"/>
    </row>
    <row r="36" spans="1:14" x14ac:dyDescent="0.2">
      <c r="A36" s="256">
        <v>30</v>
      </c>
      <c r="B36" s="257" t="s">
        <v>30</v>
      </c>
      <c r="C36" s="258">
        <v>115325</v>
      </c>
      <c r="D36" s="259">
        <v>6766</v>
      </c>
      <c r="E36" s="258">
        <v>117521</v>
      </c>
      <c r="F36" s="259">
        <v>6925</v>
      </c>
      <c r="G36" s="258">
        <v>119692</v>
      </c>
      <c r="H36" s="259">
        <v>7065</v>
      </c>
      <c r="I36" s="258">
        <v>121530</v>
      </c>
      <c r="J36" s="259">
        <v>7173</v>
      </c>
      <c r="K36" s="258">
        <f>$I36-'[2]Año 2018'!$I36</f>
        <v>8503</v>
      </c>
      <c r="L36" s="260">
        <f>$J36-'[2]Año 2018'!$J36</f>
        <v>581</v>
      </c>
      <c r="M36" s="133"/>
      <c r="N36" s="134"/>
    </row>
    <row r="37" spans="1:14" x14ac:dyDescent="0.2">
      <c r="A37" s="256">
        <v>31</v>
      </c>
      <c r="B37" s="257" t="s">
        <v>31</v>
      </c>
      <c r="C37" s="258">
        <v>343638</v>
      </c>
      <c r="D37" s="259">
        <v>7258</v>
      </c>
      <c r="E37" s="258">
        <v>349487</v>
      </c>
      <c r="F37" s="259">
        <v>7429</v>
      </c>
      <c r="G37" s="258">
        <v>355760</v>
      </c>
      <c r="H37" s="259">
        <v>7573</v>
      </c>
      <c r="I37" s="258">
        <v>361523</v>
      </c>
      <c r="J37" s="259">
        <v>7704</v>
      </c>
      <c r="K37" s="258">
        <f>$I37-'[2]Año 2018'!$I37</f>
        <v>24416</v>
      </c>
      <c r="L37" s="260">
        <f>$J37-'[2]Año 2018'!$J37</f>
        <v>622</v>
      </c>
      <c r="M37" s="133"/>
      <c r="N37" s="134"/>
    </row>
    <row r="38" spans="1:14" x14ac:dyDescent="0.2">
      <c r="A38" s="256">
        <v>32</v>
      </c>
      <c r="B38" s="257" t="s">
        <v>32</v>
      </c>
      <c r="C38" s="258">
        <v>28360</v>
      </c>
      <c r="D38" s="259">
        <v>2394</v>
      </c>
      <c r="E38" s="258">
        <v>29064</v>
      </c>
      <c r="F38" s="259">
        <v>2434</v>
      </c>
      <c r="G38" s="258">
        <v>29711</v>
      </c>
      <c r="H38" s="259">
        <v>2489</v>
      </c>
      <c r="I38" s="258">
        <v>30401</v>
      </c>
      <c r="J38" s="259">
        <v>2537</v>
      </c>
      <c r="K38" s="258">
        <f>$I38-'[2]Año 2018'!$I38</f>
        <v>2731</v>
      </c>
      <c r="L38" s="260">
        <f>$J38-'[2]Año 2018'!$J38</f>
        <v>194</v>
      </c>
      <c r="M38" s="133"/>
      <c r="N38" s="134"/>
    </row>
    <row r="39" spans="1:14" x14ac:dyDescent="0.2">
      <c r="A39" s="256">
        <v>33</v>
      </c>
      <c r="B39" s="257" t="s">
        <v>33</v>
      </c>
      <c r="C39" s="258">
        <v>7275</v>
      </c>
      <c r="D39" s="259">
        <v>454</v>
      </c>
      <c r="E39" s="258">
        <v>7477</v>
      </c>
      <c r="F39" s="259">
        <v>464</v>
      </c>
      <c r="G39" s="258">
        <v>7687</v>
      </c>
      <c r="H39" s="259">
        <v>475</v>
      </c>
      <c r="I39" s="258">
        <v>7878</v>
      </c>
      <c r="J39" s="259">
        <v>487</v>
      </c>
      <c r="K39" s="258">
        <f>$I39-'[2]Año 2018'!$I39</f>
        <v>812</v>
      </c>
      <c r="L39" s="260">
        <f>$J39-'[2]Año 2018'!$J39</f>
        <v>38</v>
      </c>
      <c r="M39" s="133"/>
      <c r="N39" s="134"/>
    </row>
    <row r="40" spans="1:14" x14ac:dyDescent="0.2">
      <c r="A40" s="256">
        <v>34</v>
      </c>
      <c r="B40" s="257" t="s">
        <v>34</v>
      </c>
      <c r="C40" s="258">
        <v>1190324</v>
      </c>
      <c r="D40" s="259">
        <v>274191</v>
      </c>
      <c r="E40" s="258">
        <v>1204408</v>
      </c>
      <c r="F40" s="259">
        <v>280240</v>
      </c>
      <c r="G40" s="258">
        <v>1217705</v>
      </c>
      <c r="H40" s="259">
        <v>285672</v>
      </c>
      <c r="I40" s="258">
        <v>1229020</v>
      </c>
      <c r="J40" s="259">
        <v>290603</v>
      </c>
      <c r="K40" s="258">
        <f>$I40-'[2]Año 2018'!$I40</f>
        <v>51758</v>
      </c>
      <c r="L40" s="260">
        <f>$J40-'[2]Año 2018'!$J40</f>
        <v>21048</v>
      </c>
      <c r="M40" s="133"/>
      <c r="N40" s="134"/>
    </row>
    <row r="41" spans="1:14" x14ac:dyDescent="0.2">
      <c r="A41" s="256">
        <v>35</v>
      </c>
      <c r="B41" s="257" t="s">
        <v>35</v>
      </c>
      <c r="C41" s="258">
        <v>104881</v>
      </c>
      <c r="D41" s="259">
        <v>13344</v>
      </c>
      <c r="E41" s="258">
        <v>109366</v>
      </c>
      <c r="F41" s="259">
        <v>14162</v>
      </c>
      <c r="G41" s="258">
        <v>113798</v>
      </c>
      <c r="H41" s="259">
        <v>14949</v>
      </c>
      <c r="I41" s="258">
        <v>118078</v>
      </c>
      <c r="J41" s="259">
        <v>15359</v>
      </c>
      <c r="K41" s="258">
        <f>$I41-'[2]Año 2018'!$I41</f>
        <v>17025</v>
      </c>
      <c r="L41" s="260">
        <f>$J41-'[2]Año 2018'!$J41</f>
        <v>2588</v>
      </c>
      <c r="M41" s="133"/>
      <c r="N41" s="134"/>
    </row>
    <row r="42" spans="1:14" x14ac:dyDescent="0.2">
      <c r="A42" s="256">
        <v>36</v>
      </c>
      <c r="B42" s="257" t="s">
        <v>36</v>
      </c>
      <c r="C42" s="258">
        <v>648603</v>
      </c>
      <c r="D42" s="259">
        <v>2933</v>
      </c>
      <c r="E42" s="258">
        <v>665383</v>
      </c>
      <c r="F42" s="259">
        <v>3042</v>
      </c>
      <c r="G42" s="258">
        <v>681647</v>
      </c>
      <c r="H42" s="259">
        <v>3152</v>
      </c>
      <c r="I42" s="258">
        <v>697013</v>
      </c>
      <c r="J42" s="259">
        <v>3241</v>
      </c>
      <c r="K42" s="258">
        <f>$I42-'[2]Año 2018'!$I42</f>
        <v>65661</v>
      </c>
      <c r="L42" s="260">
        <f>$J42-'[2]Año 2018'!$J42</f>
        <v>403</v>
      </c>
      <c r="M42" s="133"/>
      <c r="N42" s="134"/>
    </row>
    <row r="43" spans="1:14" x14ac:dyDescent="0.2">
      <c r="A43" s="256">
        <v>37</v>
      </c>
      <c r="B43" s="257" t="s">
        <v>37</v>
      </c>
      <c r="C43" s="258">
        <v>295491</v>
      </c>
      <c r="D43" s="259">
        <v>12188</v>
      </c>
      <c r="E43" s="258">
        <v>303613</v>
      </c>
      <c r="F43" s="259">
        <v>12610</v>
      </c>
      <c r="G43" s="258">
        <v>312289</v>
      </c>
      <c r="H43" s="259">
        <v>13032</v>
      </c>
      <c r="I43" s="258">
        <v>320745</v>
      </c>
      <c r="J43" s="259">
        <v>13377</v>
      </c>
      <c r="K43" s="258">
        <f>$I43-'[2]Año 2018'!$I43</f>
        <v>33076</v>
      </c>
      <c r="L43" s="260">
        <f>$J43-'[2]Año 2018'!$J43</f>
        <v>1548</v>
      </c>
      <c r="M43" s="133"/>
      <c r="N43" s="134"/>
    </row>
    <row r="44" spans="1:14" s="69" customFormat="1" x14ac:dyDescent="0.2">
      <c r="A44" s="256">
        <v>38</v>
      </c>
      <c r="B44" s="257" t="s">
        <v>38</v>
      </c>
      <c r="C44" s="258">
        <v>266893</v>
      </c>
      <c r="D44" s="259">
        <v>11473</v>
      </c>
      <c r="E44" s="258">
        <v>271866</v>
      </c>
      <c r="F44" s="259">
        <v>11794</v>
      </c>
      <c r="G44" s="258">
        <v>277277</v>
      </c>
      <c r="H44" s="259">
        <v>12167</v>
      </c>
      <c r="I44" s="258">
        <v>280981</v>
      </c>
      <c r="J44" s="259">
        <v>12379</v>
      </c>
      <c r="K44" s="258">
        <f>$I44-'[2]Año 2018'!$I44</f>
        <v>18742</v>
      </c>
      <c r="L44" s="260">
        <f>$J44-'[2]Año 2018'!$J44</f>
        <v>1157</v>
      </c>
      <c r="M44" s="133"/>
      <c r="N44" s="134"/>
    </row>
    <row r="45" spans="1:14" x14ac:dyDescent="0.2">
      <c r="A45" s="256">
        <v>39</v>
      </c>
      <c r="B45" s="257" t="s">
        <v>39</v>
      </c>
      <c r="C45" s="258">
        <v>355600</v>
      </c>
      <c r="D45" s="259">
        <v>73587</v>
      </c>
      <c r="E45" s="258">
        <v>364333</v>
      </c>
      <c r="F45" s="259">
        <v>76552</v>
      </c>
      <c r="G45" s="258">
        <v>374071</v>
      </c>
      <c r="H45" s="259">
        <v>79513</v>
      </c>
      <c r="I45" s="258">
        <v>381016</v>
      </c>
      <c r="J45" s="259">
        <v>81542</v>
      </c>
      <c r="K45" s="258">
        <f>$I45-'[2]Año 2018'!$I45</f>
        <v>30948</v>
      </c>
      <c r="L45" s="260">
        <f>$J45-'[2]Año 2018'!$J45</f>
        <v>9592</v>
      </c>
      <c r="M45" s="133"/>
      <c r="N45" s="134"/>
    </row>
    <row r="46" spans="1:14" x14ac:dyDescent="0.2">
      <c r="A46" s="256">
        <v>40</v>
      </c>
      <c r="B46" s="257" t="s">
        <v>40</v>
      </c>
      <c r="C46" s="258">
        <v>30562</v>
      </c>
      <c r="D46" s="259">
        <v>3708</v>
      </c>
      <c r="E46" s="258">
        <v>31130</v>
      </c>
      <c r="F46" s="259">
        <v>3773</v>
      </c>
      <c r="G46" s="258">
        <v>31711</v>
      </c>
      <c r="H46" s="259">
        <v>3851</v>
      </c>
      <c r="I46" s="258">
        <v>32323</v>
      </c>
      <c r="J46" s="259">
        <v>3900</v>
      </c>
      <c r="K46" s="258">
        <f>$I46-'[2]Año 2018'!$I46</f>
        <v>2389</v>
      </c>
      <c r="L46" s="260">
        <f>$J46-'[2]Año 2018'!$J46</f>
        <v>260</v>
      </c>
      <c r="M46" s="133"/>
      <c r="N46" s="134"/>
    </row>
    <row r="47" spans="1:14" x14ac:dyDescent="0.2">
      <c r="A47" s="256">
        <v>41</v>
      </c>
      <c r="B47" s="257" t="s">
        <v>41</v>
      </c>
      <c r="C47" s="258">
        <v>699489</v>
      </c>
      <c r="D47" s="259">
        <v>26478</v>
      </c>
      <c r="E47" s="258">
        <v>718759</v>
      </c>
      <c r="F47" s="259">
        <v>27373</v>
      </c>
      <c r="G47" s="258">
        <v>736823</v>
      </c>
      <c r="H47" s="259">
        <v>28279</v>
      </c>
      <c r="I47" s="258">
        <v>752021</v>
      </c>
      <c r="J47" s="259">
        <v>28850</v>
      </c>
      <c r="K47" s="258">
        <f>$I47-'[2]Año 2018'!$I47</f>
        <v>72598</v>
      </c>
      <c r="L47" s="260">
        <f>$J47-'[2]Año 2018'!$J47</f>
        <v>3230</v>
      </c>
      <c r="M47" s="133"/>
      <c r="N47" s="134"/>
    </row>
    <row r="48" spans="1:14" x14ac:dyDescent="0.2">
      <c r="A48" s="256">
        <v>42</v>
      </c>
      <c r="B48" s="257" t="s">
        <v>42</v>
      </c>
      <c r="C48" s="258">
        <v>9244</v>
      </c>
      <c r="D48" s="259">
        <v>980</v>
      </c>
      <c r="E48" s="258">
        <v>9578</v>
      </c>
      <c r="F48" s="259">
        <v>995</v>
      </c>
      <c r="G48" s="258">
        <v>9896</v>
      </c>
      <c r="H48" s="259">
        <v>1015</v>
      </c>
      <c r="I48" s="258">
        <v>10246</v>
      </c>
      <c r="J48" s="259">
        <v>1044</v>
      </c>
      <c r="K48" s="258">
        <f>$I48-'[2]Año 2018'!$I48</f>
        <v>1335</v>
      </c>
      <c r="L48" s="260">
        <f>$J48-'[2]Año 2018'!$J48</f>
        <v>82</v>
      </c>
      <c r="M48" s="133"/>
      <c r="N48" s="134"/>
    </row>
    <row r="49" spans="1:14" x14ac:dyDescent="0.2">
      <c r="A49" s="256">
        <v>43</v>
      </c>
      <c r="B49" s="257" t="s">
        <v>149</v>
      </c>
      <c r="C49" s="258">
        <v>15475</v>
      </c>
      <c r="D49" s="259">
        <v>3007</v>
      </c>
      <c r="E49" s="258">
        <v>15966</v>
      </c>
      <c r="F49" s="259">
        <v>3118</v>
      </c>
      <c r="G49" s="258">
        <v>16450</v>
      </c>
      <c r="H49" s="259">
        <v>3234</v>
      </c>
      <c r="I49" s="258">
        <v>16927</v>
      </c>
      <c r="J49" s="259">
        <v>3334</v>
      </c>
      <c r="K49" s="258">
        <f>$I49-'[2]Año 2018'!$I49</f>
        <v>1879</v>
      </c>
      <c r="L49" s="260">
        <f>$J49-'[2]Año 2018'!$J49</f>
        <v>434</v>
      </c>
      <c r="M49" s="133"/>
      <c r="N49" s="134"/>
    </row>
    <row r="50" spans="1:14" x14ac:dyDescent="0.2">
      <c r="A50" s="256">
        <v>44</v>
      </c>
      <c r="B50" s="257" t="s">
        <v>152</v>
      </c>
      <c r="C50" s="258">
        <v>32560</v>
      </c>
      <c r="D50" s="259">
        <v>15515</v>
      </c>
      <c r="E50" s="258">
        <v>33296</v>
      </c>
      <c r="F50" s="259">
        <v>15881</v>
      </c>
      <c r="G50" s="258">
        <v>33989</v>
      </c>
      <c r="H50" s="259">
        <v>16190</v>
      </c>
      <c r="I50" s="258">
        <v>34623</v>
      </c>
      <c r="J50" s="259">
        <v>16447</v>
      </c>
      <c r="K50" s="258">
        <f>$I50-'[2]Año 2018'!$I50</f>
        <v>2702</v>
      </c>
      <c r="L50" s="260">
        <f>$J50-'[2]Año 2018'!$J50</f>
        <v>1221</v>
      </c>
      <c r="M50" s="133"/>
      <c r="N50" s="134"/>
    </row>
    <row r="51" spans="1:14" x14ac:dyDescent="0.2">
      <c r="A51" s="256">
        <v>45</v>
      </c>
      <c r="B51" s="257" t="s">
        <v>43</v>
      </c>
      <c r="C51" s="258">
        <v>11643</v>
      </c>
      <c r="D51" s="259">
        <v>1699</v>
      </c>
      <c r="E51" s="258">
        <v>11950</v>
      </c>
      <c r="F51" s="259">
        <v>1756</v>
      </c>
      <c r="G51" s="258">
        <v>12261</v>
      </c>
      <c r="H51" s="259">
        <v>1829</v>
      </c>
      <c r="I51" s="258">
        <v>12575</v>
      </c>
      <c r="J51" s="259">
        <v>1858</v>
      </c>
      <c r="K51" s="258">
        <f>$I51-'[2]Año 2018'!$I51</f>
        <v>1283</v>
      </c>
      <c r="L51" s="260">
        <f>$J51-'[2]Año 2018'!$J51</f>
        <v>212</v>
      </c>
      <c r="M51" s="133"/>
      <c r="N51" s="134"/>
    </row>
    <row r="52" spans="1:14" x14ac:dyDescent="0.2">
      <c r="A52" s="256">
        <v>46</v>
      </c>
      <c r="B52" s="257" t="s">
        <v>44</v>
      </c>
      <c r="C52" s="258">
        <v>4530203</v>
      </c>
      <c r="D52" s="259">
        <v>74110</v>
      </c>
      <c r="E52" s="258">
        <v>4604268</v>
      </c>
      <c r="F52" s="259">
        <v>74578</v>
      </c>
      <c r="G52" s="258">
        <v>4672764</v>
      </c>
      <c r="H52" s="259">
        <v>75028</v>
      </c>
      <c r="I52" s="258">
        <v>4736732</v>
      </c>
      <c r="J52" s="259">
        <v>75408</v>
      </c>
      <c r="K52" s="258">
        <f>$I52-'[2]Año 2018'!$I52</f>
        <v>277088</v>
      </c>
      <c r="L52" s="260">
        <f>$J52-'[2]Año 2018'!$J52</f>
        <v>1767</v>
      </c>
      <c r="M52" s="133"/>
      <c r="N52" s="134"/>
    </row>
    <row r="53" spans="1:14" x14ac:dyDescent="0.2">
      <c r="A53" s="256">
        <v>47</v>
      </c>
      <c r="B53" s="257" t="s">
        <v>45</v>
      </c>
      <c r="C53" s="258">
        <v>418243</v>
      </c>
      <c r="D53" s="259">
        <v>21002</v>
      </c>
      <c r="E53" s="258">
        <v>430711</v>
      </c>
      <c r="F53" s="259">
        <v>21896</v>
      </c>
      <c r="G53" s="258">
        <v>442800</v>
      </c>
      <c r="H53" s="259">
        <v>22848</v>
      </c>
      <c r="I53" s="258">
        <v>452818</v>
      </c>
      <c r="J53" s="259">
        <v>23548</v>
      </c>
      <c r="K53" s="258">
        <f>$I53-'[2]Año 2018'!$I53</f>
        <v>44889</v>
      </c>
      <c r="L53" s="260">
        <f>$J53-'[2]Año 2018'!$J53</f>
        <v>3416</v>
      </c>
      <c r="M53" s="133"/>
      <c r="N53" s="134"/>
    </row>
    <row r="54" spans="1:14" x14ac:dyDescent="0.2">
      <c r="A54" s="256">
        <v>48</v>
      </c>
      <c r="B54" s="257" t="s">
        <v>46</v>
      </c>
      <c r="C54" s="258">
        <v>18349</v>
      </c>
      <c r="D54" s="259">
        <v>1272</v>
      </c>
      <c r="E54" s="258">
        <v>18748</v>
      </c>
      <c r="F54" s="259">
        <v>1300</v>
      </c>
      <c r="G54" s="258">
        <v>19269</v>
      </c>
      <c r="H54" s="259">
        <v>1333</v>
      </c>
      <c r="I54" s="258">
        <v>19811</v>
      </c>
      <c r="J54" s="259">
        <v>1359</v>
      </c>
      <c r="K54" s="258">
        <f>$I54-'[2]Año 2018'!$I54</f>
        <v>1965</v>
      </c>
      <c r="L54" s="260">
        <f>$J54-'[2]Año 2018'!$J54</f>
        <v>123</v>
      </c>
      <c r="M54" s="133"/>
      <c r="N54" s="134"/>
    </row>
    <row r="55" spans="1:14" x14ac:dyDescent="0.2">
      <c r="A55" s="256">
        <v>49</v>
      </c>
      <c r="B55" s="257" t="s">
        <v>47</v>
      </c>
      <c r="C55" s="258">
        <v>163626</v>
      </c>
      <c r="D55" s="259">
        <v>2517</v>
      </c>
      <c r="E55" s="258">
        <v>167777</v>
      </c>
      <c r="F55" s="259">
        <v>2550</v>
      </c>
      <c r="G55" s="258">
        <v>172392</v>
      </c>
      <c r="H55" s="259">
        <v>2624</v>
      </c>
      <c r="I55" s="258">
        <v>177734</v>
      </c>
      <c r="J55" s="259">
        <v>2677</v>
      </c>
      <c r="K55" s="258">
        <f>$I55-'[2]Año 2018'!$I55</f>
        <v>19175</v>
      </c>
      <c r="L55" s="260">
        <f>$J55-'[2]Año 2018'!$J55</f>
        <v>234</v>
      </c>
      <c r="M55" s="133"/>
      <c r="N55" s="134"/>
    </row>
    <row r="56" spans="1:14" x14ac:dyDescent="0.2">
      <c r="A56" s="256">
        <v>50</v>
      </c>
      <c r="B56" s="257" t="s">
        <v>48</v>
      </c>
      <c r="C56" s="258">
        <v>196972</v>
      </c>
      <c r="D56" s="259">
        <v>1162</v>
      </c>
      <c r="E56" s="258">
        <v>200719</v>
      </c>
      <c r="F56" s="259">
        <v>1198</v>
      </c>
      <c r="G56" s="258">
        <v>204089</v>
      </c>
      <c r="H56" s="259">
        <v>1226</v>
      </c>
      <c r="I56" s="258">
        <v>208228</v>
      </c>
      <c r="J56" s="259">
        <v>1283</v>
      </c>
      <c r="K56" s="258">
        <f>$I56-'[2]Año 2018'!$I56</f>
        <v>14694</v>
      </c>
      <c r="L56" s="260">
        <f>$J56-'[2]Año 2018'!$J56</f>
        <v>155</v>
      </c>
      <c r="M56" s="133"/>
      <c r="N56" s="134"/>
    </row>
    <row r="57" spans="1:14" x14ac:dyDescent="0.2">
      <c r="A57" s="256">
        <v>51</v>
      </c>
      <c r="B57" s="257" t="s">
        <v>151</v>
      </c>
      <c r="C57" s="258">
        <v>678</v>
      </c>
      <c r="D57" s="259">
        <v>152</v>
      </c>
      <c r="E57" s="258">
        <v>691</v>
      </c>
      <c r="F57" s="259">
        <v>152</v>
      </c>
      <c r="G57" s="258">
        <v>708</v>
      </c>
      <c r="H57" s="259">
        <v>152</v>
      </c>
      <c r="I57" s="258">
        <v>721</v>
      </c>
      <c r="J57" s="259">
        <v>157</v>
      </c>
      <c r="K57" s="258">
        <f>$I57-'[2]Año 2018'!$I57</f>
        <v>54</v>
      </c>
      <c r="L57" s="260">
        <f>$J57-'[2]Año 2018'!$J57</f>
        <v>6</v>
      </c>
      <c r="M57" s="133"/>
      <c r="N57" s="134"/>
    </row>
    <row r="58" spans="1:14" x14ac:dyDescent="0.2">
      <c r="A58" s="256">
        <v>52</v>
      </c>
      <c r="B58" s="257" t="s">
        <v>49</v>
      </c>
      <c r="C58" s="258">
        <v>61422</v>
      </c>
      <c r="D58" s="259">
        <v>12909</v>
      </c>
      <c r="E58" s="258">
        <v>62624</v>
      </c>
      <c r="F58" s="259">
        <v>13209</v>
      </c>
      <c r="G58" s="258">
        <v>63768</v>
      </c>
      <c r="H58" s="259">
        <v>13494</v>
      </c>
      <c r="I58" s="258">
        <v>64891</v>
      </c>
      <c r="J58" s="259">
        <v>13688</v>
      </c>
      <c r="K58" s="258">
        <f>$I58-'[2]Año 2018'!$I58</f>
        <v>4650</v>
      </c>
      <c r="L58" s="260">
        <f>$J58-'[2]Año 2018'!$J58</f>
        <v>1059</v>
      </c>
      <c r="M58" s="133"/>
      <c r="N58" s="134"/>
    </row>
    <row r="59" spans="1:14" x14ac:dyDescent="0.2">
      <c r="A59" s="256">
        <v>53</v>
      </c>
      <c r="B59" s="257" t="s">
        <v>50</v>
      </c>
      <c r="C59" s="258">
        <v>22376</v>
      </c>
      <c r="D59" s="259">
        <v>1250</v>
      </c>
      <c r="E59" s="258">
        <v>22667</v>
      </c>
      <c r="F59" s="259">
        <v>1291</v>
      </c>
      <c r="G59" s="258">
        <v>22967</v>
      </c>
      <c r="H59" s="259">
        <v>1324</v>
      </c>
      <c r="I59" s="258">
        <v>23237</v>
      </c>
      <c r="J59" s="259">
        <v>1352</v>
      </c>
      <c r="K59" s="258">
        <f>$I59-'[2]Año 2018'!$I59</f>
        <v>1096</v>
      </c>
      <c r="L59" s="260">
        <f>$J59-'[2]Año 2018'!$J59</f>
        <v>123</v>
      </c>
      <c r="M59" s="133"/>
      <c r="N59" s="134"/>
    </row>
    <row r="60" spans="1:14" x14ac:dyDescent="0.2">
      <c r="A60" s="256">
        <v>54</v>
      </c>
      <c r="B60" s="257" t="s">
        <v>51</v>
      </c>
      <c r="C60" s="258">
        <v>715471</v>
      </c>
      <c r="D60" s="259">
        <v>1783</v>
      </c>
      <c r="E60" s="258">
        <v>731362</v>
      </c>
      <c r="F60" s="259">
        <v>1801</v>
      </c>
      <c r="G60" s="258">
        <v>745742</v>
      </c>
      <c r="H60" s="259">
        <v>1814</v>
      </c>
      <c r="I60" s="258">
        <v>759465</v>
      </c>
      <c r="J60" s="259">
        <v>1829</v>
      </c>
      <c r="K60" s="258">
        <f>$I60-'[2]Año 2018'!$I60</f>
        <v>59820</v>
      </c>
      <c r="L60" s="260">
        <f>$J60-'[2]Año 2018'!$J60</f>
        <v>66</v>
      </c>
      <c r="M60" s="133"/>
      <c r="N60" s="134"/>
    </row>
    <row r="61" spans="1:14" x14ac:dyDescent="0.2">
      <c r="A61" s="256">
        <v>55</v>
      </c>
      <c r="B61" s="257" t="s">
        <v>52</v>
      </c>
      <c r="C61" s="258">
        <v>10058</v>
      </c>
      <c r="D61" s="259">
        <v>712</v>
      </c>
      <c r="E61" s="258">
        <v>10296</v>
      </c>
      <c r="F61" s="259">
        <v>729</v>
      </c>
      <c r="G61" s="258">
        <v>10562</v>
      </c>
      <c r="H61" s="259">
        <v>746</v>
      </c>
      <c r="I61" s="258">
        <v>10887</v>
      </c>
      <c r="J61" s="259">
        <v>770</v>
      </c>
      <c r="K61" s="258">
        <f>$I61-'[2]Año 2018'!$I61</f>
        <v>1081</v>
      </c>
      <c r="L61" s="260">
        <f>$J61-'[2]Año 2018'!$J61</f>
        <v>77</v>
      </c>
      <c r="M61" s="133"/>
      <c r="N61" s="134"/>
    </row>
    <row r="62" spans="1:14" x14ac:dyDescent="0.2">
      <c r="A62" s="256">
        <v>56</v>
      </c>
      <c r="B62" s="257" t="s">
        <v>53</v>
      </c>
      <c r="C62" s="258">
        <v>315431</v>
      </c>
      <c r="D62" s="259">
        <v>17143</v>
      </c>
      <c r="E62" s="258">
        <v>325462</v>
      </c>
      <c r="F62" s="259">
        <v>17621</v>
      </c>
      <c r="G62" s="258">
        <v>335733</v>
      </c>
      <c r="H62" s="259">
        <v>18100</v>
      </c>
      <c r="I62" s="258">
        <v>344711</v>
      </c>
      <c r="J62" s="259">
        <v>18416</v>
      </c>
      <c r="K62" s="258">
        <f>$I62-'[2]Año 2018'!$I62</f>
        <v>37169</v>
      </c>
      <c r="L62" s="260">
        <f>$J62-'[2]Año 2018'!$J62</f>
        <v>1692</v>
      </c>
      <c r="M62" s="133"/>
      <c r="N62" s="134"/>
    </row>
    <row r="63" spans="1:14" x14ac:dyDescent="0.2">
      <c r="A63" s="256">
        <v>57</v>
      </c>
      <c r="B63" s="257" t="s">
        <v>424</v>
      </c>
      <c r="C63" s="258">
        <v>23103</v>
      </c>
      <c r="D63" s="259">
        <v>1367</v>
      </c>
      <c r="E63" s="258">
        <v>23503</v>
      </c>
      <c r="F63" s="259">
        <v>1378</v>
      </c>
      <c r="G63" s="258">
        <v>23993</v>
      </c>
      <c r="H63" s="259">
        <v>1384</v>
      </c>
      <c r="I63" s="258">
        <v>24406</v>
      </c>
      <c r="J63" s="259">
        <v>1388</v>
      </c>
      <c r="K63" s="258">
        <f>$I63-'[2]Año 2018'!$I63</f>
        <v>1742</v>
      </c>
      <c r="L63" s="260">
        <f>$J63-'[2]Año 2018'!$J63</f>
        <v>37</v>
      </c>
      <c r="M63" s="133"/>
      <c r="N63" s="134"/>
    </row>
    <row r="64" spans="1:14" x14ac:dyDescent="0.2">
      <c r="A64" s="256">
        <v>58</v>
      </c>
      <c r="B64" s="257" t="s">
        <v>541</v>
      </c>
      <c r="C64" s="258">
        <v>8501</v>
      </c>
      <c r="D64" s="259">
        <v>1360</v>
      </c>
      <c r="E64" s="258">
        <v>8686</v>
      </c>
      <c r="F64" s="259">
        <v>1395</v>
      </c>
      <c r="G64" s="258">
        <v>8840</v>
      </c>
      <c r="H64" s="259">
        <v>1435</v>
      </c>
      <c r="I64" s="258">
        <v>9012</v>
      </c>
      <c r="J64" s="259">
        <v>1450</v>
      </c>
      <c r="K64" s="258">
        <f>$I64-'[2]Año 2018'!$I64</f>
        <v>679</v>
      </c>
      <c r="L64" s="260">
        <f>$J64-'[2]Año 2018'!$J64</f>
        <v>128</v>
      </c>
      <c r="M64" s="133"/>
      <c r="N64" s="134"/>
    </row>
    <row r="65" spans="1:14" x14ac:dyDescent="0.2">
      <c r="A65" s="256">
        <v>59</v>
      </c>
      <c r="B65" s="257" t="s">
        <v>542</v>
      </c>
      <c r="C65" s="258">
        <v>20679</v>
      </c>
      <c r="D65" s="259">
        <v>1596</v>
      </c>
      <c r="E65" s="258">
        <v>21001</v>
      </c>
      <c r="F65" s="259">
        <v>1616</v>
      </c>
      <c r="G65" s="258">
        <v>21326</v>
      </c>
      <c r="H65" s="259">
        <v>1626</v>
      </c>
      <c r="I65" s="258">
        <v>21773</v>
      </c>
      <c r="J65" s="259">
        <v>1632</v>
      </c>
      <c r="K65" s="258">
        <f>$I65-'[2]Año 2018'!$I65</f>
        <v>1449</v>
      </c>
      <c r="L65" s="260">
        <f>$J65-'[2]Año 2018'!$J65</f>
        <v>50</v>
      </c>
      <c r="M65" s="133"/>
      <c r="N65" s="134"/>
    </row>
    <row r="66" spans="1:14" x14ac:dyDescent="0.2">
      <c r="A66" s="256">
        <v>60</v>
      </c>
      <c r="B66" s="257" t="s">
        <v>543</v>
      </c>
      <c r="C66" s="258">
        <v>53889</v>
      </c>
      <c r="D66" s="259">
        <v>7265</v>
      </c>
      <c r="E66" s="258">
        <v>55494</v>
      </c>
      <c r="F66" s="259">
        <v>7536</v>
      </c>
      <c r="G66" s="258">
        <v>57086</v>
      </c>
      <c r="H66" s="259">
        <v>7801</v>
      </c>
      <c r="I66" s="258">
        <v>58524</v>
      </c>
      <c r="J66" s="259">
        <v>8042</v>
      </c>
      <c r="K66" s="258">
        <f>$I66-'[2]Año 2018'!$I66</f>
        <v>6129</v>
      </c>
      <c r="L66" s="260">
        <f>$J66-'[2]Año 2018'!$J66</f>
        <v>1042</v>
      </c>
      <c r="M66" s="133"/>
      <c r="N66" s="134"/>
    </row>
    <row r="67" spans="1:14" x14ac:dyDescent="0.2">
      <c r="A67" s="256">
        <v>61</v>
      </c>
      <c r="B67" s="257" t="s">
        <v>544</v>
      </c>
      <c r="C67" s="258">
        <v>234716</v>
      </c>
      <c r="D67" s="259">
        <v>48517</v>
      </c>
      <c r="E67" s="258">
        <v>242543</v>
      </c>
      <c r="F67" s="259">
        <v>50761</v>
      </c>
      <c r="G67" s="258">
        <v>250281</v>
      </c>
      <c r="H67" s="259">
        <v>52944</v>
      </c>
      <c r="I67" s="258">
        <v>255528</v>
      </c>
      <c r="J67" s="259">
        <v>54747</v>
      </c>
      <c r="K67" s="258">
        <f>$I67-'[2]Año 2018'!$I67</f>
        <v>27635</v>
      </c>
      <c r="L67" s="260">
        <f>$J67-'[2]Año 2018'!$J67</f>
        <v>7891</v>
      </c>
      <c r="M67" s="133"/>
      <c r="N67" s="134"/>
    </row>
    <row r="68" spans="1:14" x14ac:dyDescent="0.2">
      <c r="A68" s="256">
        <v>62</v>
      </c>
      <c r="B68" s="257" t="s">
        <v>545</v>
      </c>
      <c r="C68" s="258">
        <v>32838</v>
      </c>
      <c r="D68" s="259">
        <v>4259</v>
      </c>
      <c r="E68" s="258">
        <v>33739</v>
      </c>
      <c r="F68" s="259">
        <v>4389</v>
      </c>
      <c r="G68" s="258">
        <v>34634</v>
      </c>
      <c r="H68" s="259">
        <v>4516</v>
      </c>
      <c r="I68" s="258">
        <v>35394</v>
      </c>
      <c r="J68" s="259">
        <v>4594</v>
      </c>
      <c r="K68" s="258">
        <f>$I68-'[2]Año 2018'!$I68</f>
        <v>3454</v>
      </c>
      <c r="L68" s="260">
        <f>$J68-'[2]Año 2018'!$J68</f>
        <v>438</v>
      </c>
      <c r="M68" s="133"/>
      <c r="N68" s="134"/>
    </row>
    <row r="69" spans="1:14" x14ac:dyDescent="0.2">
      <c r="A69" s="256">
        <v>63</v>
      </c>
      <c r="B69" s="257" t="s">
        <v>546</v>
      </c>
      <c r="C69" s="258">
        <v>2070</v>
      </c>
      <c r="D69" s="259">
        <v>714</v>
      </c>
      <c r="E69" s="258">
        <v>2142</v>
      </c>
      <c r="F69" s="259">
        <v>730</v>
      </c>
      <c r="G69" s="258">
        <v>2238</v>
      </c>
      <c r="H69" s="259">
        <v>749</v>
      </c>
      <c r="I69" s="258">
        <v>2303</v>
      </c>
      <c r="J69" s="259">
        <v>767</v>
      </c>
      <c r="K69" s="258">
        <f>$I69-'[2]Año 2018'!$I69</f>
        <v>310</v>
      </c>
      <c r="L69" s="260">
        <f>$J69-'[2]Año 2018'!$J69</f>
        <v>86</v>
      </c>
      <c r="M69" s="133"/>
      <c r="N69" s="134"/>
    </row>
    <row r="70" spans="1:14" x14ac:dyDescent="0.2">
      <c r="A70" s="256">
        <v>64</v>
      </c>
      <c r="B70" s="257" t="s">
        <v>547</v>
      </c>
      <c r="C70" s="258">
        <v>273374</v>
      </c>
      <c r="D70" s="259">
        <v>1785</v>
      </c>
      <c r="E70" s="258">
        <v>282427</v>
      </c>
      <c r="F70" s="259">
        <v>1848</v>
      </c>
      <c r="G70" s="258">
        <v>290940</v>
      </c>
      <c r="H70" s="259">
        <v>1924</v>
      </c>
      <c r="I70" s="258">
        <v>297181</v>
      </c>
      <c r="J70" s="259">
        <v>1983</v>
      </c>
      <c r="K70" s="258">
        <f>$I70-'[2]Año 2018'!$I70</f>
        <v>33046</v>
      </c>
      <c r="L70" s="260">
        <f>$J70-'[2]Año 2018'!$J70</f>
        <v>256</v>
      </c>
      <c r="M70" s="133"/>
      <c r="N70" s="134"/>
    </row>
    <row r="71" spans="1:14" x14ac:dyDescent="0.2">
      <c r="A71" s="256">
        <v>65</v>
      </c>
      <c r="B71" s="257" t="s">
        <v>548</v>
      </c>
      <c r="C71" s="258">
        <v>829439</v>
      </c>
      <c r="D71" s="259">
        <v>4592</v>
      </c>
      <c r="E71" s="258">
        <v>855789</v>
      </c>
      <c r="F71" s="259">
        <v>4706</v>
      </c>
      <c r="G71" s="258">
        <v>881320</v>
      </c>
      <c r="H71" s="259">
        <v>4887</v>
      </c>
      <c r="I71" s="258">
        <v>904530</v>
      </c>
      <c r="J71" s="259">
        <v>5048</v>
      </c>
      <c r="K71" s="258">
        <f>$I71-'[2]Año 2018'!$I71</f>
        <v>102741</v>
      </c>
      <c r="L71" s="260">
        <f>$J71-'[2]Año 2018'!$J71</f>
        <v>581</v>
      </c>
      <c r="M71" s="133"/>
      <c r="N71" s="134"/>
    </row>
    <row r="72" spans="1:14" x14ac:dyDescent="0.2">
      <c r="A72" s="256">
        <v>66</v>
      </c>
      <c r="B72" s="257" t="s">
        <v>549</v>
      </c>
      <c r="C72" s="258">
        <v>1223069</v>
      </c>
      <c r="D72" s="259">
        <v>94093</v>
      </c>
      <c r="E72" s="258">
        <v>1257205</v>
      </c>
      <c r="F72" s="259">
        <v>97008</v>
      </c>
      <c r="G72" s="258">
        <v>1289293</v>
      </c>
      <c r="H72" s="259">
        <v>99831</v>
      </c>
      <c r="I72" s="258">
        <v>1318425</v>
      </c>
      <c r="J72" s="259">
        <v>102329</v>
      </c>
      <c r="K72" s="258">
        <f>$I72-'[2]Año 2018'!$I72</f>
        <v>131015</v>
      </c>
      <c r="L72" s="260">
        <f>$J72-'[2]Año 2018'!$J72</f>
        <v>11273</v>
      </c>
      <c r="M72" s="133"/>
      <c r="N72" s="134"/>
    </row>
    <row r="73" spans="1:14" x14ac:dyDescent="0.2">
      <c r="A73" s="256">
        <v>67</v>
      </c>
      <c r="B73" s="257" t="s">
        <v>550</v>
      </c>
      <c r="C73" s="258">
        <v>1878</v>
      </c>
      <c r="D73" s="259">
        <v>1518</v>
      </c>
      <c r="E73" s="258">
        <v>1928</v>
      </c>
      <c r="F73" s="259">
        <v>1551</v>
      </c>
      <c r="G73" s="258">
        <v>1986</v>
      </c>
      <c r="H73" s="259">
        <v>1587</v>
      </c>
      <c r="I73" s="258">
        <v>2042</v>
      </c>
      <c r="J73" s="259">
        <v>1622</v>
      </c>
      <c r="K73" s="258">
        <f>$I73-'[2]Año 2018'!$I73</f>
        <v>213</v>
      </c>
      <c r="L73" s="260">
        <f>$J73-'[2]Año 2018'!$J73</f>
        <v>143</v>
      </c>
      <c r="M73" s="133"/>
      <c r="N73" s="134"/>
    </row>
    <row r="74" spans="1:14" x14ac:dyDescent="0.2">
      <c r="A74" s="256">
        <v>68</v>
      </c>
      <c r="B74" s="257" t="s">
        <v>237</v>
      </c>
      <c r="C74" s="258">
        <v>2880</v>
      </c>
      <c r="D74" s="259">
        <v>938</v>
      </c>
      <c r="E74" s="258">
        <v>2969</v>
      </c>
      <c r="F74" s="259">
        <v>961</v>
      </c>
      <c r="G74" s="258">
        <v>3072</v>
      </c>
      <c r="H74" s="259">
        <v>980</v>
      </c>
      <c r="I74" s="258">
        <v>3183</v>
      </c>
      <c r="J74" s="259">
        <v>994</v>
      </c>
      <c r="K74" s="258">
        <f>$I74-'[2]Año 2018'!$I74</f>
        <v>381</v>
      </c>
      <c r="L74" s="260">
        <f>$J74-'[2]Año 2018'!$J74</f>
        <v>77</v>
      </c>
      <c r="M74" s="133"/>
      <c r="N74" s="134"/>
    </row>
    <row r="75" spans="1:14" x14ac:dyDescent="0.2">
      <c r="A75" s="256">
        <v>69</v>
      </c>
      <c r="B75" s="257" t="s">
        <v>243</v>
      </c>
      <c r="C75" s="258">
        <v>3192</v>
      </c>
      <c r="D75" s="259">
        <v>699</v>
      </c>
      <c r="E75" s="258">
        <v>3296</v>
      </c>
      <c r="F75" s="259">
        <v>717</v>
      </c>
      <c r="G75" s="258">
        <v>3393</v>
      </c>
      <c r="H75" s="259">
        <v>732</v>
      </c>
      <c r="I75" s="258">
        <v>3495</v>
      </c>
      <c r="J75" s="259">
        <v>746</v>
      </c>
      <c r="K75" s="258">
        <f>$I75-'[2]Año 2018'!$I75</f>
        <v>393</v>
      </c>
      <c r="L75" s="260">
        <f>$J75-'[2]Año 2018'!$J75</f>
        <v>64</v>
      </c>
      <c r="M75" s="133"/>
      <c r="N75" s="134"/>
    </row>
    <row r="76" spans="1:14" x14ac:dyDescent="0.2">
      <c r="A76" s="256">
        <v>70</v>
      </c>
      <c r="B76" s="257" t="s">
        <v>287</v>
      </c>
      <c r="C76" s="258">
        <v>35330</v>
      </c>
      <c r="D76" s="259">
        <v>2980</v>
      </c>
      <c r="E76" s="258">
        <v>38892</v>
      </c>
      <c r="F76" s="259">
        <v>3118</v>
      </c>
      <c r="G76" s="258">
        <v>42292</v>
      </c>
      <c r="H76" s="259">
        <v>3273</v>
      </c>
      <c r="I76" s="258">
        <v>45566</v>
      </c>
      <c r="J76" s="259">
        <v>3420</v>
      </c>
      <c r="K76" s="258">
        <f>$I76-'[2]Año 2018'!$I76</f>
        <v>13363</v>
      </c>
      <c r="L76" s="260">
        <f>$J76-'[2]Año 2018'!$J76</f>
        <v>585</v>
      </c>
      <c r="M76" s="133"/>
      <c r="N76" s="134"/>
    </row>
    <row r="77" spans="1:14" x14ac:dyDescent="0.2">
      <c r="A77" s="256">
        <v>71</v>
      </c>
      <c r="B77" s="257" t="s">
        <v>288</v>
      </c>
      <c r="C77" s="258">
        <v>6075</v>
      </c>
      <c r="D77" s="259">
        <v>719</v>
      </c>
      <c r="E77" s="258">
        <v>6392</v>
      </c>
      <c r="F77" s="259">
        <v>765</v>
      </c>
      <c r="G77" s="258">
        <v>6680</v>
      </c>
      <c r="H77" s="259">
        <v>795</v>
      </c>
      <c r="I77" s="258">
        <v>6954</v>
      </c>
      <c r="J77" s="259">
        <v>825</v>
      </c>
      <c r="K77" s="258">
        <f>$I77-'[2]Año 2018'!$I77</f>
        <v>1147</v>
      </c>
      <c r="L77" s="260">
        <f>$J77-'[2]Año 2018'!$J77</f>
        <v>140</v>
      </c>
      <c r="M77" s="133"/>
      <c r="N77" s="134"/>
    </row>
    <row r="78" spans="1:14" x14ac:dyDescent="0.2">
      <c r="A78" s="256">
        <v>72</v>
      </c>
      <c r="B78" s="257" t="s">
        <v>289</v>
      </c>
      <c r="C78" s="258">
        <v>4817</v>
      </c>
      <c r="D78" s="259">
        <v>960</v>
      </c>
      <c r="E78" s="258">
        <v>5044</v>
      </c>
      <c r="F78" s="259">
        <v>1017</v>
      </c>
      <c r="G78" s="258">
        <v>5283</v>
      </c>
      <c r="H78" s="259">
        <v>1055</v>
      </c>
      <c r="I78" s="258">
        <v>5532</v>
      </c>
      <c r="J78" s="259">
        <v>1083</v>
      </c>
      <c r="K78" s="258">
        <f>$I78-'[2]Año 2018'!$I78</f>
        <v>961</v>
      </c>
      <c r="L78" s="260">
        <f>$J78-'[2]Año 2018'!$J78</f>
        <v>157</v>
      </c>
      <c r="M78" s="133"/>
      <c r="N78" s="134"/>
    </row>
    <row r="79" spans="1:14" x14ac:dyDescent="0.2">
      <c r="A79" s="256">
        <v>73</v>
      </c>
      <c r="B79" s="257" t="s">
        <v>290</v>
      </c>
      <c r="C79" s="258">
        <v>435</v>
      </c>
      <c r="D79" s="259">
        <v>62</v>
      </c>
      <c r="E79" s="258">
        <v>455</v>
      </c>
      <c r="F79" s="259">
        <v>67</v>
      </c>
      <c r="G79" s="258">
        <v>478</v>
      </c>
      <c r="H79" s="259">
        <v>69</v>
      </c>
      <c r="I79" s="258">
        <v>508</v>
      </c>
      <c r="J79" s="259">
        <v>74</v>
      </c>
      <c r="K79" s="258">
        <f>$I79-'[2]Año 2018'!$I79</f>
        <v>93</v>
      </c>
      <c r="L79" s="260">
        <f>$J79-'[2]Año 2018'!$J79</f>
        <v>18</v>
      </c>
      <c r="M79" s="133"/>
      <c r="N79" s="134"/>
    </row>
    <row r="80" spans="1:14" x14ac:dyDescent="0.2">
      <c r="A80" s="256">
        <v>74</v>
      </c>
      <c r="B80" s="257" t="s">
        <v>291</v>
      </c>
      <c r="C80" s="258">
        <v>6398</v>
      </c>
      <c r="D80" s="259">
        <v>874</v>
      </c>
      <c r="E80" s="258">
        <v>6746</v>
      </c>
      <c r="F80" s="259">
        <v>925</v>
      </c>
      <c r="G80" s="258">
        <v>7079</v>
      </c>
      <c r="H80" s="259">
        <v>967</v>
      </c>
      <c r="I80" s="258">
        <v>7383</v>
      </c>
      <c r="J80" s="259">
        <v>1009</v>
      </c>
      <c r="K80" s="258">
        <f>$I80-'[2]Año 2018'!$I80</f>
        <v>1242</v>
      </c>
      <c r="L80" s="260">
        <f>$J80-'[2]Año 2018'!$J80</f>
        <v>188</v>
      </c>
      <c r="M80" s="133"/>
      <c r="N80" s="134"/>
    </row>
    <row r="81" spans="1:14" x14ac:dyDescent="0.2">
      <c r="A81" s="256">
        <v>75</v>
      </c>
      <c r="B81" s="257" t="s">
        <v>292</v>
      </c>
      <c r="C81" s="258">
        <v>20115</v>
      </c>
      <c r="D81" s="259">
        <v>19875</v>
      </c>
      <c r="E81" s="258">
        <v>20746</v>
      </c>
      <c r="F81" s="259">
        <v>20607</v>
      </c>
      <c r="G81" s="258">
        <v>21469</v>
      </c>
      <c r="H81" s="259">
        <v>21346</v>
      </c>
      <c r="I81" s="258">
        <v>22095</v>
      </c>
      <c r="J81" s="259">
        <v>21971</v>
      </c>
      <c r="K81" s="258">
        <f>$I81-'[2]Año 2018'!$I81</f>
        <v>2496</v>
      </c>
      <c r="L81" s="260">
        <f>$J81-'[2]Año 2018'!$J81</f>
        <v>2714</v>
      </c>
      <c r="M81" s="133"/>
      <c r="N81" s="134"/>
    </row>
    <row r="82" spans="1:14" x14ac:dyDescent="0.2">
      <c r="A82" s="256">
        <v>76</v>
      </c>
      <c r="B82" s="257" t="s">
        <v>293</v>
      </c>
      <c r="C82" s="258">
        <v>523337</v>
      </c>
      <c r="D82" s="259">
        <v>83862</v>
      </c>
      <c r="E82" s="258">
        <v>542116</v>
      </c>
      <c r="F82" s="259">
        <v>86865</v>
      </c>
      <c r="G82" s="258">
        <v>560481</v>
      </c>
      <c r="H82" s="259">
        <v>90145</v>
      </c>
      <c r="I82" s="258">
        <v>574688</v>
      </c>
      <c r="J82" s="259">
        <v>92191</v>
      </c>
      <c r="K82" s="258">
        <f>$I82-'[2]Año 2018'!$I82</f>
        <v>71118</v>
      </c>
      <c r="L82" s="260">
        <f>$J82-'[2]Año 2018'!$J82</f>
        <v>11480</v>
      </c>
      <c r="M82" s="133"/>
      <c r="N82" s="134"/>
    </row>
    <row r="83" spans="1:14" s="69" customFormat="1" x14ac:dyDescent="0.2">
      <c r="A83" s="256">
        <v>77</v>
      </c>
      <c r="B83" s="257" t="s">
        <v>294</v>
      </c>
      <c r="C83" s="258">
        <v>661</v>
      </c>
      <c r="D83" s="259">
        <v>169</v>
      </c>
      <c r="E83" s="258">
        <v>697</v>
      </c>
      <c r="F83" s="259">
        <v>176</v>
      </c>
      <c r="G83" s="258">
        <v>730</v>
      </c>
      <c r="H83" s="259">
        <v>186</v>
      </c>
      <c r="I83" s="258">
        <v>765</v>
      </c>
      <c r="J83" s="259">
        <v>197</v>
      </c>
      <c r="K83" s="258">
        <f>$I83-'[2]Año 2018'!$I83</f>
        <v>141</v>
      </c>
      <c r="L83" s="260">
        <f>$J83-'[2]Año 2018'!$J83</f>
        <v>37</v>
      </c>
      <c r="M83" s="133"/>
      <c r="N83" s="134"/>
    </row>
    <row r="84" spans="1:14" x14ac:dyDescent="0.2">
      <c r="A84" s="256">
        <v>78</v>
      </c>
      <c r="B84" s="257" t="s">
        <v>295</v>
      </c>
      <c r="C84" s="258">
        <v>10995</v>
      </c>
      <c r="D84" s="259">
        <v>3160</v>
      </c>
      <c r="E84" s="258">
        <v>11393</v>
      </c>
      <c r="F84" s="259">
        <v>3256</v>
      </c>
      <c r="G84" s="258">
        <v>11803</v>
      </c>
      <c r="H84" s="259">
        <v>3356</v>
      </c>
      <c r="I84" s="258">
        <v>12256</v>
      </c>
      <c r="J84" s="259">
        <v>3464</v>
      </c>
      <c r="K84" s="258">
        <f>$I84-'[2]Año 2018'!$I84</f>
        <v>1635</v>
      </c>
      <c r="L84" s="260">
        <f>$J84-'[2]Año 2018'!$J84</f>
        <v>413</v>
      </c>
      <c r="M84" s="133"/>
      <c r="N84" s="134"/>
    </row>
    <row r="85" spans="1:14" x14ac:dyDescent="0.2">
      <c r="A85" s="256">
        <v>79</v>
      </c>
      <c r="B85" s="257" t="s">
        <v>296</v>
      </c>
      <c r="C85" s="258">
        <v>4088</v>
      </c>
      <c r="D85" s="259">
        <v>410</v>
      </c>
      <c r="E85" s="258">
        <v>4236</v>
      </c>
      <c r="F85" s="259">
        <v>432</v>
      </c>
      <c r="G85" s="258">
        <v>4373</v>
      </c>
      <c r="H85" s="259">
        <v>446</v>
      </c>
      <c r="I85" s="258">
        <v>4483</v>
      </c>
      <c r="J85" s="259">
        <v>457</v>
      </c>
      <c r="K85" s="258">
        <f>$I85-'[2]Año 2018'!$I85</f>
        <v>525</v>
      </c>
      <c r="L85" s="260">
        <f>$J85-'[2]Año 2018'!$J85</f>
        <v>66</v>
      </c>
      <c r="M85" s="133"/>
      <c r="N85" s="134"/>
    </row>
    <row r="86" spans="1:14" x14ac:dyDescent="0.2">
      <c r="A86" s="256">
        <v>80</v>
      </c>
      <c r="B86" s="257" t="s">
        <v>297</v>
      </c>
      <c r="C86" s="258">
        <v>148244</v>
      </c>
      <c r="D86" s="259">
        <v>29163</v>
      </c>
      <c r="E86" s="258">
        <v>158490</v>
      </c>
      <c r="F86" s="259">
        <v>30966</v>
      </c>
      <c r="G86" s="258">
        <v>169878</v>
      </c>
      <c r="H86" s="259">
        <v>32680</v>
      </c>
      <c r="I86" s="258">
        <v>180102</v>
      </c>
      <c r="J86" s="259">
        <v>34073</v>
      </c>
      <c r="K86" s="258">
        <f>$I86-'[2]Año 2018'!$I86</f>
        <v>41767</v>
      </c>
      <c r="L86" s="260">
        <f>$J86-'[2]Año 2018'!$J86</f>
        <v>6490</v>
      </c>
      <c r="M86" s="133"/>
      <c r="N86" s="134"/>
    </row>
    <row r="87" spans="1:14" x14ac:dyDescent="0.2">
      <c r="A87" s="256">
        <v>81</v>
      </c>
      <c r="B87" s="257" t="s">
        <v>372</v>
      </c>
      <c r="C87" s="258"/>
      <c r="D87" s="259"/>
      <c r="E87" s="258"/>
      <c r="F87" s="259"/>
      <c r="G87" s="258"/>
      <c r="H87" s="259"/>
      <c r="I87" s="258">
        <v>1068</v>
      </c>
      <c r="J87" s="259">
        <v>161</v>
      </c>
      <c r="K87" s="258">
        <f>+I87</f>
        <v>1068</v>
      </c>
      <c r="L87" s="260">
        <f>+J87</f>
        <v>161</v>
      </c>
      <c r="M87" s="133"/>
      <c r="N87" s="134"/>
    </row>
    <row r="88" spans="1:14" x14ac:dyDescent="0.2">
      <c r="A88" s="256">
        <v>82</v>
      </c>
      <c r="B88" s="257" t="s">
        <v>373</v>
      </c>
      <c r="C88" s="258"/>
      <c r="D88" s="259"/>
      <c r="E88" s="258"/>
      <c r="F88" s="259"/>
      <c r="G88" s="258"/>
      <c r="H88" s="259"/>
      <c r="I88" s="258">
        <v>1612</v>
      </c>
      <c r="J88" s="259">
        <v>390</v>
      </c>
      <c r="K88" s="258">
        <f t="shared" ref="K88:L91" si="0">+I88</f>
        <v>1612</v>
      </c>
      <c r="L88" s="260">
        <f t="shared" si="0"/>
        <v>390</v>
      </c>
      <c r="M88" s="133"/>
      <c r="N88" s="134"/>
    </row>
    <row r="89" spans="1:14" x14ac:dyDescent="0.2">
      <c r="A89" s="256">
        <v>83</v>
      </c>
      <c r="B89" s="257" t="s">
        <v>374</v>
      </c>
      <c r="C89" s="258"/>
      <c r="D89" s="259"/>
      <c r="E89" s="258"/>
      <c r="F89" s="259"/>
      <c r="G89" s="258"/>
      <c r="H89" s="259"/>
      <c r="I89" s="258">
        <v>868</v>
      </c>
      <c r="J89" s="259">
        <v>99</v>
      </c>
      <c r="K89" s="258">
        <f t="shared" si="0"/>
        <v>868</v>
      </c>
      <c r="L89" s="260">
        <f t="shared" si="0"/>
        <v>99</v>
      </c>
      <c r="M89" s="133"/>
      <c r="N89" s="134"/>
    </row>
    <row r="90" spans="1:14" x14ac:dyDescent="0.2">
      <c r="A90" s="256">
        <v>84</v>
      </c>
      <c r="B90" s="257" t="s">
        <v>375</v>
      </c>
      <c r="C90" s="258"/>
      <c r="D90" s="259"/>
      <c r="E90" s="258"/>
      <c r="F90" s="259"/>
      <c r="G90" s="258"/>
      <c r="H90" s="259"/>
      <c r="I90" s="258">
        <v>752</v>
      </c>
      <c r="J90" s="259">
        <v>149</v>
      </c>
      <c r="K90" s="258">
        <f t="shared" si="0"/>
        <v>752</v>
      </c>
      <c r="L90" s="260">
        <f t="shared" si="0"/>
        <v>149</v>
      </c>
      <c r="M90" s="133"/>
      <c r="N90" s="134"/>
    </row>
    <row r="91" spans="1:14" x14ac:dyDescent="0.2">
      <c r="A91" s="256">
        <v>85</v>
      </c>
      <c r="B91" s="257" t="s">
        <v>376</v>
      </c>
      <c r="C91" s="258"/>
      <c r="D91" s="259"/>
      <c r="E91" s="258"/>
      <c r="F91" s="259"/>
      <c r="G91" s="258"/>
      <c r="H91" s="259"/>
      <c r="I91" s="258">
        <v>3424</v>
      </c>
      <c r="J91" s="259">
        <v>426</v>
      </c>
      <c r="K91" s="258">
        <f t="shared" si="0"/>
        <v>3424</v>
      </c>
      <c r="L91" s="260">
        <f t="shared" si="0"/>
        <v>426</v>
      </c>
      <c r="M91" s="133"/>
      <c r="N91" s="134"/>
    </row>
    <row r="92" spans="1:14" x14ac:dyDescent="0.2">
      <c r="A92" s="256">
        <v>0</v>
      </c>
      <c r="B92" s="257" t="s">
        <v>145</v>
      </c>
      <c r="C92" s="258"/>
      <c r="D92" s="259"/>
      <c r="E92" s="258"/>
      <c r="F92" s="259"/>
      <c r="G92" s="258"/>
      <c r="H92" s="259"/>
      <c r="I92" s="258"/>
      <c r="J92" s="259"/>
      <c r="K92" s="258"/>
      <c r="L92" s="260"/>
      <c r="M92" s="133"/>
      <c r="N92" s="134"/>
    </row>
    <row r="93" spans="1:14" x14ac:dyDescent="0.2">
      <c r="A93" s="261"/>
      <c r="B93" s="262" t="s">
        <v>60</v>
      </c>
      <c r="C93" s="263">
        <f>SUM(C7:C92)</f>
        <v>35546127</v>
      </c>
      <c r="D93" s="264">
        <f t="shared" ref="D93:J93" si="1">SUM(D7:D92)</f>
        <v>1928214</v>
      </c>
      <c r="E93" s="263">
        <f t="shared" si="1"/>
        <v>36489503</v>
      </c>
      <c r="F93" s="264">
        <f t="shared" si="1"/>
        <v>1981644</v>
      </c>
      <c r="G93" s="263">
        <f t="shared" si="1"/>
        <v>37395166</v>
      </c>
      <c r="H93" s="264">
        <f t="shared" si="1"/>
        <v>2037222</v>
      </c>
      <c r="I93" s="263">
        <f>SUM(I7:I92)</f>
        <v>38131586</v>
      </c>
      <c r="J93" s="264">
        <f t="shared" si="1"/>
        <v>2079747</v>
      </c>
      <c r="K93" s="263">
        <f>SUM(K7:K92)</f>
        <v>3396714</v>
      </c>
      <c r="L93" s="265">
        <f>SUM(L7:L92)</f>
        <v>194535</v>
      </c>
      <c r="M93" s="133"/>
      <c r="N93" s="134"/>
    </row>
    <row r="94" spans="1:14" ht="18.75" customHeight="1" x14ac:dyDescent="0.2">
      <c r="E94" s="71"/>
      <c r="F94" s="69"/>
      <c r="G94" s="155"/>
      <c r="H94" s="155"/>
      <c r="I94" s="453"/>
      <c r="J94" s="454"/>
      <c r="K94" s="156"/>
      <c r="L94" s="156"/>
      <c r="M94" s="133"/>
      <c r="N94" s="134"/>
    </row>
    <row r="97" spans="1:13" ht="14.25" x14ac:dyDescent="0.2">
      <c r="A97" s="76"/>
      <c r="B97" s="76"/>
      <c r="C97" s="77"/>
      <c r="D97" s="78"/>
      <c r="E97" s="78"/>
      <c r="F97" s="78"/>
      <c r="G97" s="78"/>
      <c r="H97" s="78"/>
      <c r="I97" s="78"/>
      <c r="J97" s="78"/>
      <c r="K97" s="78"/>
      <c r="L97" s="78"/>
      <c r="M97" s="135"/>
    </row>
    <row r="98" spans="1:13" ht="14.25" x14ac:dyDescent="0.2">
      <c r="A98" s="76"/>
      <c r="B98" s="76"/>
      <c r="C98" s="77"/>
      <c r="D98" s="78"/>
      <c r="E98" s="78"/>
      <c r="F98" s="78"/>
      <c r="G98" s="78"/>
      <c r="H98" s="78"/>
      <c r="I98" s="78"/>
      <c r="J98" s="78"/>
      <c r="K98" s="78"/>
      <c r="L98" s="78"/>
      <c r="M98" s="135"/>
    </row>
    <row r="99" spans="1:13" ht="14.25" x14ac:dyDescent="0.2">
      <c r="A99" s="76"/>
      <c r="B99" s="76"/>
      <c r="C99" s="77"/>
      <c r="D99" s="78"/>
      <c r="E99" s="78"/>
      <c r="F99" s="78"/>
      <c r="G99" s="78"/>
      <c r="H99" s="78"/>
      <c r="I99" s="78"/>
      <c r="J99" s="78"/>
      <c r="K99" s="78"/>
      <c r="L99" s="78"/>
      <c r="M99" s="135"/>
    </row>
    <row r="100" spans="1:13" ht="14.25" x14ac:dyDescent="0.2">
      <c r="A100" s="76"/>
      <c r="B100" s="76"/>
      <c r="C100" s="77"/>
      <c r="D100" s="78"/>
      <c r="E100" s="78"/>
      <c r="F100" s="78"/>
      <c r="G100" s="78"/>
      <c r="H100" s="78"/>
      <c r="I100" s="78"/>
      <c r="J100" s="78"/>
      <c r="K100" s="78"/>
      <c r="L100" s="78"/>
      <c r="M100" s="135"/>
    </row>
    <row r="101" spans="1:13" ht="14.25" x14ac:dyDescent="0.2">
      <c r="A101" s="76"/>
      <c r="B101" s="76"/>
      <c r="C101" s="77"/>
      <c r="D101" s="78"/>
      <c r="E101" s="78"/>
      <c r="F101" s="78"/>
      <c r="G101" s="78"/>
      <c r="H101" s="78"/>
      <c r="I101" s="78"/>
      <c r="J101" s="78"/>
      <c r="K101" s="78"/>
      <c r="L101" s="78"/>
      <c r="M101" s="135"/>
    </row>
    <row r="102" spans="1:13" ht="14.25" x14ac:dyDescent="0.2">
      <c r="A102" s="76"/>
      <c r="B102" s="76"/>
      <c r="C102" s="77"/>
      <c r="D102" s="78"/>
      <c r="E102" s="78"/>
      <c r="F102" s="78"/>
      <c r="G102" s="78"/>
      <c r="H102" s="78"/>
      <c r="I102" s="78"/>
      <c r="J102" s="78"/>
      <c r="K102" s="78"/>
      <c r="L102" s="78"/>
      <c r="M102" s="135"/>
    </row>
    <row r="103" spans="1:13" ht="14.25" x14ac:dyDescent="0.2">
      <c r="A103" s="76"/>
      <c r="B103" s="76"/>
      <c r="C103" s="77"/>
      <c r="D103" s="78"/>
      <c r="E103" s="78"/>
      <c r="F103" s="78"/>
      <c r="G103" s="78"/>
      <c r="H103" s="78"/>
      <c r="I103" s="78"/>
      <c r="J103" s="78"/>
      <c r="K103" s="78"/>
      <c r="L103" s="78"/>
      <c r="M103" s="135"/>
    </row>
    <row r="104" spans="1:13" ht="14.25" x14ac:dyDescent="0.2">
      <c r="A104" s="76"/>
      <c r="B104" s="76"/>
      <c r="C104" s="77"/>
      <c r="D104" s="78"/>
      <c r="E104" s="78"/>
      <c r="F104" s="78"/>
      <c r="G104" s="78"/>
      <c r="H104" s="78"/>
      <c r="I104" s="78"/>
      <c r="J104" s="78"/>
      <c r="K104" s="78"/>
      <c r="L104" s="78"/>
      <c r="M104" s="135"/>
    </row>
    <row r="105" spans="1:13" ht="14.25" x14ac:dyDescent="0.2">
      <c r="A105" s="76"/>
      <c r="B105" s="76"/>
      <c r="C105" s="77"/>
      <c r="D105" s="78"/>
      <c r="E105" s="78"/>
      <c r="F105" s="78"/>
      <c r="G105" s="78"/>
      <c r="H105" s="78"/>
      <c r="I105" s="78"/>
      <c r="J105" s="78"/>
      <c r="K105" s="78"/>
      <c r="L105" s="78"/>
      <c r="M105" s="135"/>
    </row>
    <row r="106" spans="1:13" ht="14.25" x14ac:dyDescent="0.2">
      <c r="A106" s="76"/>
      <c r="B106" s="76"/>
      <c r="C106" s="77"/>
      <c r="D106" s="78"/>
      <c r="E106" s="78"/>
      <c r="F106" s="78"/>
      <c r="G106" s="78"/>
      <c r="H106" s="78"/>
      <c r="I106" s="78"/>
      <c r="J106" s="78"/>
      <c r="K106" s="78"/>
      <c r="L106" s="78"/>
      <c r="M106" s="135"/>
    </row>
    <row r="107" spans="1:13" ht="14.25" x14ac:dyDescent="0.2">
      <c r="A107" s="76"/>
      <c r="B107" s="76"/>
      <c r="C107" s="77"/>
      <c r="D107" s="78"/>
      <c r="E107" s="78"/>
      <c r="F107" s="78"/>
      <c r="G107" s="78"/>
      <c r="H107" s="78"/>
      <c r="I107" s="78"/>
      <c r="J107" s="78"/>
      <c r="K107" s="78"/>
      <c r="L107" s="78"/>
      <c r="M107" s="135"/>
    </row>
    <row r="108" spans="1:13" ht="14.25" x14ac:dyDescent="0.2">
      <c r="A108" s="76"/>
      <c r="B108" s="76"/>
      <c r="C108" s="77"/>
      <c r="D108" s="78"/>
      <c r="E108" s="78"/>
      <c r="F108" s="78"/>
      <c r="G108" s="78"/>
      <c r="H108" s="78"/>
      <c r="I108" s="78"/>
      <c r="J108" s="78"/>
      <c r="K108" s="78"/>
      <c r="L108" s="78"/>
      <c r="M108" s="135"/>
    </row>
    <row r="109" spans="1:13" ht="14.25" x14ac:dyDescent="0.2">
      <c r="A109" s="76"/>
      <c r="B109" s="76"/>
      <c r="C109" s="77"/>
      <c r="D109" s="78"/>
      <c r="E109" s="78"/>
      <c r="F109" s="78"/>
      <c r="G109" s="78"/>
      <c r="H109" s="78"/>
      <c r="I109" s="78"/>
      <c r="J109" s="78"/>
      <c r="K109" s="78"/>
      <c r="L109" s="78"/>
      <c r="M109" s="135"/>
    </row>
    <row r="110" spans="1:13" ht="14.25" x14ac:dyDescent="0.2">
      <c r="A110" s="76"/>
      <c r="B110" s="76"/>
      <c r="C110" s="77"/>
      <c r="D110" s="78"/>
      <c r="E110" s="78"/>
      <c r="F110" s="78"/>
      <c r="G110" s="78"/>
      <c r="H110" s="78"/>
      <c r="I110" s="78"/>
      <c r="J110" s="78"/>
      <c r="K110" s="78"/>
      <c r="L110" s="78"/>
      <c r="M110" s="135"/>
    </row>
    <row r="111" spans="1:13" ht="14.25" x14ac:dyDescent="0.2">
      <c r="A111" s="76"/>
      <c r="B111" s="76"/>
      <c r="C111" s="77"/>
      <c r="D111" s="78"/>
      <c r="E111" s="78"/>
      <c r="F111" s="78"/>
      <c r="G111" s="78"/>
      <c r="H111" s="78"/>
      <c r="I111" s="78"/>
      <c r="J111" s="78"/>
      <c r="K111" s="78"/>
      <c r="L111" s="78"/>
      <c r="M111" s="135"/>
    </row>
    <row r="112" spans="1:13" ht="14.25" x14ac:dyDescent="0.2">
      <c r="A112" s="76"/>
      <c r="B112" s="76"/>
      <c r="C112" s="77"/>
      <c r="D112" s="78"/>
      <c r="E112" s="78"/>
      <c r="F112" s="78"/>
      <c r="G112" s="78"/>
      <c r="H112" s="78"/>
      <c r="I112" s="78"/>
      <c r="J112" s="78"/>
      <c r="K112" s="78"/>
      <c r="L112" s="78"/>
      <c r="M112" s="135"/>
    </row>
    <row r="113" spans="1:13" ht="14.25" x14ac:dyDescent="0.2">
      <c r="A113" s="76"/>
      <c r="B113" s="76"/>
      <c r="C113" s="77"/>
      <c r="D113" s="78"/>
      <c r="E113" s="78"/>
      <c r="F113" s="78"/>
      <c r="G113" s="78"/>
      <c r="H113" s="78"/>
      <c r="I113" s="78"/>
      <c r="J113" s="78"/>
      <c r="K113" s="78"/>
      <c r="L113" s="78"/>
      <c r="M113" s="135"/>
    </row>
    <row r="114" spans="1:13" ht="14.25" x14ac:dyDescent="0.2">
      <c r="A114" s="76"/>
      <c r="B114" s="76"/>
      <c r="C114" s="77"/>
      <c r="D114" s="78"/>
      <c r="E114" s="78"/>
      <c r="F114" s="78"/>
      <c r="G114" s="78"/>
      <c r="H114" s="78"/>
      <c r="I114" s="78"/>
      <c r="J114" s="78"/>
      <c r="K114" s="78"/>
      <c r="L114" s="78"/>
      <c r="M114" s="135"/>
    </row>
    <row r="115" spans="1:13" ht="14.25" x14ac:dyDescent="0.2">
      <c r="A115" s="76"/>
      <c r="B115" s="76"/>
      <c r="C115" s="77"/>
      <c r="D115" s="78"/>
      <c r="E115" s="78"/>
      <c r="F115" s="78"/>
      <c r="G115" s="78"/>
      <c r="H115" s="78"/>
      <c r="I115" s="78"/>
      <c r="J115" s="78"/>
      <c r="K115" s="78"/>
      <c r="L115" s="78"/>
      <c r="M115" s="135"/>
    </row>
    <row r="116" spans="1:13" ht="14.25" x14ac:dyDescent="0.2">
      <c r="A116" s="76"/>
      <c r="B116" s="76"/>
      <c r="C116" s="77"/>
      <c r="D116" s="78"/>
      <c r="E116" s="78"/>
      <c r="F116" s="78"/>
      <c r="G116" s="78"/>
      <c r="H116" s="78"/>
      <c r="I116" s="78"/>
      <c r="J116" s="78"/>
      <c r="K116" s="78"/>
      <c r="L116" s="78"/>
      <c r="M116" s="135"/>
    </row>
    <row r="117" spans="1:13" ht="14.25" x14ac:dyDescent="0.2">
      <c r="A117" s="76"/>
      <c r="B117" s="76"/>
      <c r="C117" s="77"/>
      <c r="D117" s="78"/>
      <c r="E117" s="78"/>
      <c r="F117" s="78"/>
      <c r="G117" s="78"/>
      <c r="H117" s="78"/>
      <c r="I117" s="78"/>
      <c r="J117" s="78"/>
      <c r="K117" s="78"/>
      <c r="L117" s="78"/>
      <c r="M117" s="135"/>
    </row>
    <row r="118" spans="1:13" ht="14.25" x14ac:dyDescent="0.2">
      <c r="A118" s="76"/>
      <c r="B118" s="76"/>
      <c r="C118" s="77"/>
      <c r="D118" s="78"/>
      <c r="E118" s="78"/>
      <c r="F118" s="78"/>
      <c r="G118" s="78"/>
      <c r="H118" s="78"/>
      <c r="I118" s="78"/>
      <c r="J118" s="78"/>
      <c r="K118" s="78"/>
      <c r="L118" s="78"/>
      <c r="M118" s="135"/>
    </row>
    <row r="119" spans="1:13" ht="14.25" x14ac:dyDescent="0.2">
      <c r="A119" s="76"/>
      <c r="B119" s="76"/>
      <c r="C119" s="77"/>
      <c r="D119" s="78"/>
      <c r="E119" s="78"/>
      <c r="F119" s="78"/>
      <c r="G119" s="78"/>
      <c r="H119" s="78"/>
      <c r="I119" s="78"/>
      <c r="J119" s="78"/>
      <c r="K119" s="78"/>
      <c r="L119" s="78"/>
      <c r="M119" s="135"/>
    </row>
    <row r="120" spans="1:13" ht="14.25" x14ac:dyDescent="0.2">
      <c r="A120" s="76"/>
      <c r="B120" s="76"/>
      <c r="C120" s="77"/>
      <c r="D120" s="78"/>
      <c r="E120" s="78"/>
      <c r="F120" s="78"/>
      <c r="G120" s="78"/>
      <c r="H120" s="78"/>
      <c r="I120" s="78"/>
      <c r="J120" s="78"/>
      <c r="K120" s="78"/>
      <c r="L120" s="78"/>
      <c r="M120" s="135"/>
    </row>
    <row r="121" spans="1:13" ht="14.25" x14ac:dyDescent="0.2">
      <c r="A121" s="76"/>
      <c r="B121" s="76"/>
      <c r="C121" s="77"/>
      <c r="D121" s="78"/>
      <c r="E121" s="78"/>
      <c r="F121" s="78"/>
      <c r="G121" s="78"/>
      <c r="H121" s="78"/>
      <c r="I121" s="78"/>
      <c r="J121" s="78"/>
      <c r="K121" s="78"/>
      <c r="L121" s="78"/>
      <c r="M121" s="135"/>
    </row>
    <row r="122" spans="1:13" ht="14.25" x14ac:dyDescent="0.2">
      <c r="A122" s="76"/>
      <c r="B122" s="76"/>
      <c r="C122" s="77"/>
      <c r="D122" s="78"/>
      <c r="E122" s="78"/>
      <c r="F122" s="78"/>
      <c r="G122" s="78"/>
      <c r="H122" s="78"/>
      <c r="I122" s="78"/>
      <c r="J122" s="78"/>
      <c r="K122" s="78"/>
      <c r="L122" s="78"/>
      <c r="M122" s="135"/>
    </row>
    <row r="123" spans="1:13" ht="14.25" x14ac:dyDescent="0.2">
      <c r="A123" s="76"/>
      <c r="B123" s="76"/>
      <c r="C123" s="77"/>
      <c r="D123" s="78"/>
      <c r="E123" s="78"/>
      <c r="F123" s="78"/>
      <c r="G123" s="78"/>
      <c r="H123" s="78"/>
      <c r="I123" s="78"/>
      <c r="J123" s="78"/>
      <c r="K123" s="78"/>
      <c r="L123" s="78"/>
      <c r="M123" s="135"/>
    </row>
    <row r="124" spans="1:13" ht="14.25" x14ac:dyDescent="0.2">
      <c r="A124" s="76"/>
      <c r="B124" s="76"/>
      <c r="C124" s="77"/>
      <c r="D124" s="78"/>
      <c r="E124" s="78"/>
      <c r="F124" s="78"/>
      <c r="G124" s="78"/>
      <c r="H124" s="78"/>
      <c r="I124" s="78"/>
      <c r="J124" s="78"/>
      <c r="K124" s="78"/>
      <c r="L124" s="78"/>
      <c r="M124" s="135"/>
    </row>
    <row r="125" spans="1:13" ht="14.25" x14ac:dyDescent="0.2">
      <c r="A125" s="76"/>
      <c r="B125" s="76"/>
      <c r="C125" s="77"/>
      <c r="D125" s="78"/>
      <c r="E125" s="78"/>
      <c r="F125" s="78"/>
      <c r="G125" s="78"/>
      <c r="H125" s="78"/>
      <c r="I125" s="78"/>
      <c r="J125" s="78"/>
      <c r="K125" s="78"/>
      <c r="L125" s="78"/>
      <c r="M125" s="135"/>
    </row>
    <row r="126" spans="1:13" ht="14.25" x14ac:dyDescent="0.2">
      <c r="A126" s="76"/>
      <c r="B126" s="76"/>
      <c r="C126" s="77"/>
      <c r="D126" s="78"/>
      <c r="E126" s="78"/>
      <c r="F126" s="78"/>
      <c r="G126" s="78"/>
      <c r="H126" s="78"/>
      <c r="I126" s="78"/>
      <c r="J126" s="78"/>
      <c r="K126" s="78"/>
      <c r="L126" s="78"/>
      <c r="M126" s="135"/>
    </row>
    <row r="127" spans="1:13" ht="14.25" x14ac:dyDescent="0.2">
      <c r="A127" s="76"/>
      <c r="B127" s="76"/>
      <c r="C127" s="77"/>
      <c r="D127" s="78"/>
      <c r="E127" s="78"/>
      <c r="F127" s="78"/>
      <c r="G127" s="78"/>
      <c r="H127" s="78"/>
      <c r="I127" s="78"/>
      <c r="J127" s="78"/>
      <c r="K127" s="78"/>
      <c r="L127" s="78"/>
      <c r="M127" s="135"/>
    </row>
    <row r="128" spans="1:13" x14ac:dyDescent="0.2">
      <c r="A128" s="65"/>
      <c r="B128" s="65"/>
      <c r="C128" s="65"/>
      <c r="D128" s="78"/>
      <c r="E128" s="78"/>
      <c r="F128" s="78"/>
      <c r="G128" s="78"/>
      <c r="H128" s="78"/>
      <c r="I128" s="78"/>
      <c r="J128" s="78"/>
      <c r="K128" s="78"/>
      <c r="L128" s="78"/>
      <c r="M128" s="135"/>
    </row>
    <row r="129" spans="1:13" x14ac:dyDescent="0.2">
      <c r="A129" s="65"/>
      <c r="B129" s="65"/>
      <c r="C129" s="65"/>
      <c r="D129" s="78"/>
      <c r="E129" s="78"/>
      <c r="F129" s="78"/>
      <c r="G129" s="78"/>
      <c r="H129" s="78"/>
      <c r="I129" s="78"/>
      <c r="J129" s="78"/>
      <c r="K129" s="78"/>
      <c r="L129" s="78"/>
      <c r="M129" s="135"/>
    </row>
    <row r="130" spans="1:13" x14ac:dyDescent="0.2">
      <c r="A130" s="65"/>
      <c r="B130" s="65"/>
      <c r="C130" s="65"/>
      <c r="D130" s="78"/>
      <c r="E130" s="78"/>
      <c r="F130" s="78"/>
      <c r="G130" s="78"/>
      <c r="H130" s="78"/>
      <c r="I130" s="78"/>
      <c r="J130" s="78"/>
      <c r="K130" s="78"/>
      <c r="L130" s="78"/>
      <c r="M130" s="135"/>
    </row>
  </sheetData>
  <mergeCells count="11">
    <mergeCell ref="I94:J94"/>
    <mergeCell ref="A2:L2"/>
    <mergeCell ref="A4:A6"/>
    <mergeCell ref="B4:B6"/>
    <mergeCell ref="C4:D4"/>
    <mergeCell ref="E4:F4"/>
    <mergeCell ref="G4:H4"/>
    <mergeCell ref="I4:J4"/>
    <mergeCell ref="K4:L4"/>
    <mergeCell ref="K5:K6"/>
    <mergeCell ref="L5:L6"/>
  </mergeCells>
  <conditionalFormatting sqref="M7:N94">
    <cfRule type="cellIs" dxfId="104" priority="2" operator="greaterThan">
      <formula>0.2</formula>
    </cfRule>
  </conditionalFormatting>
  <conditionalFormatting sqref="M7:M94 N7:N93">
    <cfRule type="cellIs" dxfId="103" priority="1" operator="greaterThan">
      <formula>0.05</formula>
    </cfRule>
  </conditionalFormatting>
  <pageMargins left="0.74803149606299213" right="0.74803149606299213" top="0.98425196850393704" bottom="0.98425196850393704" header="0" footer="0"/>
  <pageSetup scale="34" orientation="portrait" r:id="rId1"/>
  <headerFooter alignWithMargins="0"/>
  <ignoredErrors>
    <ignoredError sqref="C93:L93"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
    <pageSetUpPr fitToPage="1"/>
  </sheetPr>
  <dimension ref="A1:V78"/>
  <sheetViews>
    <sheetView showGridLines="0" zoomScale="80" workbookViewId="0">
      <selection activeCell="B1" sqref="B1:S1"/>
    </sheetView>
  </sheetViews>
  <sheetFormatPr baseColWidth="10" defaultColWidth="11.42578125" defaultRowHeight="12.75" x14ac:dyDescent="0.2"/>
  <cols>
    <col min="1" max="1" width="3" style="20" customWidth="1"/>
    <col min="2" max="2" width="82.140625" style="20" customWidth="1"/>
    <col min="3" max="3" width="7.42578125" style="98" customWidth="1"/>
    <col min="4" max="4" width="8.42578125" style="98" customWidth="1"/>
    <col min="5" max="5" width="8.5703125" style="98" customWidth="1"/>
    <col min="6" max="6" width="7.28515625" style="98" customWidth="1"/>
    <col min="7" max="7" width="8.42578125" style="98" customWidth="1"/>
    <col min="8" max="9" width="8.5703125" style="98" customWidth="1"/>
    <col min="10" max="10" width="8.42578125" style="98" customWidth="1"/>
    <col min="11" max="11" width="8.5703125" style="98" customWidth="1"/>
    <col min="12" max="12" width="8.42578125" style="98" customWidth="1"/>
    <col min="13" max="13" width="8.5703125" style="98" customWidth="1"/>
    <col min="14" max="15" width="7.42578125" style="98" customWidth="1"/>
    <col min="16" max="16" width="9.5703125" style="98" customWidth="1"/>
    <col min="17" max="18" width="7.42578125" style="98" customWidth="1"/>
    <col min="19" max="19" width="9.5703125" style="98" customWidth="1"/>
    <col min="20" max="16384" width="11.42578125" style="20"/>
  </cols>
  <sheetData>
    <row r="1" spans="1:22" x14ac:dyDescent="0.2">
      <c r="A1" s="89"/>
      <c r="B1" s="455" t="s">
        <v>280</v>
      </c>
      <c r="C1" s="456"/>
      <c r="D1" s="456"/>
      <c r="E1" s="456"/>
      <c r="F1" s="456"/>
      <c r="G1" s="456"/>
      <c r="H1" s="456"/>
      <c r="I1" s="456"/>
      <c r="J1" s="456"/>
      <c r="K1" s="456"/>
      <c r="L1" s="456"/>
      <c r="M1" s="456"/>
      <c r="N1" s="456"/>
      <c r="O1" s="456"/>
      <c r="P1" s="456"/>
      <c r="Q1" s="456"/>
      <c r="R1" s="456"/>
      <c r="S1" s="456"/>
    </row>
    <row r="2" spans="1:22" ht="13.5" thickBot="1" x14ac:dyDescent="0.25">
      <c r="A2" s="89"/>
      <c r="B2" s="90"/>
      <c r="C2" s="91" t="s">
        <v>86</v>
      </c>
      <c r="D2" s="91">
        <v>1</v>
      </c>
      <c r="E2" s="91">
        <v>2</v>
      </c>
      <c r="F2" s="91">
        <v>3</v>
      </c>
      <c r="G2" s="91">
        <v>4</v>
      </c>
      <c r="H2" s="91">
        <v>5</v>
      </c>
      <c r="I2" s="91">
        <v>6</v>
      </c>
      <c r="J2" s="91">
        <v>7</v>
      </c>
      <c r="K2" s="91">
        <v>8</v>
      </c>
      <c r="L2" s="91">
        <v>9</v>
      </c>
      <c r="M2" s="91">
        <v>10</v>
      </c>
      <c r="N2" s="91">
        <v>11</v>
      </c>
      <c r="O2" s="91">
        <v>12</v>
      </c>
      <c r="P2" s="91">
        <v>13</v>
      </c>
      <c r="Q2" s="91">
        <v>14</v>
      </c>
      <c r="R2" s="91">
        <v>15</v>
      </c>
      <c r="S2" s="92" t="s">
        <v>87</v>
      </c>
    </row>
    <row r="3" spans="1:22" ht="13.5" thickBot="1" x14ac:dyDescent="0.25">
      <c r="A3" s="94">
        <v>1</v>
      </c>
      <c r="B3" s="95" t="s">
        <v>88</v>
      </c>
      <c r="C3" s="52">
        <v>10</v>
      </c>
      <c r="D3" s="52">
        <v>55</v>
      </c>
      <c r="E3" s="52">
        <v>148</v>
      </c>
      <c r="F3" s="52">
        <v>16</v>
      </c>
      <c r="G3" s="52">
        <v>39</v>
      </c>
      <c r="H3" s="52">
        <v>180</v>
      </c>
      <c r="I3" s="52">
        <v>134</v>
      </c>
      <c r="J3" s="52">
        <v>59</v>
      </c>
      <c r="K3" s="52">
        <v>153</v>
      </c>
      <c r="L3" s="52">
        <v>40</v>
      </c>
      <c r="M3" s="52">
        <v>78</v>
      </c>
      <c r="N3" s="52">
        <v>3</v>
      </c>
      <c r="O3" s="52">
        <v>39</v>
      </c>
      <c r="P3" s="52">
        <v>1263</v>
      </c>
      <c r="Q3" s="52">
        <v>13</v>
      </c>
      <c r="R3" s="52">
        <v>15</v>
      </c>
      <c r="S3" s="97">
        <f t="shared" ref="S3:S71" si="0">SUM(C3:R3)</f>
        <v>2245</v>
      </c>
      <c r="U3" s="457" t="s">
        <v>63</v>
      </c>
      <c r="V3" s="458"/>
    </row>
    <row r="4" spans="1:22" x14ac:dyDescent="0.2">
      <c r="A4" s="94">
        <v>2</v>
      </c>
      <c r="B4" s="95" t="s">
        <v>89</v>
      </c>
      <c r="C4" s="52">
        <v>13</v>
      </c>
      <c r="D4" s="52">
        <v>51</v>
      </c>
      <c r="E4" s="52">
        <v>130</v>
      </c>
      <c r="F4" s="52">
        <v>68</v>
      </c>
      <c r="G4" s="52">
        <v>43</v>
      </c>
      <c r="H4" s="52">
        <v>139</v>
      </c>
      <c r="I4" s="52">
        <v>97</v>
      </c>
      <c r="J4" s="52">
        <v>80</v>
      </c>
      <c r="K4" s="52">
        <v>111</v>
      </c>
      <c r="L4" s="52">
        <v>58</v>
      </c>
      <c r="M4" s="52">
        <v>98</v>
      </c>
      <c r="N4" s="52">
        <v>7</v>
      </c>
      <c r="O4" s="52">
        <v>26</v>
      </c>
      <c r="P4" s="52">
        <v>1608</v>
      </c>
      <c r="Q4" s="52">
        <v>7</v>
      </c>
      <c r="R4" s="52">
        <v>6</v>
      </c>
      <c r="S4" s="97">
        <f t="shared" si="0"/>
        <v>2542</v>
      </c>
    </row>
    <row r="5" spans="1:22" x14ac:dyDescent="0.2">
      <c r="A5" s="94">
        <v>3</v>
      </c>
      <c r="B5" s="95" t="s">
        <v>90</v>
      </c>
      <c r="C5" s="52">
        <v>58</v>
      </c>
      <c r="D5" s="52">
        <v>527</v>
      </c>
      <c r="E5" s="52">
        <v>330</v>
      </c>
      <c r="F5" s="52">
        <v>78</v>
      </c>
      <c r="G5" s="52">
        <v>122</v>
      </c>
      <c r="H5" s="52">
        <v>414</v>
      </c>
      <c r="I5" s="52">
        <v>192</v>
      </c>
      <c r="J5" s="52">
        <v>503</v>
      </c>
      <c r="K5" s="52">
        <v>1035</v>
      </c>
      <c r="L5" s="52">
        <v>828</v>
      </c>
      <c r="M5" s="52">
        <v>617</v>
      </c>
      <c r="N5" s="52">
        <v>28</v>
      </c>
      <c r="O5" s="52">
        <v>61</v>
      </c>
      <c r="P5" s="52">
        <v>4306</v>
      </c>
      <c r="Q5" s="52">
        <v>26</v>
      </c>
      <c r="R5" s="52">
        <v>45</v>
      </c>
      <c r="S5" s="97">
        <f t="shared" si="0"/>
        <v>9170</v>
      </c>
    </row>
    <row r="6" spans="1:22" x14ac:dyDescent="0.2">
      <c r="A6" s="94">
        <v>4</v>
      </c>
      <c r="B6" s="95" t="s">
        <v>91</v>
      </c>
      <c r="C6" s="52">
        <v>34</v>
      </c>
      <c r="D6" s="52">
        <v>80</v>
      </c>
      <c r="E6" s="52">
        <v>224</v>
      </c>
      <c r="F6" s="52">
        <v>39</v>
      </c>
      <c r="G6" s="52">
        <v>103</v>
      </c>
      <c r="H6" s="52">
        <v>480</v>
      </c>
      <c r="I6" s="52">
        <v>218</v>
      </c>
      <c r="J6" s="52">
        <v>109</v>
      </c>
      <c r="K6" s="52">
        <v>438</v>
      </c>
      <c r="L6" s="52">
        <v>133</v>
      </c>
      <c r="M6" s="52">
        <v>184</v>
      </c>
      <c r="N6" s="52">
        <v>8</v>
      </c>
      <c r="O6" s="52">
        <v>44</v>
      </c>
      <c r="P6" s="52">
        <v>2967</v>
      </c>
      <c r="Q6" s="52">
        <v>49</v>
      </c>
      <c r="R6" s="52">
        <v>29</v>
      </c>
      <c r="S6" s="97">
        <f t="shared" si="0"/>
        <v>5139</v>
      </c>
    </row>
    <row r="7" spans="1:22" x14ac:dyDescent="0.2">
      <c r="A7" s="94">
        <v>5</v>
      </c>
      <c r="B7" s="95" t="s">
        <v>92</v>
      </c>
      <c r="C7" s="52">
        <v>27</v>
      </c>
      <c r="D7" s="52">
        <v>156</v>
      </c>
      <c r="E7" s="52">
        <v>348</v>
      </c>
      <c r="F7" s="52">
        <v>52</v>
      </c>
      <c r="G7" s="52">
        <v>142</v>
      </c>
      <c r="H7" s="52">
        <v>688</v>
      </c>
      <c r="I7" s="52">
        <v>265</v>
      </c>
      <c r="J7" s="52">
        <v>123</v>
      </c>
      <c r="K7" s="52">
        <v>500</v>
      </c>
      <c r="L7" s="52">
        <v>233</v>
      </c>
      <c r="M7" s="52">
        <v>297</v>
      </c>
      <c r="N7" s="52">
        <v>16</v>
      </c>
      <c r="O7" s="52">
        <v>105</v>
      </c>
      <c r="P7" s="52">
        <v>3590</v>
      </c>
      <c r="Q7" s="52">
        <v>36</v>
      </c>
      <c r="R7" s="52">
        <v>44</v>
      </c>
      <c r="S7" s="97">
        <f t="shared" si="0"/>
        <v>6622</v>
      </c>
    </row>
    <row r="8" spans="1:22" x14ac:dyDescent="0.2">
      <c r="A8" s="94">
        <v>6</v>
      </c>
      <c r="B8" s="95" t="s">
        <v>93</v>
      </c>
      <c r="C8" s="52">
        <v>11</v>
      </c>
      <c r="D8" s="52">
        <v>142</v>
      </c>
      <c r="E8" s="52">
        <v>229</v>
      </c>
      <c r="F8" s="52">
        <v>78</v>
      </c>
      <c r="G8" s="52">
        <v>129</v>
      </c>
      <c r="H8" s="52">
        <v>383</v>
      </c>
      <c r="I8" s="52">
        <v>146</v>
      </c>
      <c r="J8" s="52">
        <v>148</v>
      </c>
      <c r="K8" s="52">
        <v>356</v>
      </c>
      <c r="L8" s="52">
        <v>139</v>
      </c>
      <c r="M8" s="52">
        <v>219</v>
      </c>
      <c r="N8" s="52">
        <v>21</v>
      </c>
      <c r="O8" s="52">
        <v>105</v>
      </c>
      <c r="P8" s="52">
        <v>3228</v>
      </c>
      <c r="Q8" s="52">
        <v>34</v>
      </c>
      <c r="R8" s="52">
        <v>19</v>
      </c>
      <c r="S8" s="97">
        <f t="shared" si="0"/>
        <v>5387</v>
      </c>
    </row>
    <row r="9" spans="1:22" x14ac:dyDescent="0.2">
      <c r="A9" s="94">
        <v>7</v>
      </c>
      <c r="B9" s="95" t="s">
        <v>94</v>
      </c>
      <c r="C9" s="52">
        <v>126</v>
      </c>
      <c r="D9" s="52">
        <v>1387</v>
      </c>
      <c r="E9" s="52">
        <v>2754</v>
      </c>
      <c r="F9" s="52">
        <v>909</v>
      </c>
      <c r="G9" s="52">
        <v>1502</v>
      </c>
      <c r="H9" s="52">
        <v>5110</v>
      </c>
      <c r="I9" s="52">
        <v>4009</v>
      </c>
      <c r="J9" s="52">
        <v>1919</v>
      </c>
      <c r="K9" s="52">
        <v>6252</v>
      </c>
      <c r="L9" s="52">
        <v>2605</v>
      </c>
      <c r="M9" s="52">
        <v>2687</v>
      </c>
      <c r="N9" s="52">
        <v>200</v>
      </c>
      <c r="O9" s="52">
        <v>920</v>
      </c>
      <c r="P9" s="52">
        <v>38291</v>
      </c>
      <c r="Q9" s="52">
        <v>497</v>
      </c>
      <c r="R9" s="52">
        <v>452</v>
      </c>
      <c r="S9" s="97">
        <f t="shared" si="0"/>
        <v>69620</v>
      </c>
    </row>
    <row r="10" spans="1:22" x14ac:dyDescent="0.2">
      <c r="A10" s="94">
        <v>8</v>
      </c>
      <c r="B10" s="95" t="s">
        <v>95</v>
      </c>
      <c r="C10" s="52">
        <v>60</v>
      </c>
      <c r="D10" s="52">
        <v>240</v>
      </c>
      <c r="E10" s="52">
        <v>393</v>
      </c>
      <c r="F10" s="52">
        <v>96</v>
      </c>
      <c r="G10" s="52">
        <v>190</v>
      </c>
      <c r="H10" s="52">
        <v>1115</v>
      </c>
      <c r="I10" s="52">
        <v>635</v>
      </c>
      <c r="J10" s="52">
        <v>297</v>
      </c>
      <c r="K10" s="52">
        <v>969</v>
      </c>
      <c r="L10" s="52">
        <v>698</v>
      </c>
      <c r="M10" s="52">
        <v>434</v>
      </c>
      <c r="N10" s="52">
        <v>29</v>
      </c>
      <c r="O10" s="52">
        <v>126</v>
      </c>
      <c r="P10" s="52">
        <v>9887</v>
      </c>
      <c r="Q10" s="52">
        <v>46</v>
      </c>
      <c r="R10" s="52">
        <v>58</v>
      </c>
      <c r="S10" s="97">
        <f t="shared" si="0"/>
        <v>15273</v>
      </c>
    </row>
    <row r="11" spans="1:22" x14ac:dyDescent="0.2">
      <c r="A11" s="94">
        <v>9</v>
      </c>
      <c r="B11" s="95" t="s">
        <v>96</v>
      </c>
      <c r="C11" s="52"/>
      <c r="D11" s="52">
        <v>6</v>
      </c>
      <c r="E11" s="52">
        <v>29</v>
      </c>
      <c r="F11" s="52">
        <v>2</v>
      </c>
      <c r="G11" s="52">
        <v>7</v>
      </c>
      <c r="H11" s="52">
        <v>14</v>
      </c>
      <c r="I11" s="52">
        <v>11</v>
      </c>
      <c r="J11" s="52">
        <v>8</v>
      </c>
      <c r="K11" s="52">
        <v>4</v>
      </c>
      <c r="L11" s="52">
        <v>3</v>
      </c>
      <c r="M11" s="52">
        <v>11</v>
      </c>
      <c r="N11" s="52"/>
      <c r="O11" s="52">
        <v>5</v>
      </c>
      <c r="P11" s="52">
        <v>125</v>
      </c>
      <c r="Q11" s="52">
        <v>2</v>
      </c>
      <c r="R11" s="52">
        <v>3</v>
      </c>
      <c r="S11" s="97">
        <f t="shared" si="0"/>
        <v>230</v>
      </c>
    </row>
    <row r="12" spans="1:22" x14ac:dyDescent="0.2">
      <c r="A12" s="94">
        <v>10</v>
      </c>
      <c r="B12" s="95" t="s">
        <v>97</v>
      </c>
      <c r="C12" s="52">
        <v>1</v>
      </c>
      <c r="D12" s="52">
        <v>23</v>
      </c>
      <c r="E12" s="52">
        <v>57</v>
      </c>
      <c r="F12" s="52">
        <v>10</v>
      </c>
      <c r="G12" s="52">
        <v>23</v>
      </c>
      <c r="H12" s="52">
        <v>113</v>
      </c>
      <c r="I12" s="52">
        <v>32</v>
      </c>
      <c r="J12" s="52">
        <v>31</v>
      </c>
      <c r="K12" s="52">
        <v>62</v>
      </c>
      <c r="L12" s="52">
        <v>18</v>
      </c>
      <c r="M12" s="52">
        <v>45</v>
      </c>
      <c r="N12" s="52">
        <v>1</v>
      </c>
      <c r="O12" s="52">
        <v>10</v>
      </c>
      <c r="P12" s="52">
        <v>669</v>
      </c>
      <c r="Q12" s="52">
        <v>9</v>
      </c>
      <c r="R12" s="52">
        <v>4</v>
      </c>
      <c r="S12" s="97">
        <f t="shared" si="0"/>
        <v>1108</v>
      </c>
    </row>
    <row r="13" spans="1:22" x14ac:dyDescent="0.2">
      <c r="A13" s="94">
        <v>11</v>
      </c>
      <c r="B13" s="95" t="s">
        <v>98</v>
      </c>
      <c r="C13" s="52">
        <v>45</v>
      </c>
      <c r="D13" s="52">
        <v>304</v>
      </c>
      <c r="E13" s="52">
        <v>697</v>
      </c>
      <c r="F13" s="52">
        <v>116</v>
      </c>
      <c r="G13" s="52">
        <v>405</v>
      </c>
      <c r="H13" s="52">
        <v>1522</v>
      </c>
      <c r="I13" s="52">
        <v>447</v>
      </c>
      <c r="J13" s="52">
        <v>284</v>
      </c>
      <c r="K13" s="52">
        <v>967</v>
      </c>
      <c r="L13" s="52">
        <v>483</v>
      </c>
      <c r="M13" s="52">
        <v>341</v>
      </c>
      <c r="N13" s="52">
        <v>17</v>
      </c>
      <c r="O13" s="52">
        <v>185</v>
      </c>
      <c r="P13" s="52">
        <v>7341</v>
      </c>
      <c r="Q13" s="52">
        <v>75</v>
      </c>
      <c r="R13" s="52">
        <v>92</v>
      </c>
      <c r="S13" s="97">
        <f t="shared" si="0"/>
        <v>13321</v>
      </c>
    </row>
    <row r="14" spans="1:22" x14ac:dyDescent="0.2">
      <c r="A14" s="94">
        <v>12</v>
      </c>
      <c r="B14" s="95" t="s">
        <v>99</v>
      </c>
      <c r="C14" s="52">
        <v>8</v>
      </c>
      <c r="D14" s="52">
        <v>12</v>
      </c>
      <c r="E14" s="52">
        <v>18</v>
      </c>
      <c r="F14" s="52">
        <v>6</v>
      </c>
      <c r="G14" s="52">
        <v>12</v>
      </c>
      <c r="H14" s="52">
        <v>131</v>
      </c>
      <c r="I14" s="52">
        <v>39</v>
      </c>
      <c r="J14" s="52">
        <v>31</v>
      </c>
      <c r="K14" s="52">
        <v>49</v>
      </c>
      <c r="L14" s="52">
        <v>38</v>
      </c>
      <c r="M14" s="52">
        <v>32</v>
      </c>
      <c r="N14" s="52">
        <v>2</v>
      </c>
      <c r="O14" s="52">
        <v>27</v>
      </c>
      <c r="P14" s="52">
        <v>698</v>
      </c>
      <c r="Q14" s="52">
        <v>2</v>
      </c>
      <c r="R14" s="52"/>
      <c r="S14" s="97">
        <f t="shared" si="0"/>
        <v>1105</v>
      </c>
    </row>
    <row r="15" spans="1:22" x14ac:dyDescent="0.2">
      <c r="A15" s="94">
        <v>13</v>
      </c>
      <c r="B15" s="95" t="s">
        <v>100</v>
      </c>
      <c r="C15" s="52"/>
      <c r="D15" s="52">
        <v>6</v>
      </c>
      <c r="E15" s="52">
        <v>23</v>
      </c>
      <c r="F15" s="52">
        <v>4</v>
      </c>
      <c r="G15" s="52">
        <v>4</v>
      </c>
      <c r="H15" s="52">
        <v>9</v>
      </c>
      <c r="I15" s="52">
        <v>17</v>
      </c>
      <c r="J15" s="52">
        <v>10</v>
      </c>
      <c r="K15" s="52">
        <v>14</v>
      </c>
      <c r="L15" s="52">
        <v>2</v>
      </c>
      <c r="M15" s="52">
        <v>13</v>
      </c>
      <c r="N15" s="52"/>
      <c r="O15" s="52">
        <v>2</v>
      </c>
      <c r="P15" s="52">
        <v>177</v>
      </c>
      <c r="Q15" s="52"/>
      <c r="R15" s="52">
        <v>1</v>
      </c>
      <c r="S15" s="97">
        <f t="shared" si="0"/>
        <v>282</v>
      </c>
    </row>
    <row r="16" spans="1:22" x14ac:dyDescent="0.2">
      <c r="A16" s="94">
        <v>14</v>
      </c>
      <c r="B16" s="95" t="s">
        <v>101</v>
      </c>
      <c r="C16" s="52">
        <v>6</v>
      </c>
      <c r="D16" s="52">
        <v>20</v>
      </c>
      <c r="E16" s="52">
        <v>50</v>
      </c>
      <c r="F16" s="52">
        <v>13</v>
      </c>
      <c r="G16" s="52">
        <v>18</v>
      </c>
      <c r="H16" s="52">
        <v>59</v>
      </c>
      <c r="I16" s="52">
        <v>24</v>
      </c>
      <c r="J16" s="52">
        <v>21</v>
      </c>
      <c r="K16" s="52">
        <v>54</v>
      </c>
      <c r="L16" s="52">
        <v>31</v>
      </c>
      <c r="M16" s="52">
        <v>29</v>
      </c>
      <c r="N16" s="52"/>
      <c r="O16" s="52">
        <v>12</v>
      </c>
      <c r="P16" s="52">
        <v>495</v>
      </c>
      <c r="Q16" s="52">
        <v>7</v>
      </c>
      <c r="R16" s="52">
        <v>6</v>
      </c>
      <c r="S16" s="97">
        <f t="shared" si="0"/>
        <v>845</v>
      </c>
    </row>
    <row r="17" spans="1:19" x14ac:dyDescent="0.2">
      <c r="A17" s="94">
        <v>15</v>
      </c>
      <c r="B17" s="95" t="s">
        <v>102</v>
      </c>
      <c r="C17" s="52">
        <v>7</v>
      </c>
      <c r="D17" s="52">
        <v>42</v>
      </c>
      <c r="E17" s="52">
        <v>56</v>
      </c>
      <c r="F17" s="52">
        <v>12</v>
      </c>
      <c r="G17" s="52">
        <v>24</v>
      </c>
      <c r="H17" s="52">
        <v>122</v>
      </c>
      <c r="I17" s="52">
        <v>49</v>
      </c>
      <c r="J17" s="52">
        <v>31</v>
      </c>
      <c r="K17" s="52">
        <v>90</v>
      </c>
      <c r="L17" s="52">
        <v>49</v>
      </c>
      <c r="M17" s="52">
        <v>58</v>
      </c>
      <c r="N17" s="52">
        <v>11</v>
      </c>
      <c r="O17" s="52">
        <v>9</v>
      </c>
      <c r="P17" s="52">
        <v>1095</v>
      </c>
      <c r="Q17" s="52">
        <v>10</v>
      </c>
      <c r="R17" s="52">
        <v>9</v>
      </c>
      <c r="S17" s="97">
        <f t="shared" si="0"/>
        <v>1674</v>
      </c>
    </row>
    <row r="18" spans="1:19" x14ac:dyDescent="0.2">
      <c r="A18" s="94">
        <v>16</v>
      </c>
      <c r="B18" s="95" t="s">
        <v>103</v>
      </c>
      <c r="C18" s="52">
        <v>11</v>
      </c>
      <c r="D18" s="52">
        <v>44</v>
      </c>
      <c r="E18" s="52">
        <v>95</v>
      </c>
      <c r="F18" s="52">
        <v>28</v>
      </c>
      <c r="G18" s="52">
        <v>37</v>
      </c>
      <c r="H18" s="52">
        <v>141</v>
      </c>
      <c r="I18" s="52">
        <v>67</v>
      </c>
      <c r="J18" s="52">
        <v>41</v>
      </c>
      <c r="K18" s="52">
        <v>152</v>
      </c>
      <c r="L18" s="52">
        <v>72</v>
      </c>
      <c r="M18" s="52">
        <v>96</v>
      </c>
      <c r="N18" s="52">
        <v>3</v>
      </c>
      <c r="O18" s="52">
        <v>12</v>
      </c>
      <c r="P18" s="52">
        <v>1034</v>
      </c>
      <c r="Q18" s="52">
        <v>11</v>
      </c>
      <c r="R18" s="52">
        <v>3</v>
      </c>
      <c r="S18" s="97">
        <f t="shared" si="0"/>
        <v>1847</v>
      </c>
    </row>
    <row r="19" spans="1:19" x14ac:dyDescent="0.2">
      <c r="A19" s="94">
        <v>17</v>
      </c>
      <c r="B19" s="95" t="s">
        <v>104</v>
      </c>
      <c r="C19" s="52">
        <v>9</v>
      </c>
      <c r="D19" s="52">
        <v>42</v>
      </c>
      <c r="E19" s="52">
        <v>68</v>
      </c>
      <c r="F19" s="52">
        <v>13</v>
      </c>
      <c r="G19" s="52">
        <v>46</v>
      </c>
      <c r="H19" s="52">
        <v>175</v>
      </c>
      <c r="I19" s="52">
        <v>60</v>
      </c>
      <c r="J19" s="52">
        <v>39</v>
      </c>
      <c r="K19" s="52">
        <v>162</v>
      </c>
      <c r="L19" s="52">
        <v>48</v>
      </c>
      <c r="M19" s="52">
        <v>73</v>
      </c>
      <c r="N19" s="52">
        <v>6</v>
      </c>
      <c r="O19" s="52">
        <v>21</v>
      </c>
      <c r="P19" s="52">
        <v>1122</v>
      </c>
      <c r="Q19" s="52">
        <v>13</v>
      </c>
      <c r="R19" s="52">
        <v>9</v>
      </c>
      <c r="S19" s="97">
        <f t="shared" si="0"/>
        <v>1906</v>
      </c>
    </row>
    <row r="20" spans="1:19" x14ac:dyDescent="0.2">
      <c r="A20" s="94">
        <v>18</v>
      </c>
      <c r="B20" s="95" t="s">
        <v>105</v>
      </c>
      <c r="C20" s="52">
        <v>33</v>
      </c>
      <c r="D20" s="52">
        <v>66</v>
      </c>
      <c r="E20" s="52">
        <v>144</v>
      </c>
      <c r="F20" s="52">
        <v>6</v>
      </c>
      <c r="G20" s="52">
        <v>38</v>
      </c>
      <c r="H20" s="52">
        <v>227</v>
      </c>
      <c r="I20" s="52">
        <v>104</v>
      </c>
      <c r="J20" s="52">
        <v>41</v>
      </c>
      <c r="K20" s="52">
        <v>97</v>
      </c>
      <c r="L20" s="52">
        <v>58</v>
      </c>
      <c r="M20" s="52">
        <v>86</v>
      </c>
      <c r="N20" s="52">
        <v>2</v>
      </c>
      <c r="O20" s="52">
        <v>21</v>
      </c>
      <c r="P20" s="52">
        <v>2982</v>
      </c>
      <c r="Q20" s="52">
        <v>8</v>
      </c>
      <c r="R20" s="52">
        <v>21</v>
      </c>
      <c r="S20" s="97">
        <f t="shared" si="0"/>
        <v>3934</v>
      </c>
    </row>
    <row r="21" spans="1:19" x14ac:dyDescent="0.2">
      <c r="A21" s="94">
        <v>19</v>
      </c>
      <c r="B21" s="95" t="s">
        <v>106</v>
      </c>
      <c r="C21" s="52">
        <v>216</v>
      </c>
      <c r="D21" s="52">
        <v>1329</v>
      </c>
      <c r="E21" s="52">
        <v>2650</v>
      </c>
      <c r="F21" s="52">
        <v>529</v>
      </c>
      <c r="G21" s="52">
        <v>518</v>
      </c>
      <c r="H21" s="52">
        <v>1815</v>
      </c>
      <c r="I21" s="52">
        <v>2572</v>
      </c>
      <c r="J21" s="52">
        <v>711</v>
      </c>
      <c r="K21" s="52">
        <v>2905</v>
      </c>
      <c r="L21" s="52">
        <v>1190</v>
      </c>
      <c r="M21" s="52">
        <v>2078</v>
      </c>
      <c r="N21" s="52">
        <v>72</v>
      </c>
      <c r="O21" s="52">
        <v>259</v>
      </c>
      <c r="P21" s="52">
        <v>56921</v>
      </c>
      <c r="Q21" s="52">
        <v>399</v>
      </c>
      <c r="R21" s="52">
        <v>275</v>
      </c>
      <c r="S21" s="97">
        <f t="shared" si="0"/>
        <v>74439</v>
      </c>
    </row>
    <row r="22" spans="1:19" x14ac:dyDescent="0.2">
      <c r="A22" s="94">
        <v>20</v>
      </c>
      <c r="B22" s="95" t="s">
        <v>107</v>
      </c>
      <c r="C22" s="52">
        <v>1</v>
      </c>
      <c r="D22" s="52">
        <v>4</v>
      </c>
      <c r="E22" s="52">
        <v>16</v>
      </c>
      <c r="F22" s="52">
        <v>4</v>
      </c>
      <c r="G22" s="52">
        <v>8</v>
      </c>
      <c r="H22" s="52">
        <v>50</v>
      </c>
      <c r="I22" s="52">
        <v>58</v>
      </c>
      <c r="J22" s="52">
        <v>8</v>
      </c>
      <c r="K22" s="52">
        <v>21</v>
      </c>
      <c r="L22" s="52">
        <v>9</v>
      </c>
      <c r="M22" s="52">
        <v>14</v>
      </c>
      <c r="N22" s="52"/>
      <c r="O22" s="52">
        <v>11</v>
      </c>
      <c r="P22" s="52">
        <v>416</v>
      </c>
      <c r="Q22" s="52">
        <v>2</v>
      </c>
      <c r="R22" s="52">
        <v>3</v>
      </c>
      <c r="S22" s="97">
        <f t="shared" si="0"/>
        <v>625</v>
      </c>
    </row>
    <row r="23" spans="1:19" x14ac:dyDescent="0.2">
      <c r="A23" s="94">
        <v>21</v>
      </c>
      <c r="B23" s="95" t="s">
        <v>108</v>
      </c>
      <c r="C23" s="52">
        <v>250</v>
      </c>
      <c r="D23" s="52">
        <v>2327</v>
      </c>
      <c r="E23" s="52">
        <v>4556</v>
      </c>
      <c r="F23" s="52">
        <v>1111</v>
      </c>
      <c r="G23" s="52">
        <v>2437</v>
      </c>
      <c r="H23" s="52">
        <v>11293</v>
      </c>
      <c r="I23" s="52">
        <v>6766</v>
      </c>
      <c r="J23" s="52">
        <v>3485</v>
      </c>
      <c r="K23" s="52">
        <v>11226</v>
      </c>
      <c r="L23" s="52">
        <v>5540</v>
      </c>
      <c r="M23" s="52">
        <v>6371</v>
      </c>
      <c r="N23" s="52">
        <v>386</v>
      </c>
      <c r="O23" s="52">
        <v>1674</v>
      </c>
      <c r="P23" s="52">
        <v>90562</v>
      </c>
      <c r="Q23" s="52">
        <v>1555</v>
      </c>
      <c r="R23" s="52">
        <v>952</v>
      </c>
      <c r="S23" s="97">
        <f t="shared" si="0"/>
        <v>150491</v>
      </c>
    </row>
    <row r="24" spans="1:19" x14ac:dyDescent="0.2">
      <c r="A24" s="94">
        <v>22</v>
      </c>
      <c r="B24" s="95" t="s">
        <v>109</v>
      </c>
      <c r="C24" s="52">
        <v>2</v>
      </c>
      <c r="D24" s="52">
        <v>40</v>
      </c>
      <c r="E24" s="52">
        <v>72</v>
      </c>
      <c r="F24" s="52">
        <v>31</v>
      </c>
      <c r="G24" s="52">
        <v>35</v>
      </c>
      <c r="H24" s="52">
        <v>95</v>
      </c>
      <c r="I24" s="52">
        <v>68</v>
      </c>
      <c r="J24" s="52">
        <v>31</v>
      </c>
      <c r="K24" s="52">
        <v>96</v>
      </c>
      <c r="L24" s="52">
        <v>41</v>
      </c>
      <c r="M24" s="52">
        <v>91</v>
      </c>
      <c r="N24" s="52">
        <v>7</v>
      </c>
      <c r="O24" s="52">
        <v>33</v>
      </c>
      <c r="P24" s="52">
        <v>839</v>
      </c>
      <c r="Q24" s="52">
        <v>7</v>
      </c>
      <c r="R24" s="52">
        <v>6</v>
      </c>
      <c r="S24" s="97">
        <f t="shared" si="0"/>
        <v>1494</v>
      </c>
    </row>
    <row r="25" spans="1:19" x14ac:dyDescent="0.2">
      <c r="A25" s="94">
        <v>23</v>
      </c>
      <c r="B25" s="95" t="s">
        <v>110</v>
      </c>
      <c r="C25" s="52">
        <v>347</v>
      </c>
      <c r="D25" s="52">
        <v>2455</v>
      </c>
      <c r="E25" s="52">
        <v>3646</v>
      </c>
      <c r="F25" s="52">
        <v>978</v>
      </c>
      <c r="G25" s="52">
        <v>1348</v>
      </c>
      <c r="H25" s="52">
        <v>5175</v>
      </c>
      <c r="I25" s="52">
        <v>3310</v>
      </c>
      <c r="J25" s="52">
        <v>1855</v>
      </c>
      <c r="K25" s="52">
        <v>7006</v>
      </c>
      <c r="L25" s="52">
        <v>3636</v>
      </c>
      <c r="M25" s="52">
        <v>4900</v>
      </c>
      <c r="N25" s="52">
        <v>298</v>
      </c>
      <c r="O25" s="52">
        <v>555</v>
      </c>
      <c r="P25" s="52">
        <v>46206</v>
      </c>
      <c r="Q25" s="52">
        <v>620</v>
      </c>
      <c r="R25" s="52">
        <v>489</v>
      </c>
      <c r="S25" s="97">
        <f t="shared" si="0"/>
        <v>82824</v>
      </c>
    </row>
    <row r="26" spans="1:19" x14ac:dyDescent="0.2">
      <c r="A26" s="94">
        <v>24</v>
      </c>
      <c r="B26" s="95" t="s">
        <v>111</v>
      </c>
      <c r="C26" s="52">
        <v>18</v>
      </c>
      <c r="D26" s="52">
        <v>35</v>
      </c>
      <c r="E26" s="52">
        <v>293</v>
      </c>
      <c r="F26" s="52">
        <v>11</v>
      </c>
      <c r="G26" s="52">
        <v>32</v>
      </c>
      <c r="H26" s="52">
        <v>195</v>
      </c>
      <c r="I26" s="52">
        <v>169</v>
      </c>
      <c r="J26" s="52">
        <v>86</v>
      </c>
      <c r="K26" s="52">
        <v>207</v>
      </c>
      <c r="L26" s="52">
        <v>90</v>
      </c>
      <c r="M26" s="52">
        <v>107</v>
      </c>
      <c r="N26" s="52">
        <v>7</v>
      </c>
      <c r="O26" s="52">
        <v>14</v>
      </c>
      <c r="P26" s="52">
        <v>2597</v>
      </c>
      <c r="Q26" s="52">
        <v>11</v>
      </c>
      <c r="R26" s="52">
        <v>29</v>
      </c>
      <c r="S26" s="97">
        <f t="shared" si="0"/>
        <v>3901</v>
      </c>
    </row>
    <row r="27" spans="1:19" ht="21" x14ac:dyDescent="0.2">
      <c r="A27" s="94">
        <v>25</v>
      </c>
      <c r="B27" s="95" t="s">
        <v>112</v>
      </c>
      <c r="C27" s="52">
        <v>13</v>
      </c>
      <c r="D27" s="52">
        <v>53</v>
      </c>
      <c r="E27" s="52">
        <v>110</v>
      </c>
      <c r="F27" s="52">
        <v>13</v>
      </c>
      <c r="G27" s="52">
        <v>50</v>
      </c>
      <c r="H27" s="52">
        <v>322</v>
      </c>
      <c r="I27" s="52">
        <v>92</v>
      </c>
      <c r="J27" s="52">
        <v>66</v>
      </c>
      <c r="K27" s="52">
        <v>185</v>
      </c>
      <c r="L27" s="52">
        <v>102</v>
      </c>
      <c r="M27" s="52">
        <v>114</v>
      </c>
      <c r="N27" s="52">
        <v>4</v>
      </c>
      <c r="O27" s="52">
        <v>41</v>
      </c>
      <c r="P27" s="52">
        <v>2396</v>
      </c>
      <c r="Q27" s="52">
        <v>18</v>
      </c>
      <c r="R27" s="52">
        <v>10</v>
      </c>
      <c r="S27" s="97">
        <f t="shared" si="0"/>
        <v>3589</v>
      </c>
    </row>
    <row r="28" spans="1:19" ht="21" x14ac:dyDescent="0.2">
      <c r="A28" s="94">
        <v>26</v>
      </c>
      <c r="B28" s="95" t="s">
        <v>113</v>
      </c>
      <c r="C28" s="52">
        <v>40</v>
      </c>
      <c r="D28" s="52">
        <v>364</v>
      </c>
      <c r="E28" s="52">
        <v>547</v>
      </c>
      <c r="F28" s="52">
        <v>90</v>
      </c>
      <c r="G28" s="52">
        <v>285</v>
      </c>
      <c r="H28" s="52">
        <v>840</v>
      </c>
      <c r="I28" s="52">
        <v>351</v>
      </c>
      <c r="J28" s="52">
        <v>238</v>
      </c>
      <c r="K28" s="52">
        <v>1238</v>
      </c>
      <c r="L28" s="52">
        <v>382</v>
      </c>
      <c r="M28" s="52">
        <v>618</v>
      </c>
      <c r="N28" s="52">
        <v>33</v>
      </c>
      <c r="O28" s="52">
        <v>123</v>
      </c>
      <c r="P28" s="52">
        <v>3843</v>
      </c>
      <c r="Q28" s="52">
        <v>106</v>
      </c>
      <c r="R28" s="52">
        <v>78</v>
      </c>
      <c r="S28" s="97">
        <f t="shared" si="0"/>
        <v>9176</v>
      </c>
    </row>
    <row r="29" spans="1:19" x14ac:dyDescent="0.2">
      <c r="A29" s="94">
        <v>27</v>
      </c>
      <c r="B29" s="95" t="s">
        <v>114</v>
      </c>
      <c r="C29" s="52">
        <v>1</v>
      </c>
      <c r="D29" s="52">
        <v>10</v>
      </c>
      <c r="E29" s="52">
        <v>43</v>
      </c>
      <c r="F29" s="52">
        <v>8</v>
      </c>
      <c r="G29" s="52">
        <v>21</v>
      </c>
      <c r="H29" s="52">
        <v>92</v>
      </c>
      <c r="I29" s="52">
        <v>31</v>
      </c>
      <c r="J29" s="52">
        <v>20</v>
      </c>
      <c r="K29" s="52">
        <v>80</v>
      </c>
      <c r="L29" s="52">
        <v>42</v>
      </c>
      <c r="M29" s="52">
        <v>38</v>
      </c>
      <c r="N29" s="52">
        <v>4</v>
      </c>
      <c r="O29" s="52">
        <v>18</v>
      </c>
      <c r="P29" s="52">
        <v>453</v>
      </c>
      <c r="Q29" s="52">
        <v>7</v>
      </c>
      <c r="R29" s="52">
        <v>4</v>
      </c>
      <c r="S29" s="97">
        <f t="shared" si="0"/>
        <v>872</v>
      </c>
    </row>
    <row r="30" spans="1:19" x14ac:dyDescent="0.2">
      <c r="A30" s="94">
        <v>28</v>
      </c>
      <c r="B30" s="95" t="s">
        <v>115</v>
      </c>
      <c r="C30" s="52">
        <v>8</v>
      </c>
      <c r="D30" s="52">
        <v>62</v>
      </c>
      <c r="E30" s="52">
        <v>91</v>
      </c>
      <c r="F30" s="52">
        <v>29</v>
      </c>
      <c r="G30" s="52">
        <v>60</v>
      </c>
      <c r="H30" s="52">
        <v>401</v>
      </c>
      <c r="I30" s="52">
        <v>215</v>
      </c>
      <c r="J30" s="52">
        <v>68</v>
      </c>
      <c r="K30" s="52">
        <v>313</v>
      </c>
      <c r="L30" s="52">
        <v>127</v>
      </c>
      <c r="M30" s="52">
        <v>137</v>
      </c>
      <c r="N30" s="52">
        <v>4</v>
      </c>
      <c r="O30" s="52">
        <v>49</v>
      </c>
      <c r="P30" s="52">
        <v>1822</v>
      </c>
      <c r="Q30" s="52">
        <v>27</v>
      </c>
      <c r="R30" s="52">
        <v>17</v>
      </c>
      <c r="S30" s="97">
        <f t="shared" si="0"/>
        <v>3430</v>
      </c>
    </row>
    <row r="31" spans="1:19" x14ac:dyDescent="0.2">
      <c r="A31" s="94">
        <v>29</v>
      </c>
      <c r="B31" s="95" t="s">
        <v>116</v>
      </c>
      <c r="C31" s="52">
        <v>32</v>
      </c>
      <c r="D31" s="52">
        <v>37</v>
      </c>
      <c r="E31" s="52">
        <v>103</v>
      </c>
      <c r="F31" s="52">
        <v>7</v>
      </c>
      <c r="G31" s="52">
        <v>121</v>
      </c>
      <c r="H31" s="52">
        <v>378</v>
      </c>
      <c r="I31" s="52">
        <v>457</v>
      </c>
      <c r="J31" s="52">
        <v>68</v>
      </c>
      <c r="K31" s="52">
        <v>232</v>
      </c>
      <c r="L31" s="52">
        <v>81</v>
      </c>
      <c r="M31" s="52">
        <v>56</v>
      </c>
      <c r="N31" s="52">
        <v>11</v>
      </c>
      <c r="O31" s="52">
        <v>39</v>
      </c>
      <c r="P31" s="52">
        <v>5256</v>
      </c>
      <c r="Q31" s="52">
        <v>4</v>
      </c>
      <c r="R31" s="52">
        <v>11</v>
      </c>
      <c r="S31" s="97">
        <f t="shared" si="0"/>
        <v>6893</v>
      </c>
    </row>
    <row r="32" spans="1:19" x14ac:dyDescent="0.2">
      <c r="A32" s="94">
        <v>30</v>
      </c>
      <c r="B32" s="95" t="s">
        <v>117</v>
      </c>
      <c r="C32" s="52">
        <v>11</v>
      </c>
      <c r="D32" s="52">
        <v>65</v>
      </c>
      <c r="E32" s="52">
        <v>109</v>
      </c>
      <c r="F32" s="52">
        <v>51</v>
      </c>
      <c r="G32" s="52">
        <v>61</v>
      </c>
      <c r="H32" s="52">
        <v>187</v>
      </c>
      <c r="I32" s="52">
        <v>86</v>
      </c>
      <c r="J32" s="52">
        <v>59</v>
      </c>
      <c r="K32" s="52">
        <v>314</v>
      </c>
      <c r="L32" s="52">
        <v>98</v>
      </c>
      <c r="M32" s="52">
        <v>107</v>
      </c>
      <c r="N32" s="52">
        <v>9</v>
      </c>
      <c r="O32" s="52">
        <v>44</v>
      </c>
      <c r="P32" s="52">
        <v>1872</v>
      </c>
      <c r="Q32" s="52">
        <v>10</v>
      </c>
      <c r="R32" s="52">
        <v>12</v>
      </c>
      <c r="S32" s="97">
        <f t="shared" si="0"/>
        <v>3095</v>
      </c>
    </row>
    <row r="33" spans="1:19" x14ac:dyDescent="0.2">
      <c r="A33" s="94">
        <v>31</v>
      </c>
      <c r="B33" s="95" t="s">
        <v>118</v>
      </c>
      <c r="C33" s="52">
        <v>9</v>
      </c>
      <c r="D33" s="52">
        <v>55</v>
      </c>
      <c r="E33" s="52">
        <v>156</v>
      </c>
      <c r="F33" s="52">
        <v>56</v>
      </c>
      <c r="G33" s="52">
        <v>118</v>
      </c>
      <c r="H33" s="52">
        <v>280</v>
      </c>
      <c r="I33" s="52">
        <v>95</v>
      </c>
      <c r="J33" s="52">
        <v>77</v>
      </c>
      <c r="K33" s="52">
        <v>318</v>
      </c>
      <c r="L33" s="52">
        <v>159</v>
      </c>
      <c r="M33" s="52">
        <v>93</v>
      </c>
      <c r="N33" s="52">
        <v>6</v>
      </c>
      <c r="O33" s="52">
        <v>49</v>
      </c>
      <c r="P33" s="52">
        <v>1693</v>
      </c>
      <c r="Q33" s="52">
        <v>18</v>
      </c>
      <c r="R33" s="52">
        <v>14</v>
      </c>
      <c r="S33" s="97">
        <f t="shared" si="0"/>
        <v>3196</v>
      </c>
    </row>
    <row r="34" spans="1:19" x14ac:dyDescent="0.2">
      <c r="A34" s="94">
        <v>32</v>
      </c>
      <c r="B34" s="95" t="s">
        <v>119</v>
      </c>
      <c r="C34" s="52">
        <v>1</v>
      </c>
      <c r="D34" s="52">
        <v>31</v>
      </c>
      <c r="E34" s="52">
        <v>50</v>
      </c>
      <c r="F34" s="52">
        <v>17</v>
      </c>
      <c r="G34" s="52">
        <v>29</v>
      </c>
      <c r="H34" s="52">
        <v>92</v>
      </c>
      <c r="I34" s="52">
        <v>53</v>
      </c>
      <c r="J34" s="52">
        <v>28</v>
      </c>
      <c r="K34" s="52">
        <v>82</v>
      </c>
      <c r="L34" s="52">
        <v>49</v>
      </c>
      <c r="M34" s="52">
        <v>26</v>
      </c>
      <c r="N34" s="52">
        <v>5</v>
      </c>
      <c r="O34" s="52">
        <v>13</v>
      </c>
      <c r="P34" s="52">
        <v>574</v>
      </c>
      <c r="Q34" s="52">
        <v>8</v>
      </c>
      <c r="R34" s="52">
        <v>12</v>
      </c>
      <c r="S34" s="97">
        <f t="shared" si="0"/>
        <v>1070</v>
      </c>
    </row>
    <row r="35" spans="1:19" x14ac:dyDescent="0.2">
      <c r="A35" s="94">
        <v>33</v>
      </c>
      <c r="B35" s="95" t="s">
        <v>120</v>
      </c>
      <c r="C35" s="52"/>
      <c r="D35" s="52">
        <v>2</v>
      </c>
      <c r="E35" s="52">
        <v>7</v>
      </c>
      <c r="F35" s="52">
        <v>1</v>
      </c>
      <c r="G35" s="52"/>
      <c r="H35" s="52">
        <v>12</v>
      </c>
      <c r="I35" s="52">
        <v>10</v>
      </c>
      <c r="J35" s="52">
        <v>1</v>
      </c>
      <c r="K35" s="52">
        <v>6</v>
      </c>
      <c r="L35" s="52">
        <v>10</v>
      </c>
      <c r="M35" s="52">
        <v>5</v>
      </c>
      <c r="N35" s="52">
        <v>1</v>
      </c>
      <c r="O35" s="52"/>
      <c r="P35" s="52">
        <v>154</v>
      </c>
      <c r="Q35" s="52">
        <v>1</v>
      </c>
      <c r="R35" s="52"/>
      <c r="S35" s="97">
        <f t="shared" si="0"/>
        <v>210</v>
      </c>
    </row>
    <row r="36" spans="1:19" x14ac:dyDescent="0.2">
      <c r="A36" s="94">
        <v>34</v>
      </c>
      <c r="B36" s="95" t="s">
        <v>121</v>
      </c>
      <c r="C36" s="52">
        <v>674</v>
      </c>
      <c r="D36" s="52">
        <v>4047</v>
      </c>
      <c r="E36" s="52">
        <v>4357</v>
      </c>
      <c r="F36" s="52">
        <v>743</v>
      </c>
      <c r="G36" s="52">
        <v>2415</v>
      </c>
      <c r="H36" s="52">
        <v>8221</v>
      </c>
      <c r="I36" s="52">
        <v>4745</v>
      </c>
      <c r="J36" s="52">
        <v>3986</v>
      </c>
      <c r="K36" s="52">
        <v>9234</v>
      </c>
      <c r="L36" s="52">
        <v>5722</v>
      </c>
      <c r="M36" s="52">
        <v>8194</v>
      </c>
      <c r="N36" s="52">
        <v>673</v>
      </c>
      <c r="O36" s="52">
        <v>1400</v>
      </c>
      <c r="P36" s="52">
        <v>81245</v>
      </c>
      <c r="Q36" s="52">
        <v>1495</v>
      </c>
      <c r="R36" s="52">
        <v>813</v>
      </c>
      <c r="S36" s="97">
        <f t="shared" si="0"/>
        <v>137964</v>
      </c>
    </row>
    <row r="37" spans="1:19" ht="21" x14ac:dyDescent="0.2">
      <c r="A37" s="94">
        <v>35</v>
      </c>
      <c r="B37" s="95" t="s">
        <v>122</v>
      </c>
      <c r="C37" s="52">
        <v>2</v>
      </c>
      <c r="D37" s="52">
        <v>73</v>
      </c>
      <c r="E37" s="52">
        <v>196</v>
      </c>
      <c r="F37" s="52">
        <v>11</v>
      </c>
      <c r="G37" s="52">
        <v>53</v>
      </c>
      <c r="H37" s="52">
        <v>184</v>
      </c>
      <c r="I37" s="52">
        <v>59</v>
      </c>
      <c r="J37" s="52">
        <v>17</v>
      </c>
      <c r="K37" s="52">
        <v>146</v>
      </c>
      <c r="L37" s="52">
        <v>68</v>
      </c>
      <c r="M37" s="52">
        <v>40</v>
      </c>
      <c r="N37" s="52">
        <v>7</v>
      </c>
      <c r="O37" s="52">
        <v>42</v>
      </c>
      <c r="P37" s="52">
        <v>832</v>
      </c>
      <c r="Q37" s="52">
        <v>6</v>
      </c>
      <c r="R37" s="52">
        <v>25</v>
      </c>
      <c r="S37" s="97">
        <f t="shared" si="0"/>
        <v>1761</v>
      </c>
    </row>
    <row r="38" spans="1:19" x14ac:dyDescent="0.2">
      <c r="A38" s="94">
        <v>36</v>
      </c>
      <c r="B38" s="95" t="s">
        <v>123</v>
      </c>
      <c r="C38" s="52">
        <v>3</v>
      </c>
      <c r="D38" s="52">
        <v>17</v>
      </c>
      <c r="E38" s="52">
        <v>36</v>
      </c>
      <c r="F38" s="52">
        <v>4</v>
      </c>
      <c r="G38" s="52">
        <v>17</v>
      </c>
      <c r="H38" s="52">
        <v>121</v>
      </c>
      <c r="I38" s="52">
        <v>116</v>
      </c>
      <c r="J38" s="52">
        <v>13</v>
      </c>
      <c r="K38" s="52">
        <v>51</v>
      </c>
      <c r="L38" s="52">
        <v>19</v>
      </c>
      <c r="M38" s="52">
        <v>22</v>
      </c>
      <c r="N38" s="52">
        <v>2</v>
      </c>
      <c r="O38" s="52">
        <v>11</v>
      </c>
      <c r="P38" s="52">
        <v>444</v>
      </c>
      <c r="Q38" s="52">
        <v>7</v>
      </c>
      <c r="R38" s="52">
        <v>10</v>
      </c>
      <c r="S38" s="97">
        <f t="shared" si="0"/>
        <v>893</v>
      </c>
    </row>
    <row r="39" spans="1:19" x14ac:dyDescent="0.2">
      <c r="A39" s="94">
        <v>37</v>
      </c>
      <c r="B39" s="95" t="s">
        <v>124</v>
      </c>
      <c r="C39" s="52">
        <v>23</v>
      </c>
      <c r="D39" s="52">
        <v>74</v>
      </c>
      <c r="E39" s="52">
        <v>229</v>
      </c>
      <c r="F39" s="52">
        <v>30</v>
      </c>
      <c r="G39" s="52">
        <v>57</v>
      </c>
      <c r="H39" s="52">
        <v>474</v>
      </c>
      <c r="I39" s="52">
        <v>139</v>
      </c>
      <c r="J39" s="52">
        <v>91</v>
      </c>
      <c r="K39" s="52">
        <v>471</v>
      </c>
      <c r="L39" s="52">
        <v>165</v>
      </c>
      <c r="M39" s="52">
        <v>182</v>
      </c>
      <c r="N39" s="52">
        <v>12</v>
      </c>
      <c r="O39" s="52">
        <v>73</v>
      </c>
      <c r="P39" s="52">
        <v>2523</v>
      </c>
      <c r="Q39" s="52">
        <v>47</v>
      </c>
      <c r="R39" s="52">
        <v>32</v>
      </c>
      <c r="S39" s="97">
        <f t="shared" si="0"/>
        <v>4622</v>
      </c>
    </row>
    <row r="40" spans="1:19" x14ac:dyDescent="0.2">
      <c r="A40" s="94">
        <v>38</v>
      </c>
      <c r="B40" s="95" t="s">
        <v>125</v>
      </c>
      <c r="C40" s="52">
        <v>25</v>
      </c>
      <c r="D40" s="52">
        <v>36</v>
      </c>
      <c r="E40" s="52">
        <v>101</v>
      </c>
      <c r="F40" s="52">
        <v>27</v>
      </c>
      <c r="G40" s="52">
        <v>50</v>
      </c>
      <c r="H40" s="52">
        <v>460</v>
      </c>
      <c r="I40" s="52">
        <v>280</v>
      </c>
      <c r="J40" s="52">
        <v>97</v>
      </c>
      <c r="K40" s="52">
        <v>350</v>
      </c>
      <c r="L40" s="52">
        <v>143</v>
      </c>
      <c r="M40" s="52">
        <v>170</v>
      </c>
      <c r="N40" s="52">
        <v>4</v>
      </c>
      <c r="O40" s="52">
        <v>80</v>
      </c>
      <c r="P40" s="52">
        <v>3134</v>
      </c>
      <c r="Q40" s="52">
        <v>27</v>
      </c>
      <c r="R40" s="52">
        <v>19</v>
      </c>
      <c r="S40" s="97">
        <f t="shared" si="0"/>
        <v>5003</v>
      </c>
    </row>
    <row r="41" spans="1:19" x14ac:dyDescent="0.2">
      <c r="A41" s="94">
        <v>39</v>
      </c>
      <c r="B41" s="95" t="s">
        <v>126</v>
      </c>
      <c r="C41" s="52">
        <v>96</v>
      </c>
      <c r="D41" s="52">
        <v>510</v>
      </c>
      <c r="E41" s="52">
        <v>380</v>
      </c>
      <c r="F41" s="52">
        <v>143</v>
      </c>
      <c r="G41" s="52">
        <v>767</v>
      </c>
      <c r="H41" s="52">
        <v>1592</v>
      </c>
      <c r="I41" s="52">
        <v>1131</v>
      </c>
      <c r="J41" s="52">
        <v>486</v>
      </c>
      <c r="K41" s="52">
        <v>3145</v>
      </c>
      <c r="L41" s="52">
        <v>419</v>
      </c>
      <c r="M41" s="52">
        <v>2008</v>
      </c>
      <c r="N41" s="52">
        <v>172</v>
      </c>
      <c r="O41" s="52">
        <v>100</v>
      </c>
      <c r="P41" s="52">
        <v>12284</v>
      </c>
      <c r="Q41" s="52">
        <v>460</v>
      </c>
      <c r="R41" s="52">
        <v>42</v>
      </c>
      <c r="S41" s="97">
        <f t="shared" si="0"/>
        <v>23735</v>
      </c>
    </row>
    <row r="42" spans="1:19" x14ac:dyDescent="0.2">
      <c r="A42" s="94">
        <v>40</v>
      </c>
      <c r="B42" s="95" t="s">
        <v>127</v>
      </c>
      <c r="C42" s="52">
        <v>7</v>
      </c>
      <c r="D42" s="52">
        <v>38</v>
      </c>
      <c r="E42" s="52">
        <v>234</v>
      </c>
      <c r="F42" s="52">
        <v>14</v>
      </c>
      <c r="G42" s="52">
        <v>33</v>
      </c>
      <c r="H42" s="52">
        <v>182</v>
      </c>
      <c r="I42" s="52">
        <v>55</v>
      </c>
      <c r="J42" s="52">
        <v>51</v>
      </c>
      <c r="K42" s="52">
        <v>201</v>
      </c>
      <c r="L42" s="52">
        <v>42</v>
      </c>
      <c r="M42" s="52">
        <v>43</v>
      </c>
      <c r="N42" s="52">
        <v>11</v>
      </c>
      <c r="O42" s="52">
        <v>9</v>
      </c>
      <c r="P42" s="52">
        <v>692</v>
      </c>
      <c r="Q42" s="52">
        <v>10</v>
      </c>
      <c r="R42" s="52">
        <v>6</v>
      </c>
      <c r="S42" s="97">
        <f t="shared" si="0"/>
        <v>1628</v>
      </c>
    </row>
    <row r="43" spans="1:19" ht="21" x14ac:dyDescent="0.2">
      <c r="A43" s="94">
        <v>41</v>
      </c>
      <c r="B43" s="95" t="s">
        <v>128</v>
      </c>
      <c r="C43" s="52">
        <v>18</v>
      </c>
      <c r="D43" s="52">
        <v>95</v>
      </c>
      <c r="E43" s="52">
        <v>148</v>
      </c>
      <c r="F43" s="52">
        <v>32</v>
      </c>
      <c r="G43" s="52">
        <v>89</v>
      </c>
      <c r="H43" s="52">
        <v>516</v>
      </c>
      <c r="I43" s="52">
        <v>907</v>
      </c>
      <c r="J43" s="52">
        <v>197</v>
      </c>
      <c r="K43" s="52">
        <v>476</v>
      </c>
      <c r="L43" s="52">
        <v>255</v>
      </c>
      <c r="M43" s="52">
        <v>195</v>
      </c>
      <c r="N43" s="52">
        <v>12</v>
      </c>
      <c r="O43" s="52">
        <v>42</v>
      </c>
      <c r="P43" s="52">
        <v>4620</v>
      </c>
      <c r="Q43" s="52">
        <v>113</v>
      </c>
      <c r="R43" s="52">
        <v>28</v>
      </c>
      <c r="S43" s="97">
        <f t="shared" si="0"/>
        <v>7743</v>
      </c>
    </row>
    <row r="44" spans="1:19" x14ac:dyDescent="0.2">
      <c r="A44" s="94">
        <v>42</v>
      </c>
      <c r="B44" s="95" t="s">
        <v>129</v>
      </c>
      <c r="C44" s="52">
        <v>1</v>
      </c>
      <c r="D44" s="52">
        <v>11</v>
      </c>
      <c r="E44" s="52">
        <v>23</v>
      </c>
      <c r="F44" s="52">
        <v>4</v>
      </c>
      <c r="G44" s="52">
        <v>14</v>
      </c>
      <c r="H44" s="52">
        <v>34</v>
      </c>
      <c r="I44" s="52">
        <v>17</v>
      </c>
      <c r="J44" s="52">
        <v>4</v>
      </c>
      <c r="K44" s="52">
        <v>46</v>
      </c>
      <c r="L44" s="52">
        <v>20</v>
      </c>
      <c r="M44" s="52">
        <v>13</v>
      </c>
      <c r="N44" s="52">
        <v>1</v>
      </c>
      <c r="O44" s="52">
        <v>11</v>
      </c>
      <c r="P44" s="52">
        <v>239</v>
      </c>
      <c r="Q44" s="52">
        <v>5</v>
      </c>
      <c r="R44" s="52">
        <v>2</v>
      </c>
      <c r="S44" s="97">
        <f t="shared" si="0"/>
        <v>445</v>
      </c>
    </row>
    <row r="45" spans="1:19" ht="21" x14ac:dyDescent="0.2">
      <c r="A45" s="94">
        <v>43</v>
      </c>
      <c r="B45" s="95" t="s">
        <v>130</v>
      </c>
      <c r="C45" s="52">
        <v>5</v>
      </c>
      <c r="D45" s="52">
        <v>31</v>
      </c>
      <c r="E45" s="52">
        <v>53</v>
      </c>
      <c r="F45" s="52">
        <v>7</v>
      </c>
      <c r="G45" s="52">
        <v>16</v>
      </c>
      <c r="H45" s="52">
        <v>54</v>
      </c>
      <c r="I45" s="52">
        <v>16</v>
      </c>
      <c r="J45" s="52">
        <v>24</v>
      </c>
      <c r="K45" s="52">
        <v>75</v>
      </c>
      <c r="L45" s="52">
        <v>40</v>
      </c>
      <c r="M45" s="52">
        <v>41</v>
      </c>
      <c r="N45" s="52">
        <v>2</v>
      </c>
      <c r="O45" s="52">
        <v>18</v>
      </c>
      <c r="P45" s="52">
        <v>485</v>
      </c>
      <c r="Q45" s="52">
        <v>7</v>
      </c>
      <c r="R45" s="52">
        <v>4</v>
      </c>
      <c r="S45" s="97">
        <f t="shared" si="0"/>
        <v>878</v>
      </c>
    </row>
    <row r="46" spans="1:19" x14ac:dyDescent="0.2">
      <c r="A46" s="94">
        <v>44</v>
      </c>
      <c r="B46" s="95" t="s">
        <v>131</v>
      </c>
      <c r="C46" s="52">
        <v>29</v>
      </c>
      <c r="D46" s="52">
        <v>130</v>
      </c>
      <c r="E46" s="52">
        <v>529</v>
      </c>
      <c r="F46" s="52">
        <v>59</v>
      </c>
      <c r="G46" s="52">
        <v>97</v>
      </c>
      <c r="H46" s="52">
        <v>710</v>
      </c>
      <c r="I46" s="52">
        <v>225</v>
      </c>
      <c r="J46" s="52">
        <v>188</v>
      </c>
      <c r="K46" s="52">
        <v>974</v>
      </c>
      <c r="L46" s="52">
        <v>168</v>
      </c>
      <c r="M46" s="52">
        <v>333</v>
      </c>
      <c r="N46" s="52">
        <v>32</v>
      </c>
      <c r="O46" s="52">
        <v>151</v>
      </c>
      <c r="P46" s="52">
        <v>3013</v>
      </c>
      <c r="Q46" s="52">
        <v>37</v>
      </c>
      <c r="R46" s="52">
        <v>24</v>
      </c>
      <c r="S46" s="97">
        <f t="shared" si="0"/>
        <v>6699</v>
      </c>
    </row>
    <row r="47" spans="1:19" x14ac:dyDescent="0.2">
      <c r="A47" s="94">
        <v>45</v>
      </c>
      <c r="B47" s="95" t="s">
        <v>132</v>
      </c>
      <c r="C47" s="52">
        <v>1</v>
      </c>
      <c r="D47" s="52">
        <v>24</v>
      </c>
      <c r="E47" s="52">
        <v>36</v>
      </c>
      <c r="F47" s="52">
        <v>5</v>
      </c>
      <c r="G47" s="52">
        <v>9</v>
      </c>
      <c r="H47" s="52">
        <v>64</v>
      </c>
      <c r="I47" s="52">
        <v>22</v>
      </c>
      <c r="J47" s="52">
        <v>15</v>
      </c>
      <c r="K47" s="52">
        <v>42</v>
      </c>
      <c r="L47" s="52">
        <v>11</v>
      </c>
      <c r="M47" s="52">
        <v>25</v>
      </c>
      <c r="N47" s="52">
        <v>2</v>
      </c>
      <c r="O47" s="52">
        <v>9</v>
      </c>
      <c r="P47" s="52">
        <v>377</v>
      </c>
      <c r="Q47" s="52">
        <v>6</v>
      </c>
      <c r="R47" s="52">
        <v>1</v>
      </c>
      <c r="S47" s="97">
        <f t="shared" si="0"/>
        <v>649</v>
      </c>
    </row>
    <row r="48" spans="1:19" x14ac:dyDescent="0.2">
      <c r="A48" s="94">
        <v>46</v>
      </c>
      <c r="B48" s="95" t="s">
        <v>133</v>
      </c>
      <c r="C48" s="52">
        <v>60</v>
      </c>
      <c r="D48" s="52">
        <v>5440</v>
      </c>
      <c r="E48" s="52">
        <v>576</v>
      </c>
      <c r="F48" s="52">
        <v>263</v>
      </c>
      <c r="G48" s="52">
        <v>1181</v>
      </c>
      <c r="H48" s="52">
        <v>4631</v>
      </c>
      <c r="I48" s="52">
        <v>1787</v>
      </c>
      <c r="J48" s="52">
        <v>251</v>
      </c>
      <c r="K48" s="52">
        <v>4823</v>
      </c>
      <c r="L48" s="52">
        <v>1501</v>
      </c>
      <c r="M48" s="52">
        <v>1126</v>
      </c>
      <c r="N48" s="52">
        <v>55</v>
      </c>
      <c r="O48" s="52">
        <v>167</v>
      </c>
      <c r="P48" s="52">
        <v>29125</v>
      </c>
      <c r="Q48" s="52">
        <v>500</v>
      </c>
      <c r="R48" s="52">
        <v>531</v>
      </c>
      <c r="S48" s="97">
        <f t="shared" si="0"/>
        <v>52017</v>
      </c>
    </row>
    <row r="49" spans="1:19" x14ac:dyDescent="0.2">
      <c r="A49" s="94">
        <v>47</v>
      </c>
      <c r="B49" s="95" t="s">
        <v>134</v>
      </c>
      <c r="C49" s="52">
        <v>21</v>
      </c>
      <c r="D49" s="52">
        <v>78</v>
      </c>
      <c r="E49" s="52">
        <v>178</v>
      </c>
      <c r="F49" s="52">
        <v>18</v>
      </c>
      <c r="G49" s="52">
        <v>44</v>
      </c>
      <c r="H49" s="52">
        <v>436</v>
      </c>
      <c r="I49" s="52">
        <v>386</v>
      </c>
      <c r="J49" s="52">
        <v>107</v>
      </c>
      <c r="K49" s="52">
        <v>329</v>
      </c>
      <c r="L49" s="52">
        <v>205</v>
      </c>
      <c r="M49" s="52">
        <v>172</v>
      </c>
      <c r="N49" s="52">
        <v>11</v>
      </c>
      <c r="O49" s="52">
        <v>41</v>
      </c>
      <c r="P49" s="52">
        <v>2352</v>
      </c>
      <c r="Q49" s="52">
        <v>50</v>
      </c>
      <c r="R49" s="52">
        <v>25</v>
      </c>
      <c r="S49" s="97">
        <f t="shared" si="0"/>
        <v>4453</v>
      </c>
    </row>
    <row r="50" spans="1:19" x14ac:dyDescent="0.2">
      <c r="A50" s="94">
        <v>48</v>
      </c>
      <c r="B50" s="95" t="s">
        <v>135</v>
      </c>
      <c r="C50" s="52">
        <v>3</v>
      </c>
      <c r="D50" s="52">
        <v>14</v>
      </c>
      <c r="E50" s="52">
        <v>32</v>
      </c>
      <c r="F50" s="52">
        <v>7</v>
      </c>
      <c r="G50" s="52">
        <v>6</v>
      </c>
      <c r="H50" s="52">
        <v>49</v>
      </c>
      <c r="I50" s="52">
        <v>15</v>
      </c>
      <c r="J50" s="52">
        <v>9</v>
      </c>
      <c r="K50" s="52">
        <v>47</v>
      </c>
      <c r="L50" s="52">
        <v>24</v>
      </c>
      <c r="M50" s="52">
        <v>24</v>
      </c>
      <c r="N50" s="52">
        <v>2</v>
      </c>
      <c r="O50" s="52">
        <v>9</v>
      </c>
      <c r="P50" s="52">
        <v>295</v>
      </c>
      <c r="Q50" s="52">
        <v>7</v>
      </c>
      <c r="R50" s="52">
        <v>2</v>
      </c>
      <c r="S50" s="97">
        <f t="shared" si="0"/>
        <v>545</v>
      </c>
    </row>
    <row r="51" spans="1:19" x14ac:dyDescent="0.2">
      <c r="A51" s="94">
        <v>49</v>
      </c>
      <c r="B51" s="95" t="s">
        <v>136</v>
      </c>
      <c r="C51" s="52">
        <v>7</v>
      </c>
      <c r="D51" s="52">
        <v>17</v>
      </c>
      <c r="E51" s="52">
        <v>53</v>
      </c>
      <c r="F51" s="52">
        <v>9</v>
      </c>
      <c r="G51" s="52">
        <v>7</v>
      </c>
      <c r="H51" s="52">
        <v>78</v>
      </c>
      <c r="I51" s="52">
        <v>45</v>
      </c>
      <c r="J51" s="52">
        <v>29</v>
      </c>
      <c r="K51" s="52">
        <v>56</v>
      </c>
      <c r="L51" s="52">
        <v>18</v>
      </c>
      <c r="M51" s="52">
        <v>26</v>
      </c>
      <c r="N51" s="52">
        <v>5</v>
      </c>
      <c r="O51" s="52">
        <v>24</v>
      </c>
      <c r="P51" s="52">
        <v>543</v>
      </c>
      <c r="Q51" s="52">
        <v>10</v>
      </c>
      <c r="R51" s="52">
        <v>3</v>
      </c>
      <c r="S51" s="97">
        <f t="shared" si="0"/>
        <v>930</v>
      </c>
    </row>
    <row r="52" spans="1:19" x14ac:dyDescent="0.2">
      <c r="A52" s="94">
        <v>50</v>
      </c>
      <c r="B52" s="95" t="s">
        <v>137</v>
      </c>
      <c r="C52" s="52">
        <v>2</v>
      </c>
      <c r="D52" s="52">
        <v>4</v>
      </c>
      <c r="E52" s="52">
        <v>15</v>
      </c>
      <c r="F52" s="52">
        <v>2</v>
      </c>
      <c r="G52" s="52">
        <v>8</v>
      </c>
      <c r="H52" s="52">
        <v>16</v>
      </c>
      <c r="I52" s="52">
        <v>12</v>
      </c>
      <c r="J52" s="52">
        <v>8</v>
      </c>
      <c r="K52" s="52">
        <v>22</v>
      </c>
      <c r="L52" s="52">
        <v>12</v>
      </c>
      <c r="M52" s="52">
        <v>5</v>
      </c>
      <c r="N52" s="52">
        <v>3</v>
      </c>
      <c r="O52" s="52">
        <v>10</v>
      </c>
      <c r="P52" s="52">
        <v>293</v>
      </c>
      <c r="Q52" s="52"/>
      <c r="R52" s="52">
        <v>2</v>
      </c>
      <c r="S52" s="97">
        <f t="shared" si="0"/>
        <v>414</v>
      </c>
    </row>
    <row r="53" spans="1:19" x14ac:dyDescent="0.2">
      <c r="A53" s="94">
        <v>51</v>
      </c>
      <c r="B53" s="95" t="s">
        <v>138</v>
      </c>
      <c r="C53" s="52"/>
      <c r="D53" s="52">
        <v>1</v>
      </c>
      <c r="E53" s="52">
        <v>5</v>
      </c>
      <c r="F53" s="52"/>
      <c r="G53" s="52">
        <v>1</v>
      </c>
      <c r="H53" s="52">
        <v>7</v>
      </c>
      <c r="I53" s="52">
        <v>4</v>
      </c>
      <c r="J53" s="52">
        <v>2</v>
      </c>
      <c r="K53" s="52">
        <v>8</v>
      </c>
      <c r="L53" s="52">
        <v>1</v>
      </c>
      <c r="M53" s="52">
        <v>1</v>
      </c>
      <c r="N53" s="52">
        <v>1</v>
      </c>
      <c r="O53" s="52">
        <v>3</v>
      </c>
      <c r="P53" s="52">
        <v>44</v>
      </c>
      <c r="Q53" s="52"/>
      <c r="R53" s="52"/>
      <c r="S53" s="97">
        <f t="shared" si="0"/>
        <v>78</v>
      </c>
    </row>
    <row r="54" spans="1:19" x14ac:dyDescent="0.2">
      <c r="A54" s="94">
        <v>52</v>
      </c>
      <c r="B54" s="95" t="s">
        <v>139</v>
      </c>
      <c r="C54" s="52">
        <v>26</v>
      </c>
      <c r="D54" s="52">
        <v>113</v>
      </c>
      <c r="E54" s="52">
        <v>281</v>
      </c>
      <c r="F54" s="52">
        <v>73</v>
      </c>
      <c r="G54" s="52">
        <v>101</v>
      </c>
      <c r="H54" s="52">
        <v>395</v>
      </c>
      <c r="I54" s="52">
        <v>210</v>
      </c>
      <c r="J54" s="52">
        <v>179</v>
      </c>
      <c r="K54" s="52">
        <v>616</v>
      </c>
      <c r="L54" s="52">
        <v>329</v>
      </c>
      <c r="M54" s="52">
        <v>383</v>
      </c>
      <c r="N54" s="52">
        <v>22</v>
      </c>
      <c r="O54" s="52">
        <v>66</v>
      </c>
      <c r="P54" s="52">
        <v>3002</v>
      </c>
      <c r="Q54" s="52">
        <v>62</v>
      </c>
      <c r="R54" s="52">
        <v>29</v>
      </c>
      <c r="S54" s="97">
        <f t="shared" si="0"/>
        <v>5887</v>
      </c>
    </row>
    <row r="55" spans="1:19" x14ac:dyDescent="0.2">
      <c r="A55" s="94">
        <v>53</v>
      </c>
      <c r="B55" s="95" t="s">
        <v>140</v>
      </c>
      <c r="C55" s="52">
        <v>1</v>
      </c>
      <c r="D55" s="52">
        <v>17</v>
      </c>
      <c r="E55" s="52">
        <v>59</v>
      </c>
      <c r="F55" s="52"/>
      <c r="G55" s="52">
        <v>6</v>
      </c>
      <c r="H55" s="52">
        <v>35</v>
      </c>
      <c r="I55" s="52">
        <v>14</v>
      </c>
      <c r="J55" s="52">
        <v>8</v>
      </c>
      <c r="K55" s="52">
        <v>28</v>
      </c>
      <c r="L55" s="52">
        <v>10</v>
      </c>
      <c r="M55" s="52">
        <v>14</v>
      </c>
      <c r="N55" s="52"/>
      <c r="O55" s="52">
        <v>2</v>
      </c>
      <c r="P55" s="52">
        <v>325</v>
      </c>
      <c r="Q55" s="52">
        <v>7</v>
      </c>
      <c r="R55" s="52">
        <v>3</v>
      </c>
      <c r="S55" s="97">
        <f t="shared" si="0"/>
        <v>529</v>
      </c>
    </row>
    <row r="56" spans="1:19" x14ac:dyDescent="0.2">
      <c r="A56" s="94">
        <v>54</v>
      </c>
      <c r="B56" s="95" t="s">
        <v>141</v>
      </c>
      <c r="C56" s="52"/>
      <c r="D56" s="52">
        <v>2</v>
      </c>
      <c r="E56" s="52">
        <v>711</v>
      </c>
      <c r="F56" s="52">
        <v>1</v>
      </c>
      <c r="G56" s="52">
        <v>15</v>
      </c>
      <c r="H56" s="52">
        <v>3</v>
      </c>
      <c r="I56" s="52"/>
      <c r="J56" s="52">
        <v>19</v>
      </c>
      <c r="K56" s="52">
        <v>14</v>
      </c>
      <c r="L56" s="52">
        <v>9</v>
      </c>
      <c r="M56" s="52">
        <v>20</v>
      </c>
      <c r="N56" s="52">
        <v>18</v>
      </c>
      <c r="O56" s="52">
        <v>1</v>
      </c>
      <c r="P56" s="52">
        <v>33</v>
      </c>
      <c r="Q56" s="52"/>
      <c r="R56" s="52">
        <v>3</v>
      </c>
      <c r="S56" s="97">
        <f t="shared" si="0"/>
        <v>849</v>
      </c>
    </row>
    <row r="57" spans="1:19" x14ac:dyDescent="0.2">
      <c r="A57" s="94">
        <v>55</v>
      </c>
      <c r="B57" s="95" t="s">
        <v>142</v>
      </c>
      <c r="C57" s="52"/>
      <c r="D57" s="52">
        <v>4</v>
      </c>
      <c r="E57" s="52">
        <v>9</v>
      </c>
      <c r="F57" s="52">
        <v>1</v>
      </c>
      <c r="G57" s="52"/>
      <c r="H57" s="52">
        <v>17</v>
      </c>
      <c r="I57" s="52">
        <v>7</v>
      </c>
      <c r="J57" s="52">
        <v>2</v>
      </c>
      <c r="K57" s="52">
        <v>18</v>
      </c>
      <c r="L57" s="52">
        <v>2</v>
      </c>
      <c r="M57" s="52">
        <v>11</v>
      </c>
      <c r="N57" s="52"/>
      <c r="O57" s="52">
        <v>5</v>
      </c>
      <c r="P57" s="52">
        <v>162</v>
      </c>
      <c r="Q57" s="52">
        <v>1</v>
      </c>
      <c r="R57" s="52">
        <v>6</v>
      </c>
      <c r="S57" s="97">
        <f t="shared" si="0"/>
        <v>245</v>
      </c>
    </row>
    <row r="58" spans="1:19" ht="21" x14ac:dyDescent="0.2">
      <c r="A58" s="94">
        <v>56</v>
      </c>
      <c r="B58" s="95" t="s">
        <v>143</v>
      </c>
      <c r="C58" s="52">
        <v>23</v>
      </c>
      <c r="D58" s="52">
        <v>40</v>
      </c>
      <c r="E58" s="52">
        <v>105</v>
      </c>
      <c r="F58" s="52">
        <v>16</v>
      </c>
      <c r="G58" s="52">
        <v>103</v>
      </c>
      <c r="H58" s="52">
        <v>595</v>
      </c>
      <c r="I58" s="52">
        <v>587</v>
      </c>
      <c r="J58" s="52">
        <v>113</v>
      </c>
      <c r="K58" s="52">
        <v>421</v>
      </c>
      <c r="L58" s="52">
        <v>143</v>
      </c>
      <c r="M58" s="52">
        <v>169</v>
      </c>
      <c r="N58" s="52">
        <v>10</v>
      </c>
      <c r="O58" s="52">
        <v>89</v>
      </c>
      <c r="P58" s="52">
        <v>4244</v>
      </c>
      <c r="Q58" s="52">
        <v>42</v>
      </c>
      <c r="R58" s="52">
        <v>32</v>
      </c>
      <c r="S58" s="97">
        <f t="shared" si="0"/>
        <v>6732</v>
      </c>
    </row>
    <row r="59" spans="1:19" x14ac:dyDescent="0.2">
      <c r="A59" s="94">
        <v>57</v>
      </c>
      <c r="B59" s="95" t="s">
        <v>181</v>
      </c>
      <c r="C59" s="52">
        <v>5</v>
      </c>
      <c r="D59" s="52">
        <v>18</v>
      </c>
      <c r="E59" s="52">
        <v>38</v>
      </c>
      <c r="F59" s="52">
        <v>2</v>
      </c>
      <c r="G59" s="52">
        <v>18</v>
      </c>
      <c r="H59" s="52">
        <v>35</v>
      </c>
      <c r="I59" s="52">
        <v>33</v>
      </c>
      <c r="J59" s="52">
        <v>20</v>
      </c>
      <c r="K59" s="52">
        <v>20</v>
      </c>
      <c r="L59" s="52">
        <v>7</v>
      </c>
      <c r="M59" s="52">
        <v>10</v>
      </c>
      <c r="N59" s="52"/>
      <c r="O59" s="52">
        <v>2</v>
      </c>
      <c r="P59" s="52">
        <v>630</v>
      </c>
      <c r="Q59" s="52">
        <v>2</v>
      </c>
      <c r="R59" s="52">
        <v>3</v>
      </c>
      <c r="S59" s="97">
        <f t="shared" si="0"/>
        <v>843</v>
      </c>
    </row>
    <row r="60" spans="1:19" x14ac:dyDescent="0.2">
      <c r="A60" s="94">
        <v>58</v>
      </c>
      <c r="B60" s="95" t="s">
        <v>182</v>
      </c>
      <c r="C60" s="52">
        <v>4</v>
      </c>
      <c r="D60" s="52">
        <v>16</v>
      </c>
      <c r="E60" s="52">
        <v>20</v>
      </c>
      <c r="F60" s="52">
        <v>1</v>
      </c>
      <c r="G60" s="52">
        <v>2</v>
      </c>
      <c r="H60" s="52">
        <v>12</v>
      </c>
      <c r="I60" s="52">
        <v>16</v>
      </c>
      <c r="J60" s="52">
        <v>10</v>
      </c>
      <c r="K60" s="52">
        <v>9</v>
      </c>
      <c r="L60" s="52">
        <v>7</v>
      </c>
      <c r="M60" s="52">
        <v>6</v>
      </c>
      <c r="N60" s="52">
        <v>2</v>
      </c>
      <c r="O60" s="52">
        <v>4</v>
      </c>
      <c r="P60" s="52">
        <v>341</v>
      </c>
      <c r="Q60" s="52">
        <v>2</v>
      </c>
      <c r="R60" s="52">
        <v>2</v>
      </c>
      <c r="S60" s="97">
        <f t="shared" si="0"/>
        <v>454</v>
      </c>
    </row>
    <row r="61" spans="1:19" x14ac:dyDescent="0.2">
      <c r="A61" s="94">
        <v>59</v>
      </c>
      <c r="B61" s="95" t="s">
        <v>183</v>
      </c>
      <c r="C61" s="52">
        <v>5</v>
      </c>
      <c r="D61" s="52">
        <v>29</v>
      </c>
      <c r="E61" s="52">
        <v>53</v>
      </c>
      <c r="F61" s="52">
        <v>3</v>
      </c>
      <c r="G61" s="52">
        <v>4</v>
      </c>
      <c r="H61" s="52">
        <v>53</v>
      </c>
      <c r="I61" s="52">
        <v>28</v>
      </c>
      <c r="J61" s="52">
        <v>22</v>
      </c>
      <c r="K61" s="52">
        <v>41</v>
      </c>
      <c r="L61" s="52">
        <v>26</v>
      </c>
      <c r="M61" s="52">
        <v>22</v>
      </c>
      <c r="N61" s="52">
        <v>4</v>
      </c>
      <c r="O61" s="52">
        <v>6</v>
      </c>
      <c r="P61" s="52">
        <v>754</v>
      </c>
      <c r="Q61" s="52"/>
      <c r="R61" s="52">
        <v>2</v>
      </c>
      <c r="S61" s="97">
        <f t="shared" si="0"/>
        <v>1052</v>
      </c>
    </row>
    <row r="62" spans="1:19" x14ac:dyDescent="0.2">
      <c r="A62" s="94">
        <v>60</v>
      </c>
      <c r="B62" s="95" t="s">
        <v>155</v>
      </c>
      <c r="C62" s="52">
        <v>10</v>
      </c>
      <c r="D62" s="52">
        <v>37</v>
      </c>
      <c r="E62" s="52">
        <v>57</v>
      </c>
      <c r="F62" s="52">
        <v>5</v>
      </c>
      <c r="G62" s="52">
        <v>20</v>
      </c>
      <c r="H62" s="52">
        <v>110</v>
      </c>
      <c r="I62" s="52">
        <v>85</v>
      </c>
      <c r="J62" s="52">
        <v>18</v>
      </c>
      <c r="K62" s="52">
        <v>50</v>
      </c>
      <c r="L62" s="52">
        <v>35</v>
      </c>
      <c r="M62" s="52">
        <v>61</v>
      </c>
      <c r="N62" s="52">
        <v>3</v>
      </c>
      <c r="O62" s="52">
        <v>24</v>
      </c>
      <c r="P62" s="52">
        <v>923</v>
      </c>
      <c r="Q62" s="52">
        <v>16</v>
      </c>
      <c r="R62" s="52">
        <v>2</v>
      </c>
      <c r="S62" s="97">
        <f t="shared" si="0"/>
        <v>1456</v>
      </c>
    </row>
    <row r="63" spans="1:19" x14ac:dyDescent="0.2">
      <c r="A63" s="94">
        <v>61</v>
      </c>
      <c r="B63" s="95" t="s">
        <v>156</v>
      </c>
      <c r="C63" s="52">
        <v>74</v>
      </c>
      <c r="D63" s="52">
        <v>88</v>
      </c>
      <c r="E63" s="52">
        <v>129</v>
      </c>
      <c r="F63" s="52">
        <v>71</v>
      </c>
      <c r="G63" s="52">
        <v>312</v>
      </c>
      <c r="H63" s="52">
        <v>1083</v>
      </c>
      <c r="I63" s="52">
        <v>449</v>
      </c>
      <c r="J63" s="52">
        <v>128</v>
      </c>
      <c r="K63" s="52">
        <v>957</v>
      </c>
      <c r="L63" s="52">
        <v>285</v>
      </c>
      <c r="M63" s="52">
        <v>527</v>
      </c>
      <c r="N63" s="52">
        <v>34</v>
      </c>
      <c r="O63" s="52">
        <v>96</v>
      </c>
      <c r="P63" s="52">
        <v>5520</v>
      </c>
      <c r="Q63" s="52">
        <v>195</v>
      </c>
      <c r="R63" s="52">
        <v>20</v>
      </c>
      <c r="S63" s="97">
        <f t="shared" si="0"/>
        <v>9968</v>
      </c>
    </row>
    <row r="64" spans="1:19" x14ac:dyDescent="0.2">
      <c r="A64" s="94">
        <v>62</v>
      </c>
      <c r="B64" s="95" t="s">
        <v>157</v>
      </c>
      <c r="C64" s="52">
        <v>12</v>
      </c>
      <c r="D64" s="52">
        <v>24</v>
      </c>
      <c r="E64" s="52">
        <v>44</v>
      </c>
      <c r="F64" s="52">
        <v>8</v>
      </c>
      <c r="G64" s="52">
        <v>33</v>
      </c>
      <c r="H64" s="52">
        <v>139</v>
      </c>
      <c r="I64" s="52">
        <v>114</v>
      </c>
      <c r="J64" s="52">
        <v>43</v>
      </c>
      <c r="K64" s="52">
        <v>107</v>
      </c>
      <c r="L64" s="52">
        <v>36</v>
      </c>
      <c r="M64" s="52">
        <v>41</v>
      </c>
      <c r="N64" s="52">
        <v>7</v>
      </c>
      <c r="O64" s="52">
        <v>16</v>
      </c>
      <c r="P64" s="52">
        <v>925</v>
      </c>
      <c r="Q64" s="52">
        <v>10</v>
      </c>
      <c r="R64" s="52">
        <v>8</v>
      </c>
      <c r="S64" s="97">
        <f t="shared" si="0"/>
        <v>1567</v>
      </c>
    </row>
    <row r="65" spans="1:22" x14ac:dyDescent="0.2">
      <c r="A65" s="94">
        <v>63</v>
      </c>
      <c r="B65" s="95" t="s">
        <v>158</v>
      </c>
      <c r="C65" s="52">
        <v>1</v>
      </c>
      <c r="D65" s="52">
        <v>3</v>
      </c>
      <c r="E65" s="52">
        <v>4</v>
      </c>
      <c r="F65" s="52">
        <v>2</v>
      </c>
      <c r="G65" s="52">
        <v>2</v>
      </c>
      <c r="H65" s="52">
        <v>15</v>
      </c>
      <c r="I65" s="52">
        <v>3</v>
      </c>
      <c r="J65" s="52">
        <v>3</v>
      </c>
      <c r="K65" s="52">
        <v>12</v>
      </c>
      <c r="L65" s="52"/>
      <c r="M65" s="52">
        <v>8</v>
      </c>
      <c r="N65" s="52"/>
      <c r="O65" s="52">
        <v>1</v>
      </c>
      <c r="P65" s="52">
        <v>138</v>
      </c>
      <c r="Q65" s="52"/>
      <c r="R65" s="52"/>
      <c r="S65" s="97">
        <f t="shared" si="0"/>
        <v>192</v>
      </c>
    </row>
    <row r="66" spans="1:22" x14ac:dyDescent="0.2">
      <c r="A66" s="94">
        <v>64</v>
      </c>
      <c r="B66" s="95" t="s">
        <v>159</v>
      </c>
      <c r="C66" s="52"/>
      <c r="D66" s="52">
        <v>4</v>
      </c>
      <c r="E66" s="52">
        <v>4</v>
      </c>
      <c r="F66" s="52">
        <v>2</v>
      </c>
      <c r="G66" s="52">
        <v>3</v>
      </c>
      <c r="H66" s="52">
        <v>6</v>
      </c>
      <c r="I66" s="52">
        <v>8</v>
      </c>
      <c r="J66" s="52">
        <v>3</v>
      </c>
      <c r="K66" s="52">
        <v>11</v>
      </c>
      <c r="L66" s="52">
        <v>6</v>
      </c>
      <c r="M66" s="52">
        <v>6</v>
      </c>
      <c r="N66" s="52"/>
      <c r="O66" s="52">
        <v>9</v>
      </c>
      <c r="P66" s="52">
        <v>246</v>
      </c>
      <c r="Q66" s="52">
        <v>2</v>
      </c>
      <c r="R66" s="52"/>
      <c r="S66" s="97">
        <f t="shared" si="0"/>
        <v>310</v>
      </c>
    </row>
    <row r="67" spans="1:22" x14ac:dyDescent="0.2">
      <c r="A67" s="94">
        <v>65</v>
      </c>
      <c r="B67" s="95" t="s">
        <v>160</v>
      </c>
      <c r="C67" s="52">
        <v>5</v>
      </c>
      <c r="D67" s="52">
        <v>7</v>
      </c>
      <c r="E67" s="52">
        <v>81</v>
      </c>
      <c r="F67" s="52">
        <v>8</v>
      </c>
      <c r="G67" s="52">
        <v>21</v>
      </c>
      <c r="H67" s="52">
        <v>47</v>
      </c>
      <c r="I67" s="52">
        <v>31</v>
      </c>
      <c r="J67" s="52">
        <v>14</v>
      </c>
      <c r="K67" s="52">
        <v>39</v>
      </c>
      <c r="L67" s="52">
        <v>26</v>
      </c>
      <c r="M67" s="52">
        <v>41</v>
      </c>
      <c r="N67" s="52">
        <v>5</v>
      </c>
      <c r="O67" s="52">
        <v>3</v>
      </c>
      <c r="P67" s="52">
        <v>534</v>
      </c>
      <c r="Q67" s="52">
        <v>11</v>
      </c>
      <c r="R67" s="52">
        <v>1</v>
      </c>
      <c r="S67" s="97">
        <f t="shared" si="0"/>
        <v>874</v>
      </c>
    </row>
    <row r="68" spans="1:22" x14ac:dyDescent="0.2">
      <c r="A68" s="94">
        <v>66</v>
      </c>
      <c r="B68" s="95" t="s">
        <v>161</v>
      </c>
      <c r="C68" s="52">
        <v>139</v>
      </c>
      <c r="D68" s="52">
        <v>310</v>
      </c>
      <c r="E68" s="52">
        <v>706</v>
      </c>
      <c r="F68" s="52">
        <v>86</v>
      </c>
      <c r="G68" s="52">
        <v>195</v>
      </c>
      <c r="H68" s="52">
        <v>657</v>
      </c>
      <c r="I68" s="52">
        <v>531</v>
      </c>
      <c r="J68" s="52">
        <v>272</v>
      </c>
      <c r="K68" s="52">
        <v>772</v>
      </c>
      <c r="L68" s="52">
        <v>430</v>
      </c>
      <c r="M68" s="52">
        <v>513</v>
      </c>
      <c r="N68" s="52">
        <v>77</v>
      </c>
      <c r="O68" s="52">
        <v>79</v>
      </c>
      <c r="P68" s="52">
        <v>7462</v>
      </c>
      <c r="Q68" s="52">
        <v>112</v>
      </c>
      <c r="R68" s="52">
        <v>68</v>
      </c>
      <c r="S68" s="97">
        <f t="shared" si="0"/>
        <v>12409</v>
      </c>
    </row>
    <row r="69" spans="1:22" x14ac:dyDescent="0.2">
      <c r="A69" s="94">
        <v>67</v>
      </c>
      <c r="B69" s="95" t="s">
        <v>162</v>
      </c>
      <c r="C69" s="52">
        <v>8</v>
      </c>
      <c r="D69" s="52">
        <v>3</v>
      </c>
      <c r="E69" s="52">
        <v>17</v>
      </c>
      <c r="F69" s="52"/>
      <c r="G69" s="52">
        <v>11</v>
      </c>
      <c r="H69" s="52">
        <v>44</v>
      </c>
      <c r="I69" s="52">
        <v>23</v>
      </c>
      <c r="J69" s="52">
        <v>11</v>
      </c>
      <c r="K69" s="52">
        <v>35</v>
      </c>
      <c r="L69" s="52">
        <v>10</v>
      </c>
      <c r="M69" s="52">
        <v>8</v>
      </c>
      <c r="N69" s="52">
        <v>3</v>
      </c>
      <c r="O69" s="52">
        <v>15</v>
      </c>
      <c r="P69" s="52">
        <v>330</v>
      </c>
      <c r="Q69" s="52">
        <v>6</v>
      </c>
      <c r="R69" s="52">
        <v>3</v>
      </c>
      <c r="S69" s="97">
        <f t="shared" si="0"/>
        <v>527</v>
      </c>
    </row>
    <row r="70" spans="1:22" x14ac:dyDescent="0.2">
      <c r="A70" s="94">
        <v>68</v>
      </c>
      <c r="B70" s="95" t="s">
        <v>163</v>
      </c>
      <c r="C70" s="52">
        <v>10</v>
      </c>
      <c r="D70" s="52">
        <v>5</v>
      </c>
      <c r="E70" s="52">
        <v>10</v>
      </c>
      <c r="F70" s="52"/>
      <c r="G70" s="52">
        <v>1</v>
      </c>
      <c r="H70" s="52">
        <v>23</v>
      </c>
      <c r="I70" s="52">
        <v>6</v>
      </c>
      <c r="J70" s="52">
        <v>3</v>
      </c>
      <c r="K70" s="52">
        <v>15</v>
      </c>
      <c r="L70" s="52">
        <v>4</v>
      </c>
      <c r="M70" s="52">
        <v>7</v>
      </c>
      <c r="N70" s="52"/>
      <c r="O70" s="52">
        <v>5</v>
      </c>
      <c r="P70" s="52">
        <v>173</v>
      </c>
      <c r="Q70" s="52"/>
      <c r="R70" s="52">
        <v>1</v>
      </c>
      <c r="S70" s="97">
        <f t="shared" si="0"/>
        <v>263</v>
      </c>
    </row>
    <row r="71" spans="1:22" x14ac:dyDescent="0.2">
      <c r="A71" s="94">
        <v>69</v>
      </c>
      <c r="B71" s="95" t="s">
        <v>164</v>
      </c>
      <c r="C71" s="52">
        <v>1</v>
      </c>
      <c r="D71" s="52">
        <v>7</v>
      </c>
      <c r="E71" s="52">
        <v>4</v>
      </c>
      <c r="F71" s="52">
        <v>1</v>
      </c>
      <c r="G71" s="52">
        <v>7</v>
      </c>
      <c r="H71" s="52">
        <v>10</v>
      </c>
      <c r="I71" s="52">
        <v>2</v>
      </c>
      <c r="J71" s="52">
        <v>1</v>
      </c>
      <c r="K71" s="52">
        <v>13</v>
      </c>
      <c r="L71" s="52">
        <v>1</v>
      </c>
      <c r="M71" s="52">
        <v>4</v>
      </c>
      <c r="N71" s="52"/>
      <c r="O71" s="52">
        <v>3</v>
      </c>
      <c r="P71" s="52">
        <v>185</v>
      </c>
      <c r="Q71" s="52">
        <v>1</v>
      </c>
      <c r="R71" s="52">
        <v>3</v>
      </c>
      <c r="S71" s="97">
        <f t="shared" si="0"/>
        <v>243</v>
      </c>
    </row>
    <row r="72" spans="1:22" x14ac:dyDescent="0.2">
      <c r="A72" s="96"/>
      <c r="B72" s="96" t="s">
        <v>87</v>
      </c>
      <c r="C72" s="97">
        <f t="shared" ref="C72:S72" si="1">SUM(C3:C71)</f>
        <v>2709</v>
      </c>
      <c r="D72" s="97">
        <f t="shared" si="1"/>
        <v>21439</v>
      </c>
      <c r="E72" s="97">
        <f t="shared" si="1"/>
        <v>27755</v>
      </c>
      <c r="F72" s="97">
        <f t="shared" si="1"/>
        <v>6140</v>
      </c>
      <c r="G72" s="97">
        <f t="shared" si="1"/>
        <v>13725</v>
      </c>
      <c r="H72" s="97">
        <f t="shared" si="1"/>
        <v>53357</v>
      </c>
      <c r="I72" s="97">
        <f t="shared" si="1"/>
        <v>32987</v>
      </c>
      <c r="J72" s="97">
        <f t="shared" si="1"/>
        <v>17020</v>
      </c>
      <c r="K72" s="97">
        <f t="shared" si="1"/>
        <v>59368</v>
      </c>
      <c r="L72" s="97">
        <f t="shared" si="1"/>
        <v>27291</v>
      </c>
      <c r="M72" s="97">
        <f t="shared" si="1"/>
        <v>34624</v>
      </c>
      <c r="N72" s="97">
        <f t="shared" si="1"/>
        <v>2393</v>
      </c>
      <c r="O72" s="97">
        <f t="shared" si="1"/>
        <v>7278</v>
      </c>
      <c r="P72" s="97">
        <f t="shared" si="1"/>
        <v>464949</v>
      </c>
      <c r="Q72" s="97">
        <f t="shared" si="1"/>
        <v>6894</v>
      </c>
      <c r="R72" s="97">
        <f t="shared" si="1"/>
        <v>4483</v>
      </c>
      <c r="S72" s="97">
        <f t="shared" si="1"/>
        <v>782412</v>
      </c>
    </row>
    <row r="74" spans="1:22" ht="13.5" thickBot="1" x14ac:dyDescent="0.25">
      <c r="A74" s="89">
        <v>0</v>
      </c>
      <c r="B74" s="90" t="s">
        <v>277</v>
      </c>
      <c r="C74" s="93">
        <v>4</v>
      </c>
      <c r="D74" s="93"/>
      <c r="E74" s="93"/>
      <c r="F74" s="93"/>
      <c r="G74" s="93"/>
      <c r="H74" s="93"/>
      <c r="I74" s="93"/>
      <c r="J74" s="93">
        <v>2</v>
      </c>
      <c r="K74" s="93">
        <v>1</v>
      </c>
      <c r="L74" s="93"/>
      <c r="M74" s="93">
        <v>2</v>
      </c>
      <c r="N74" s="93">
        <v>1</v>
      </c>
      <c r="O74" s="93"/>
      <c r="P74" s="93">
        <v>2</v>
      </c>
      <c r="Q74" s="93"/>
      <c r="R74" s="93"/>
      <c r="S74" s="92">
        <f>SUM(C74:R74)</f>
        <v>12</v>
      </c>
    </row>
    <row r="75" spans="1:22" ht="13.5" thickBot="1" x14ac:dyDescent="0.25">
      <c r="U75" s="457" t="s">
        <v>63</v>
      </c>
      <c r="V75" s="458"/>
    </row>
    <row r="78" spans="1:22" x14ac:dyDescent="0.2">
      <c r="C78" s="99"/>
      <c r="D78" s="99"/>
      <c r="E78" s="99"/>
      <c r="F78" s="99"/>
      <c r="G78" s="99"/>
      <c r="H78" s="99"/>
      <c r="I78" s="99"/>
      <c r="J78" s="99"/>
      <c r="K78" s="99"/>
      <c r="L78" s="99"/>
      <c r="M78" s="99"/>
      <c r="N78" s="99"/>
      <c r="O78" s="99"/>
      <c r="P78" s="99"/>
      <c r="Q78" s="99"/>
      <c r="R78" s="99"/>
      <c r="S78" s="99"/>
    </row>
  </sheetData>
  <mergeCells count="3">
    <mergeCell ref="B1:S1"/>
    <mergeCell ref="U3:V3"/>
    <mergeCell ref="U75:V75"/>
  </mergeCells>
  <phoneticPr fontId="2" type="noConversion"/>
  <hyperlinks>
    <hyperlink ref="U3" location="Indice!A1" display="Volver al Indice" xr:uid="{00000000-0004-0000-1100-000000000000}"/>
    <hyperlink ref="U75" location="Indice!A1" display="Volver al Indice" xr:uid="{00000000-0004-0000-1100-000001000000}"/>
    <hyperlink ref="U3:V3" location="Indice!B24" display="Volver al Indice" xr:uid="{00000000-0004-0000-1100-000002000000}"/>
    <hyperlink ref="U75:V75" location="Indice!B24" display="Volver al Indice" xr:uid="{00000000-0004-0000-1100-000003000000}"/>
  </hyperlinks>
  <pageMargins left="0.74803149606299213" right="0.74803149606299213" top="0.98425196850393704" bottom="0.98425196850393704" header="0" footer="0"/>
  <pageSetup scale="3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8">
    <pageSetUpPr fitToPage="1"/>
  </sheetPr>
  <dimension ref="A2:R130"/>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6.5703125" style="68" customWidth="1"/>
    <col min="11" max="11" width="13.28515625" style="68" bestFit="1" customWidth="1"/>
    <col min="12" max="12" width="12.140625" style="68" bestFit="1" customWidth="1"/>
    <col min="13" max="13" width="10.140625" style="132" customWidth="1"/>
    <col min="14" max="14" width="13.140625" style="132" bestFit="1" customWidth="1"/>
    <col min="15" max="16384" width="11.42578125" style="68"/>
  </cols>
  <sheetData>
    <row r="2" spans="1:18" ht="15" x14ac:dyDescent="0.2">
      <c r="A2" s="434" t="s">
        <v>406</v>
      </c>
      <c r="B2" s="434"/>
      <c r="C2" s="434"/>
      <c r="D2" s="434"/>
      <c r="E2" s="434"/>
      <c r="F2" s="434"/>
      <c r="G2" s="434"/>
      <c r="H2" s="434"/>
      <c r="I2" s="434"/>
      <c r="J2" s="434"/>
      <c r="K2" s="434"/>
      <c r="L2" s="434"/>
      <c r="M2" s="131"/>
    </row>
    <row r="3" spans="1:18" ht="15" x14ac:dyDescent="0.2">
      <c r="A3" s="270"/>
      <c r="B3" s="270"/>
      <c r="C3" s="270"/>
      <c r="D3" s="270"/>
      <c r="E3" s="270"/>
      <c r="F3" s="270"/>
      <c r="G3" s="270"/>
      <c r="H3" s="270"/>
      <c r="I3" s="79"/>
      <c r="J3" s="79"/>
      <c r="K3" s="79"/>
      <c r="L3" s="79"/>
      <c r="M3" s="131"/>
    </row>
    <row r="4" spans="1:18" ht="35.25" customHeight="1" x14ac:dyDescent="0.2">
      <c r="A4" s="435" t="s">
        <v>233</v>
      </c>
      <c r="B4" s="443" t="s">
        <v>0</v>
      </c>
      <c r="C4" s="446" t="s">
        <v>378</v>
      </c>
      <c r="D4" s="446"/>
      <c r="E4" s="446" t="s">
        <v>379</v>
      </c>
      <c r="F4" s="446"/>
      <c r="G4" s="446" t="s">
        <v>380</v>
      </c>
      <c r="H4" s="446"/>
      <c r="I4" s="446" t="s">
        <v>381</v>
      </c>
      <c r="J4" s="446"/>
      <c r="K4" s="441" t="s">
        <v>452</v>
      </c>
      <c r="L4" s="442"/>
      <c r="M4" s="81"/>
    </row>
    <row r="5" spans="1:18"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8" ht="15" customHeight="1" x14ac:dyDescent="0.2">
      <c r="A6" s="437"/>
      <c r="B6" s="445"/>
      <c r="C6" s="254">
        <v>43915</v>
      </c>
      <c r="D6" s="255">
        <v>43921</v>
      </c>
      <c r="E6" s="254">
        <v>44008</v>
      </c>
      <c r="F6" s="255">
        <v>44012</v>
      </c>
      <c r="G6" s="254">
        <v>44099</v>
      </c>
      <c r="H6" s="255">
        <v>44104</v>
      </c>
      <c r="I6" s="254">
        <v>44191</v>
      </c>
      <c r="J6" s="255">
        <v>44196</v>
      </c>
      <c r="K6" s="448"/>
      <c r="L6" s="450"/>
      <c r="M6" s="81"/>
    </row>
    <row r="7" spans="1:18" x14ac:dyDescent="0.2">
      <c r="A7" s="256">
        <v>1</v>
      </c>
      <c r="B7" s="257" t="s">
        <v>1</v>
      </c>
      <c r="C7" s="258">
        <v>61634</v>
      </c>
      <c r="D7" s="259">
        <v>5026</v>
      </c>
      <c r="E7" s="258">
        <v>62380</v>
      </c>
      <c r="F7" s="259">
        <v>5063</v>
      </c>
      <c r="G7" s="258">
        <v>63552</v>
      </c>
      <c r="H7" s="259">
        <v>5165</v>
      </c>
      <c r="I7" s="258">
        <v>64864</v>
      </c>
      <c r="J7" s="259">
        <v>5266</v>
      </c>
      <c r="K7" s="258">
        <f>I7-'[2]Año 2019'!$I7</f>
        <v>4527</v>
      </c>
      <c r="L7" s="260">
        <f>$J7-'[2]Año 2019'!$J7</f>
        <v>385</v>
      </c>
      <c r="M7" s="133"/>
      <c r="N7" s="134"/>
      <c r="O7" s="20"/>
      <c r="P7" s="20"/>
    </row>
    <row r="8" spans="1:18" x14ac:dyDescent="0.2">
      <c r="A8" s="256">
        <v>2</v>
      </c>
      <c r="B8" s="257" t="s">
        <v>2</v>
      </c>
      <c r="C8" s="258">
        <v>95506</v>
      </c>
      <c r="D8" s="259">
        <v>5265</v>
      </c>
      <c r="E8" s="258">
        <v>96218</v>
      </c>
      <c r="F8" s="259">
        <v>5292</v>
      </c>
      <c r="G8" s="258">
        <v>97148</v>
      </c>
      <c r="H8" s="259">
        <v>5359</v>
      </c>
      <c r="I8" s="258">
        <v>98193</v>
      </c>
      <c r="J8" s="259">
        <v>5415</v>
      </c>
      <c r="K8" s="258">
        <f>I8-'[2]Año 2019'!$I8</f>
        <v>4217</v>
      </c>
      <c r="L8" s="260">
        <f>$J8-'[2]Año 2019'!$J8</f>
        <v>215</v>
      </c>
      <c r="M8" s="133"/>
      <c r="N8" s="134"/>
      <c r="O8" s="20"/>
      <c r="P8" s="20"/>
    </row>
    <row r="9" spans="1:18" x14ac:dyDescent="0.2">
      <c r="A9" s="256">
        <v>3</v>
      </c>
      <c r="B9" s="257" t="s">
        <v>3</v>
      </c>
      <c r="C9" s="258">
        <v>5826720</v>
      </c>
      <c r="D9" s="259">
        <v>20573</v>
      </c>
      <c r="E9" s="258">
        <v>5840040</v>
      </c>
      <c r="F9" s="259">
        <v>20731</v>
      </c>
      <c r="G9" s="258">
        <v>5883930</v>
      </c>
      <c r="H9" s="259">
        <v>21043</v>
      </c>
      <c r="I9" s="258">
        <v>5969832</v>
      </c>
      <c r="J9" s="259">
        <v>21562</v>
      </c>
      <c r="K9" s="258">
        <f>I9-'[2]Año 2019'!$I9</f>
        <v>326664</v>
      </c>
      <c r="L9" s="260">
        <f>$J9-'[2]Año 2019'!$J9</f>
        <v>1471</v>
      </c>
      <c r="M9" s="133"/>
      <c r="N9" s="134"/>
      <c r="O9" s="20"/>
      <c r="P9" s="20"/>
    </row>
    <row r="10" spans="1:18" x14ac:dyDescent="0.2">
      <c r="A10" s="256">
        <v>4</v>
      </c>
      <c r="B10" s="257" t="s">
        <v>4</v>
      </c>
      <c r="C10" s="258">
        <v>238342</v>
      </c>
      <c r="D10" s="259">
        <v>16234</v>
      </c>
      <c r="E10" s="258">
        <v>242676</v>
      </c>
      <c r="F10" s="259">
        <v>16506</v>
      </c>
      <c r="G10" s="258">
        <v>248285</v>
      </c>
      <c r="H10" s="259">
        <v>16969</v>
      </c>
      <c r="I10" s="258">
        <v>254062</v>
      </c>
      <c r="J10" s="259">
        <v>17499</v>
      </c>
      <c r="K10" s="258">
        <f>I10-'[2]Año 2019'!$I10</f>
        <v>21412</v>
      </c>
      <c r="L10" s="260">
        <f>$J10-'[2]Año 2019'!$J10</f>
        <v>1863</v>
      </c>
      <c r="M10" s="133"/>
      <c r="N10" s="134"/>
      <c r="R10" s="164"/>
    </row>
    <row r="11" spans="1:18" x14ac:dyDescent="0.2">
      <c r="A11" s="256">
        <v>5</v>
      </c>
      <c r="B11" s="257" t="s">
        <v>5</v>
      </c>
      <c r="C11" s="258">
        <v>1242199</v>
      </c>
      <c r="D11" s="259">
        <v>16575</v>
      </c>
      <c r="E11" s="258">
        <v>1257120</v>
      </c>
      <c r="F11" s="259">
        <v>16812</v>
      </c>
      <c r="G11" s="258">
        <v>1275574</v>
      </c>
      <c r="H11" s="259">
        <v>17124</v>
      </c>
      <c r="I11" s="258">
        <v>1294315</v>
      </c>
      <c r="J11" s="259">
        <v>17461</v>
      </c>
      <c r="K11" s="258">
        <f>I11-'[2]Año 2019'!$I11</f>
        <v>75589</v>
      </c>
      <c r="L11" s="260">
        <f>$J11-'[2]Año 2019'!$J11</f>
        <v>1372</v>
      </c>
      <c r="M11" s="133"/>
      <c r="N11" s="134"/>
      <c r="R11" s="164"/>
    </row>
    <row r="12" spans="1:18" x14ac:dyDescent="0.2">
      <c r="A12" s="256">
        <v>6</v>
      </c>
      <c r="B12" s="257" t="s">
        <v>6</v>
      </c>
      <c r="C12" s="258">
        <v>15243</v>
      </c>
      <c r="D12" s="259">
        <v>8328</v>
      </c>
      <c r="E12" s="258">
        <v>15527</v>
      </c>
      <c r="F12" s="259">
        <v>8407</v>
      </c>
      <c r="G12" s="258">
        <v>15927</v>
      </c>
      <c r="H12" s="259">
        <v>8519</v>
      </c>
      <c r="I12" s="258">
        <v>16332</v>
      </c>
      <c r="J12" s="259">
        <v>8637</v>
      </c>
      <c r="K12" s="258">
        <f>I12-'[2]Año 2019'!$I12</f>
        <v>1396</v>
      </c>
      <c r="L12" s="260">
        <f>$J12-'[2]Año 2019'!$J12</f>
        <v>439</v>
      </c>
      <c r="M12" s="133"/>
      <c r="N12" s="134"/>
      <c r="R12" s="164"/>
    </row>
    <row r="13" spans="1:18" x14ac:dyDescent="0.2">
      <c r="A13" s="256">
        <v>7</v>
      </c>
      <c r="B13" s="257" t="s">
        <v>7</v>
      </c>
      <c r="C13" s="258">
        <v>1662012</v>
      </c>
      <c r="D13" s="259">
        <v>143418</v>
      </c>
      <c r="E13" s="258">
        <v>1672319</v>
      </c>
      <c r="F13" s="259">
        <v>144353</v>
      </c>
      <c r="G13" s="258">
        <v>1692159</v>
      </c>
      <c r="H13" s="259">
        <v>146326</v>
      </c>
      <c r="I13" s="258">
        <v>1716433</v>
      </c>
      <c r="J13" s="259">
        <v>148868</v>
      </c>
      <c r="K13" s="258">
        <f>I13-'[2]Año 2019'!$I13</f>
        <v>88043</v>
      </c>
      <c r="L13" s="260">
        <f>$J13-'[2]Año 2019'!$J13</f>
        <v>8910</v>
      </c>
      <c r="M13" s="133"/>
      <c r="N13" s="134"/>
      <c r="R13" s="164"/>
    </row>
    <row r="14" spans="1:18" x14ac:dyDescent="0.2">
      <c r="A14" s="256">
        <v>8</v>
      </c>
      <c r="B14" s="257" t="s">
        <v>8</v>
      </c>
      <c r="C14" s="258">
        <v>172873</v>
      </c>
      <c r="D14" s="259">
        <v>36047</v>
      </c>
      <c r="E14" s="258">
        <v>174629</v>
      </c>
      <c r="F14" s="259">
        <v>36391</v>
      </c>
      <c r="G14" s="258">
        <v>177527</v>
      </c>
      <c r="H14" s="259">
        <v>36856</v>
      </c>
      <c r="I14" s="258">
        <v>181806</v>
      </c>
      <c r="J14" s="259">
        <v>37777</v>
      </c>
      <c r="K14" s="258">
        <f>I14-'[2]Año 2019'!$I14</f>
        <v>13029</v>
      </c>
      <c r="L14" s="260">
        <f>$J14-'[2]Año 2019'!$J14</f>
        <v>2539</v>
      </c>
      <c r="M14" s="133"/>
      <c r="N14" s="134"/>
      <c r="R14" s="164"/>
    </row>
    <row r="15" spans="1:18" x14ac:dyDescent="0.2">
      <c r="A15" s="256">
        <v>9</v>
      </c>
      <c r="B15" s="257" t="s">
        <v>9</v>
      </c>
      <c r="C15" s="258">
        <v>11832</v>
      </c>
      <c r="D15" s="259">
        <v>471</v>
      </c>
      <c r="E15" s="258">
        <v>11921</v>
      </c>
      <c r="F15" s="259">
        <v>472</v>
      </c>
      <c r="G15" s="258">
        <v>12065</v>
      </c>
      <c r="H15" s="259">
        <v>476</v>
      </c>
      <c r="I15" s="258">
        <v>12236</v>
      </c>
      <c r="J15" s="259">
        <v>486</v>
      </c>
      <c r="K15" s="258">
        <f>I15-'[2]Año 2019'!$I15</f>
        <v>620</v>
      </c>
      <c r="L15" s="260">
        <f>$J15-'[2]Año 2019'!$J15</f>
        <v>23</v>
      </c>
      <c r="M15" s="133"/>
      <c r="N15" s="134"/>
      <c r="R15" s="164"/>
    </row>
    <row r="16" spans="1:18" x14ac:dyDescent="0.2">
      <c r="A16" s="256">
        <v>10</v>
      </c>
      <c r="B16" s="257" t="s">
        <v>10</v>
      </c>
      <c r="C16" s="258">
        <v>9871</v>
      </c>
      <c r="D16" s="259">
        <v>2005</v>
      </c>
      <c r="E16" s="258">
        <v>9888</v>
      </c>
      <c r="F16" s="259">
        <v>2007</v>
      </c>
      <c r="G16" s="258">
        <v>9986</v>
      </c>
      <c r="H16" s="259">
        <v>2022</v>
      </c>
      <c r="I16" s="258">
        <v>10169</v>
      </c>
      <c r="J16" s="259">
        <v>2064</v>
      </c>
      <c r="K16" s="258">
        <f>I16-'[2]Año 2019'!$I16</f>
        <v>453</v>
      </c>
      <c r="L16" s="260">
        <f>$J16-'[2]Año 2019'!$J16</f>
        <v>84</v>
      </c>
      <c r="M16" s="133"/>
      <c r="N16" s="134"/>
      <c r="R16" s="164"/>
    </row>
    <row r="17" spans="1:18" x14ac:dyDescent="0.2">
      <c r="A17" s="256">
        <v>11</v>
      </c>
      <c r="B17" s="257" t="s">
        <v>11</v>
      </c>
      <c r="C17" s="258">
        <v>872364</v>
      </c>
      <c r="D17" s="259">
        <v>29306</v>
      </c>
      <c r="E17" s="258">
        <v>873757</v>
      </c>
      <c r="F17" s="259">
        <v>29350</v>
      </c>
      <c r="G17" s="258">
        <v>879096</v>
      </c>
      <c r="H17" s="259">
        <v>29622</v>
      </c>
      <c r="I17" s="258">
        <v>890501</v>
      </c>
      <c r="J17" s="259">
        <v>30185</v>
      </c>
      <c r="K17" s="258">
        <f>I17-'[2]Año 2019'!$I17</f>
        <v>36147</v>
      </c>
      <c r="L17" s="260">
        <f>$J17-'[2]Año 2019'!$J17</f>
        <v>1620</v>
      </c>
      <c r="M17" s="133"/>
      <c r="N17" s="134"/>
      <c r="R17" s="164"/>
    </row>
    <row r="18" spans="1:18" ht="15" x14ac:dyDescent="0.2">
      <c r="A18" s="256">
        <v>12</v>
      </c>
      <c r="B18" s="257" t="s">
        <v>12</v>
      </c>
      <c r="C18" s="258">
        <v>39084</v>
      </c>
      <c r="D18" s="259">
        <v>2974</v>
      </c>
      <c r="E18" s="258">
        <v>39158</v>
      </c>
      <c r="F18" s="259">
        <v>2978</v>
      </c>
      <c r="G18" s="258">
        <v>39388</v>
      </c>
      <c r="H18" s="259">
        <v>3024</v>
      </c>
      <c r="I18" s="258">
        <v>39986</v>
      </c>
      <c r="J18" s="259">
        <v>3113</v>
      </c>
      <c r="K18" s="258">
        <f>I18-'[2]Año 2019'!$I18</f>
        <v>1929</v>
      </c>
      <c r="L18" s="260">
        <f>$J18-'[2]Año 2019'!$J18</f>
        <v>252</v>
      </c>
      <c r="M18" s="133"/>
      <c r="N18" s="134"/>
      <c r="O18" s="238"/>
    </row>
    <row r="19" spans="1:18" x14ac:dyDescent="0.2">
      <c r="A19" s="256">
        <v>13</v>
      </c>
      <c r="B19" s="257" t="s">
        <v>13</v>
      </c>
      <c r="C19" s="258">
        <v>5627</v>
      </c>
      <c r="D19" s="259">
        <v>818</v>
      </c>
      <c r="E19" s="258">
        <v>5689</v>
      </c>
      <c r="F19" s="259">
        <v>824</v>
      </c>
      <c r="G19" s="258">
        <v>5764</v>
      </c>
      <c r="H19" s="259">
        <v>843</v>
      </c>
      <c r="I19" s="258">
        <v>5843</v>
      </c>
      <c r="J19" s="259">
        <v>868</v>
      </c>
      <c r="K19" s="258">
        <f>I19-'[2]Año 2019'!$I19</f>
        <v>304</v>
      </c>
      <c r="L19" s="260">
        <f>$J19-'[2]Año 2019'!$J19</f>
        <v>67</v>
      </c>
      <c r="M19" s="133"/>
      <c r="N19" s="134"/>
    </row>
    <row r="20" spans="1:18" x14ac:dyDescent="0.2">
      <c r="A20" s="256">
        <v>14</v>
      </c>
      <c r="B20" s="257" t="s">
        <v>14</v>
      </c>
      <c r="C20" s="258">
        <v>15593</v>
      </c>
      <c r="D20" s="259">
        <v>1811</v>
      </c>
      <c r="E20" s="258">
        <v>15755</v>
      </c>
      <c r="F20" s="259">
        <v>1832</v>
      </c>
      <c r="G20" s="258">
        <v>15985</v>
      </c>
      <c r="H20" s="259">
        <v>1861</v>
      </c>
      <c r="I20" s="258">
        <v>16229</v>
      </c>
      <c r="J20" s="259">
        <v>1892</v>
      </c>
      <c r="K20" s="258">
        <f>I20-'[2]Año 2019'!$I20</f>
        <v>853</v>
      </c>
      <c r="L20" s="260">
        <f>$J20-'[2]Año 2019'!$J20</f>
        <v>114</v>
      </c>
      <c r="M20" s="133"/>
      <c r="N20" s="134"/>
      <c r="R20" s="164"/>
    </row>
    <row r="21" spans="1:18" x14ac:dyDescent="0.2">
      <c r="A21" s="256">
        <v>15</v>
      </c>
      <c r="B21" s="257" t="s">
        <v>15</v>
      </c>
      <c r="C21" s="258">
        <v>39454</v>
      </c>
      <c r="D21" s="259">
        <v>3930</v>
      </c>
      <c r="E21" s="258">
        <v>39852</v>
      </c>
      <c r="F21" s="259">
        <v>3975</v>
      </c>
      <c r="G21" s="258">
        <v>40510</v>
      </c>
      <c r="H21" s="259">
        <v>4050</v>
      </c>
      <c r="I21" s="258">
        <v>41151</v>
      </c>
      <c r="J21" s="259">
        <v>4111</v>
      </c>
      <c r="K21" s="258">
        <f>I21-'[2]Año 2019'!$I21</f>
        <v>2369</v>
      </c>
      <c r="L21" s="260">
        <f>$J21-'[2]Año 2019'!$J21</f>
        <v>282</v>
      </c>
      <c r="M21" s="133"/>
      <c r="N21" s="134"/>
      <c r="R21" s="164"/>
    </row>
    <row r="22" spans="1:18" x14ac:dyDescent="0.2">
      <c r="A22" s="256">
        <v>16</v>
      </c>
      <c r="B22" s="257" t="s">
        <v>16</v>
      </c>
      <c r="C22" s="258">
        <v>22066</v>
      </c>
      <c r="D22" s="259">
        <v>3968</v>
      </c>
      <c r="E22" s="258">
        <v>22279</v>
      </c>
      <c r="F22" s="259">
        <v>4017</v>
      </c>
      <c r="G22" s="258">
        <v>22547</v>
      </c>
      <c r="H22" s="259">
        <v>4096</v>
      </c>
      <c r="I22" s="258">
        <v>22874</v>
      </c>
      <c r="J22" s="259">
        <v>4164</v>
      </c>
      <c r="K22" s="258">
        <f>I22-'[2]Año 2019'!$I22</f>
        <v>1161</v>
      </c>
      <c r="L22" s="260">
        <f>$J22-'[2]Año 2019'!$J22</f>
        <v>262</v>
      </c>
      <c r="M22" s="133"/>
      <c r="N22" s="134"/>
    </row>
    <row r="23" spans="1:18" x14ac:dyDescent="0.2">
      <c r="A23" s="256">
        <v>17</v>
      </c>
      <c r="B23" s="257" t="s">
        <v>17</v>
      </c>
      <c r="C23" s="258">
        <v>28044</v>
      </c>
      <c r="D23" s="259">
        <v>4748</v>
      </c>
      <c r="E23" s="258">
        <v>28507</v>
      </c>
      <c r="F23" s="259">
        <v>4809</v>
      </c>
      <c r="G23" s="258">
        <v>29106</v>
      </c>
      <c r="H23" s="259">
        <v>4885</v>
      </c>
      <c r="I23" s="258">
        <v>29733</v>
      </c>
      <c r="J23" s="259">
        <v>5024</v>
      </c>
      <c r="K23" s="258">
        <f>I23-'[2]Año 2019'!$I23</f>
        <v>2365</v>
      </c>
      <c r="L23" s="260">
        <f>$J23-'[2]Año 2019'!$J23</f>
        <v>408</v>
      </c>
      <c r="M23" s="133"/>
      <c r="N23" s="134"/>
      <c r="R23" s="164"/>
    </row>
    <row r="24" spans="1:18" s="69" customFormat="1" x14ac:dyDescent="0.2">
      <c r="A24" s="256">
        <v>18</v>
      </c>
      <c r="B24" s="257" t="s">
        <v>409</v>
      </c>
      <c r="C24" s="258">
        <v>654009</v>
      </c>
      <c r="D24" s="259">
        <v>13485</v>
      </c>
      <c r="E24" s="258">
        <v>674935</v>
      </c>
      <c r="F24" s="259">
        <v>13653</v>
      </c>
      <c r="G24" s="258">
        <v>699501</v>
      </c>
      <c r="H24" s="259">
        <v>13866</v>
      </c>
      <c r="I24" s="258">
        <v>726006</v>
      </c>
      <c r="J24" s="259">
        <v>14091</v>
      </c>
      <c r="K24" s="258">
        <f>I24-'[2]Año 2019'!$I24</f>
        <v>117216</v>
      </c>
      <c r="L24" s="260">
        <f>$J24-'[2]Año 2019'!$J24</f>
        <v>973</v>
      </c>
      <c r="M24" s="133"/>
      <c r="N24" s="134"/>
      <c r="R24" s="165"/>
    </row>
    <row r="25" spans="1:18" x14ac:dyDescent="0.2">
      <c r="A25" s="256">
        <v>19</v>
      </c>
      <c r="B25" s="257" t="s">
        <v>19</v>
      </c>
      <c r="C25" s="258">
        <v>4225485</v>
      </c>
      <c r="D25" s="259">
        <v>220355</v>
      </c>
      <c r="E25" s="258">
        <v>4228192</v>
      </c>
      <c r="F25" s="259">
        <v>221865</v>
      </c>
      <c r="G25" s="258">
        <v>4229258</v>
      </c>
      <c r="H25" s="259">
        <v>223635</v>
      </c>
      <c r="I25" s="258">
        <v>4230633</v>
      </c>
      <c r="J25" s="259">
        <v>225557</v>
      </c>
      <c r="K25" s="258">
        <f>I25-'[2]Año 2019'!$I25</f>
        <v>23278</v>
      </c>
      <c r="L25" s="260">
        <f>$J25-'[2]Año 2019'!$J25</f>
        <v>10789</v>
      </c>
      <c r="M25" s="133"/>
      <c r="N25" s="134"/>
      <c r="R25" s="164"/>
    </row>
    <row r="26" spans="1:18" x14ac:dyDescent="0.2">
      <c r="A26" s="256">
        <v>20</v>
      </c>
      <c r="B26" s="257" t="s">
        <v>20</v>
      </c>
      <c r="C26" s="258">
        <v>411168</v>
      </c>
      <c r="D26" s="259">
        <v>1863</v>
      </c>
      <c r="E26" s="258">
        <v>413451</v>
      </c>
      <c r="F26" s="259">
        <v>1867</v>
      </c>
      <c r="G26" s="258">
        <v>415708</v>
      </c>
      <c r="H26" s="259">
        <v>1874</v>
      </c>
      <c r="I26" s="258">
        <v>417415</v>
      </c>
      <c r="J26" s="259">
        <v>1882</v>
      </c>
      <c r="K26" s="258">
        <f>I26-'[2]Año 2019'!$I26</f>
        <v>12018</v>
      </c>
      <c r="L26" s="260">
        <f>$J26-'[2]Año 2019'!$J26</f>
        <v>57</v>
      </c>
      <c r="M26" s="133"/>
      <c r="N26" s="134"/>
      <c r="R26" s="164"/>
    </row>
    <row r="27" spans="1:18" x14ac:dyDescent="0.2">
      <c r="A27" s="256">
        <v>21</v>
      </c>
      <c r="B27" s="257" t="s">
        <v>21</v>
      </c>
      <c r="C27" s="258">
        <v>3367311</v>
      </c>
      <c r="D27" s="259">
        <v>299224</v>
      </c>
      <c r="E27" s="258">
        <v>3381599</v>
      </c>
      <c r="F27" s="259">
        <v>301172</v>
      </c>
      <c r="G27" s="258">
        <v>3411277</v>
      </c>
      <c r="H27" s="259">
        <v>304789</v>
      </c>
      <c r="I27" s="258">
        <v>3442066</v>
      </c>
      <c r="J27" s="259">
        <v>308931</v>
      </c>
      <c r="K27" s="258">
        <f>I27-'[2]Año 2019'!$I27</f>
        <v>114751</v>
      </c>
      <c r="L27" s="260">
        <f>$J27-'[2]Año 2019'!$J27</f>
        <v>16274</v>
      </c>
      <c r="M27" s="133"/>
      <c r="N27" s="134"/>
      <c r="R27" s="164"/>
    </row>
    <row r="28" spans="1:18" x14ac:dyDescent="0.2">
      <c r="A28" s="256">
        <v>22</v>
      </c>
      <c r="B28" s="257" t="s">
        <v>22</v>
      </c>
      <c r="C28" s="258">
        <v>24493</v>
      </c>
      <c r="D28" s="259">
        <v>3720</v>
      </c>
      <c r="E28" s="258">
        <v>24731</v>
      </c>
      <c r="F28" s="259">
        <v>3770</v>
      </c>
      <c r="G28" s="258">
        <v>25167</v>
      </c>
      <c r="H28" s="259">
        <v>3828</v>
      </c>
      <c r="I28" s="258">
        <v>25643</v>
      </c>
      <c r="J28" s="259">
        <v>3897</v>
      </c>
      <c r="K28" s="258">
        <f>I28-'[2]Año 2019'!$I28</f>
        <v>1838</v>
      </c>
      <c r="L28" s="260">
        <f>$J28-'[2]Año 2019'!$J28</f>
        <v>274</v>
      </c>
      <c r="M28" s="133"/>
      <c r="N28" s="134"/>
      <c r="R28" s="164"/>
    </row>
    <row r="29" spans="1:18" x14ac:dyDescent="0.2">
      <c r="A29" s="256">
        <v>23</v>
      </c>
      <c r="B29" s="257" t="s">
        <v>23</v>
      </c>
      <c r="C29" s="258">
        <v>1475552</v>
      </c>
      <c r="D29" s="259">
        <v>201163</v>
      </c>
      <c r="E29" s="258">
        <v>1478630</v>
      </c>
      <c r="F29" s="259">
        <v>201022</v>
      </c>
      <c r="G29" s="258">
        <v>1484326</v>
      </c>
      <c r="H29" s="259">
        <v>202516</v>
      </c>
      <c r="I29" s="258">
        <v>1493170</v>
      </c>
      <c r="J29" s="259">
        <v>204989</v>
      </c>
      <c r="K29" s="258">
        <f>I29-'[2]Año 2019'!$I29</f>
        <v>43409</v>
      </c>
      <c r="L29" s="260">
        <f>$J29-'[2]Año 2019'!$J29</f>
        <v>7732</v>
      </c>
      <c r="M29" s="133"/>
      <c r="N29" s="134"/>
      <c r="R29" s="164"/>
    </row>
    <row r="30" spans="1:18" x14ac:dyDescent="0.2">
      <c r="A30" s="256">
        <v>24</v>
      </c>
      <c r="B30" s="257" t="s">
        <v>447</v>
      </c>
      <c r="C30" s="258">
        <v>255138</v>
      </c>
      <c r="D30" s="259">
        <v>8860</v>
      </c>
      <c r="E30" s="258">
        <v>257657</v>
      </c>
      <c r="F30" s="259">
        <v>9042</v>
      </c>
      <c r="G30" s="258">
        <v>260878</v>
      </c>
      <c r="H30" s="259">
        <v>9215</v>
      </c>
      <c r="I30" s="258">
        <v>263683</v>
      </c>
      <c r="J30" s="259">
        <v>9347</v>
      </c>
      <c r="K30" s="258">
        <f>I30-'[2]Año 2019'!$I30</f>
        <v>12467</v>
      </c>
      <c r="L30" s="260">
        <f>$J30-'[2]Año 2019'!$J30</f>
        <v>622</v>
      </c>
      <c r="M30" s="133"/>
      <c r="N30" s="134"/>
      <c r="R30" s="164"/>
    </row>
    <row r="31" spans="1:18" x14ac:dyDescent="0.2">
      <c r="A31" s="256">
        <v>25</v>
      </c>
      <c r="B31" s="257" t="s">
        <v>25</v>
      </c>
      <c r="C31" s="258">
        <v>79071</v>
      </c>
      <c r="D31" s="259">
        <v>8269</v>
      </c>
      <c r="E31" s="258">
        <v>79777</v>
      </c>
      <c r="F31" s="259">
        <v>8320</v>
      </c>
      <c r="G31" s="258">
        <v>80872</v>
      </c>
      <c r="H31" s="259">
        <v>8457</v>
      </c>
      <c r="I31" s="258">
        <v>82202</v>
      </c>
      <c r="J31" s="259">
        <v>8630</v>
      </c>
      <c r="K31" s="258">
        <f>I31-'[2]Año 2019'!$I31</f>
        <v>4907</v>
      </c>
      <c r="L31" s="260">
        <f>$J31-'[2]Año 2019'!$J31</f>
        <v>618</v>
      </c>
      <c r="M31" s="133"/>
      <c r="N31" s="134"/>
      <c r="R31" s="164"/>
    </row>
    <row r="32" spans="1:18" x14ac:dyDescent="0.2">
      <c r="A32" s="256">
        <v>26</v>
      </c>
      <c r="B32" s="257" t="s">
        <v>150</v>
      </c>
      <c r="C32" s="258">
        <v>294179</v>
      </c>
      <c r="D32" s="259">
        <v>26062</v>
      </c>
      <c r="E32" s="258">
        <v>295908</v>
      </c>
      <c r="F32" s="259">
        <v>26217</v>
      </c>
      <c r="G32" s="258">
        <v>299893</v>
      </c>
      <c r="H32" s="259">
        <v>26723</v>
      </c>
      <c r="I32" s="258">
        <v>304672</v>
      </c>
      <c r="J32" s="259">
        <v>27329</v>
      </c>
      <c r="K32" s="258">
        <f>I32-'[2]Año 2019'!$I32</f>
        <v>16487</v>
      </c>
      <c r="L32" s="260">
        <f>$J32-'[2]Año 2019'!$J32</f>
        <v>1863</v>
      </c>
      <c r="M32" s="133"/>
      <c r="N32" s="134"/>
      <c r="R32" s="164"/>
    </row>
    <row r="33" spans="1:18" x14ac:dyDescent="0.2">
      <c r="A33" s="256">
        <v>27</v>
      </c>
      <c r="B33" s="257" t="s">
        <v>27</v>
      </c>
      <c r="C33" s="258">
        <v>194355</v>
      </c>
      <c r="D33" s="259">
        <v>2105</v>
      </c>
      <c r="E33" s="258">
        <v>195665</v>
      </c>
      <c r="F33" s="259">
        <v>2133</v>
      </c>
      <c r="G33" s="258">
        <v>198262</v>
      </c>
      <c r="H33" s="259">
        <v>2177</v>
      </c>
      <c r="I33" s="258">
        <v>201589</v>
      </c>
      <c r="J33" s="259">
        <v>2238</v>
      </c>
      <c r="K33" s="258">
        <f>I33-'[2]Año 2019'!$I33</f>
        <v>11474</v>
      </c>
      <c r="L33" s="260">
        <f>$J33-'[2]Año 2019'!$J33</f>
        <v>189</v>
      </c>
      <c r="M33" s="133"/>
      <c r="N33" s="134"/>
      <c r="R33" s="164"/>
    </row>
    <row r="34" spans="1:18" x14ac:dyDescent="0.2">
      <c r="A34" s="256">
        <v>28</v>
      </c>
      <c r="B34" s="257" t="s">
        <v>28</v>
      </c>
      <c r="C34" s="258">
        <v>56487</v>
      </c>
      <c r="D34" s="259">
        <v>7976</v>
      </c>
      <c r="E34" s="258">
        <v>57054</v>
      </c>
      <c r="F34" s="259">
        <v>8043</v>
      </c>
      <c r="G34" s="258">
        <v>57757</v>
      </c>
      <c r="H34" s="259">
        <v>8139</v>
      </c>
      <c r="I34" s="258">
        <v>58705</v>
      </c>
      <c r="J34" s="259">
        <v>8340</v>
      </c>
      <c r="K34" s="258">
        <f>I34-'[2]Año 2019'!$I34</f>
        <v>3432</v>
      </c>
      <c r="L34" s="260">
        <f>$J34-'[2]Año 2019'!$J34</f>
        <v>641</v>
      </c>
      <c r="M34" s="133"/>
      <c r="N34" s="134"/>
      <c r="R34" s="164"/>
    </row>
    <row r="35" spans="1:18" x14ac:dyDescent="0.2">
      <c r="A35" s="256">
        <v>29</v>
      </c>
      <c r="B35" s="257" t="s">
        <v>29</v>
      </c>
      <c r="C35" s="258">
        <v>2214791</v>
      </c>
      <c r="D35" s="259">
        <v>36508</v>
      </c>
      <c r="E35" s="258">
        <v>2217701</v>
      </c>
      <c r="F35" s="259">
        <v>36681</v>
      </c>
      <c r="G35" s="258">
        <v>2228341</v>
      </c>
      <c r="H35" s="259">
        <v>37308</v>
      </c>
      <c r="I35" s="258">
        <v>2257525</v>
      </c>
      <c r="J35" s="259">
        <v>38765</v>
      </c>
      <c r="K35" s="258">
        <f>I35-'[2]Año 2019'!$I35</f>
        <v>103914</v>
      </c>
      <c r="L35" s="260">
        <f>$J35-'[2]Año 2019'!$J35</f>
        <v>3956</v>
      </c>
      <c r="M35" s="133"/>
      <c r="N35" s="134"/>
      <c r="R35" s="164"/>
    </row>
    <row r="36" spans="1:18" x14ac:dyDescent="0.2">
      <c r="A36" s="256">
        <v>30</v>
      </c>
      <c r="B36" s="257" t="s">
        <v>30</v>
      </c>
      <c r="C36" s="258">
        <v>123657</v>
      </c>
      <c r="D36" s="259">
        <v>7310</v>
      </c>
      <c r="E36" s="258">
        <v>123916</v>
      </c>
      <c r="F36" s="259">
        <v>7326</v>
      </c>
      <c r="G36" s="258">
        <v>124673</v>
      </c>
      <c r="H36" s="259">
        <v>7415</v>
      </c>
      <c r="I36" s="258">
        <v>125936</v>
      </c>
      <c r="J36" s="259">
        <v>7576</v>
      </c>
      <c r="K36" s="258">
        <f>I36-'[2]Año 2019'!$I36</f>
        <v>4406</v>
      </c>
      <c r="L36" s="260">
        <f>$J36-'[2]Año 2019'!$J36</f>
        <v>403</v>
      </c>
      <c r="M36" s="133"/>
      <c r="N36" s="134"/>
      <c r="R36" s="164"/>
    </row>
    <row r="37" spans="1:18" x14ac:dyDescent="0.2">
      <c r="A37" s="256">
        <v>31</v>
      </c>
      <c r="B37" s="257" t="s">
        <v>31</v>
      </c>
      <c r="C37" s="258">
        <v>367036</v>
      </c>
      <c r="D37" s="259">
        <v>7856</v>
      </c>
      <c r="E37" s="258">
        <v>368202</v>
      </c>
      <c r="F37" s="259">
        <v>7874</v>
      </c>
      <c r="G37" s="258">
        <v>370512</v>
      </c>
      <c r="H37" s="259">
        <v>7957</v>
      </c>
      <c r="I37" s="258">
        <v>374203</v>
      </c>
      <c r="J37" s="259">
        <v>8111</v>
      </c>
      <c r="K37" s="258">
        <f>I37-'[2]Año 2019'!$I37</f>
        <v>12680</v>
      </c>
      <c r="L37" s="260">
        <f>$J37-'[2]Año 2019'!$J37</f>
        <v>407</v>
      </c>
      <c r="M37" s="133"/>
      <c r="N37" s="134"/>
      <c r="R37" s="164"/>
    </row>
    <row r="38" spans="1:18" x14ac:dyDescent="0.2">
      <c r="A38" s="256">
        <v>32</v>
      </c>
      <c r="B38" s="257" t="s">
        <v>32</v>
      </c>
      <c r="C38" s="258">
        <v>31127</v>
      </c>
      <c r="D38" s="259">
        <v>2607</v>
      </c>
      <c r="E38" s="258">
        <v>31440</v>
      </c>
      <c r="F38" s="259">
        <v>2640</v>
      </c>
      <c r="G38" s="258">
        <v>31995</v>
      </c>
      <c r="H38" s="259">
        <v>2672</v>
      </c>
      <c r="I38" s="258">
        <v>32592</v>
      </c>
      <c r="J38" s="259">
        <v>2711</v>
      </c>
      <c r="K38" s="258">
        <f>I38-'[2]Año 2019'!$I38</f>
        <v>2191</v>
      </c>
      <c r="L38" s="260">
        <f>$J38-'[2]Año 2019'!$J38</f>
        <v>174</v>
      </c>
      <c r="M38" s="133"/>
      <c r="N38" s="134"/>
      <c r="R38" s="164"/>
    </row>
    <row r="39" spans="1:18" x14ac:dyDescent="0.2">
      <c r="A39" s="256">
        <v>33</v>
      </c>
      <c r="B39" s="257" t="s">
        <v>33</v>
      </c>
      <c r="C39" s="258">
        <v>8098</v>
      </c>
      <c r="D39" s="259">
        <v>496</v>
      </c>
      <c r="E39" s="258">
        <v>8128</v>
      </c>
      <c r="F39" s="259">
        <v>498</v>
      </c>
      <c r="G39" s="258">
        <v>8184</v>
      </c>
      <c r="H39" s="259">
        <v>504</v>
      </c>
      <c r="I39" s="258">
        <v>8314</v>
      </c>
      <c r="J39" s="259">
        <v>512</v>
      </c>
      <c r="K39" s="258">
        <f>I39-'[2]Año 2019'!$I39</f>
        <v>436</v>
      </c>
      <c r="L39" s="260">
        <f>$J39-'[2]Año 2019'!$J39</f>
        <v>25</v>
      </c>
      <c r="M39" s="133"/>
      <c r="N39" s="134"/>
      <c r="R39" s="164"/>
    </row>
    <row r="40" spans="1:18" x14ac:dyDescent="0.2">
      <c r="A40" s="256">
        <v>34</v>
      </c>
      <c r="B40" s="257" t="s">
        <v>34</v>
      </c>
      <c r="C40" s="258">
        <v>1242595</v>
      </c>
      <c r="D40" s="259">
        <v>296453</v>
      </c>
      <c r="E40" s="258">
        <v>1246760</v>
      </c>
      <c r="F40" s="259">
        <v>297941</v>
      </c>
      <c r="G40" s="258">
        <v>1254243</v>
      </c>
      <c r="H40" s="259">
        <v>301194</v>
      </c>
      <c r="I40" s="258">
        <v>1262916</v>
      </c>
      <c r="J40" s="259">
        <v>304852</v>
      </c>
      <c r="K40" s="258">
        <f>I40-'[2]Año 2019'!$I40</f>
        <v>33896</v>
      </c>
      <c r="L40" s="260">
        <f>$J40-'[2]Año 2019'!$J40</f>
        <v>14249</v>
      </c>
      <c r="M40" s="133"/>
      <c r="N40" s="134"/>
      <c r="R40" s="164"/>
    </row>
    <row r="41" spans="1:18" x14ac:dyDescent="0.2">
      <c r="A41" s="256">
        <v>35</v>
      </c>
      <c r="B41" s="257" t="s">
        <v>35</v>
      </c>
      <c r="C41" s="258">
        <v>121957</v>
      </c>
      <c r="D41" s="259">
        <v>16286</v>
      </c>
      <c r="E41" s="258">
        <v>123013</v>
      </c>
      <c r="F41" s="259">
        <v>16524</v>
      </c>
      <c r="G41" s="258">
        <v>124841</v>
      </c>
      <c r="H41" s="259">
        <v>16983</v>
      </c>
      <c r="I41" s="258">
        <v>127611</v>
      </c>
      <c r="J41" s="259">
        <v>17730</v>
      </c>
      <c r="K41" s="258">
        <f>I41-'[2]Año 2019'!$I41</f>
        <v>9533</v>
      </c>
      <c r="L41" s="260">
        <f>$J41-'[2]Año 2019'!$J41</f>
        <v>2371</v>
      </c>
      <c r="M41" s="133"/>
      <c r="N41" s="134"/>
      <c r="R41" s="164"/>
    </row>
    <row r="42" spans="1:18" x14ac:dyDescent="0.2">
      <c r="A42" s="256">
        <v>36</v>
      </c>
      <c r="B42" s="257" t="s">
        <v>36</v>
      </c>
      <c r="C42" s="258">
        <v>714201</v>
      </c>
      <c r="D42" s="259">
        <v>3427</v>
      </c>
      <c r="E42" s="258">
        <v>720187</v>
      </c>
      <c r="F42" s="259">
        <v>3478</v>
      </c>
      <c r="G42" s="258">
        <v>730731</v>
      </c>
      <c r="H42" s="259">
        <v>3557</v>
      </c>
      <c r="I42" s="258">
        <v>742934</v>
      </c>
      <c r="J42" s="259">
        <v>3672</v>
      </c>
      <c r="K42" s="258">
        <f>I42-'[2]Año 2019'!$I42</f>
        <v>45921</v>
      </c>
      <c r="L42" s="260">
        <f>$J42-'[2]Año 2019'!$J42</f>
        <v>431</v>
      </c>
      <c r="M42" s="133"/>
      <c r="N42" s="134"/>
    </row>
    <row r="43" spans="1:18" ht="12.75" customHeight="1" x14ac:dyDescent="0.2">
      <c r="A43" s="256">
        <v>37</v>
      </c>
      <c r="B43" s="257" t="s">
        <v>37</v>
      </c>
      <c r="C43" s="258">
        <v>328691</v>
      </c>
      <c r="D43" s="259">
        <v>13849</v>
      </c>
      <c r="E43" s="258">
        <v>334358</v>
      </c>
      <c r="F43" s="259">
        <v>14046</v>
      </c>
      <c r="G43" s="258">
        <v>341600</v>
      </c>
      <c r="H43" s="259">
        <v>14392</v>
      </c>
      <c r="I43" s="258">
        <v>348960</v>
      </c>
      <c r="J43" s="259">
        <v>14766</v>
      </c>
      <c r="K43" s="258">
        <f>I43-'[2]Año 2019'!$I43</f>
        <v>28215</v>
      </c>
      <c r="L43" s="260">
        <f>$J43-'[2]Año 2019'!$J43</f>
        <v>1389</v>
      </c>
      <c r="M43" s="133"/>
      <c r="N43" s="134"/>
      <c r="R43" s="164"/>
    </row>
    <row r="44" spans="1:18" s="69" customFormat="1" x14ac:dyDescent="0.2">
      <c r="A44" s="256">
        <v>38</v>
      </c>
      <c r="B44" s="257" t="s">
        <v>38</v>
      </c>
      <c r="C44" s="258">
        <v>285128</v>
      </c>
      <c r="D44" s="259">
        <v>12741</v>
      </c>
      <c r="E44" s="258">
        <v>286099</v>
      </c>
      <c r="F44" s="259">
        <v>12805</v>
      </c>
      <c r="G44" s="258">
        <v>287629</v>
      </c>
      <c r="H44" s="259">
        <v>12953</v>
      </c>
      <c r="I44" s="258">
        <v>289498</v>
      </c>
      <c r="J44" s="259">
        <v>13184</v>
      </c>
      <c r="K44" s="258">
        <f>I44-'[2]Año 2019'!$I44</f>
        <v>8517</v>
      </c>
      <c r="L44" s="260">
        <f>$J44-'[2]Año 2019'!$J44</f>
        <v>805</v>
      </c>
      <c r="M44" s="133"/>
      <c r="N44" s="134"/>
      <c r="R44" s="165"/>
    </row>
    <row r="45" spans="1:18" x14ac:dyDescent="0.2">
      <c r="A45" s="256">
        <v>39</v>
      </c>
      <c r="B45" s="257" t="s">
        <v>39</v>
      </c>
      <c r="C45" s="258">
        <v>385881</v>
      </c>
      <c r="D45" s="259">
        <v>83129</v>
      </c>
      <c r="E45" s="258">
        <v>386721</v>
      </c>
      <c r="F45" s="259">
        <v>83348</v>
      </c>
      <c r="G45" s="258">
        <v>387356</v>
      </c>
      <c r="H45" s="259">
        <v>83632</v>
      </c>
      <c r="I45" s="258">
        <v>388201</v>
      </c>
      <c r="J45" s="259">
        <v>83963</v>
      </c>
      <c r="K45" s="258">
        <f>I45-'[2]Año 2019'!$I45</f>
        <v>7185</v>
      </c>
      <c r="L45" s="260">
        <f>$J45-'[2]Año 2019'!$J45</f>
        <v>2421</v>
      </c>
      <c r="M45" s="133"/>
      <c r="N45" s="134"/>
      <c r="R45" s="164"/>
    </row>
    <row r="46" spans="1:18" x14ac:dyDescent="0.2">
      <c r="A46" s="256">
        <v>40</v>
      </c>
      <c r="B46" s="257" t="s">
        <v>40</v>
      </c>
      <c r="C46" s="258">
        <v>32886</v>
      </c>
      <c r="D46" s="259">
        <v>3962</v>
      </c>
      <c r="E46" s="258">
        <v>33428</v>
      </c>
      <c r="F46" s="259">
        <v>4025</v>
      </c>
      <c r="G46" s="258">
        <v>34019</v>
      </c>
      <c r="H46" s="259">
        <v>4091</v>
      </c>
      <c r="I46" s="258">
        <v>34502</v>
      </c>
      <c r="J46" s="259">
        <v>4141</v>
      </c>
      <c r="K46" s="258">
        <f>I46-'[2]Año 2019'!$I46</f>
        <v>2179</v>
      </c>
      <c r="L46" s="260">
        <f>$J46-'[2]Año 2019'!$J46</f>
        <v>241</v>
      </c>
      <c r="M46" s="133"/>
      <c r="N46" s="134"/>
      <c r="R46" s="164"/>
    </row>
    <row r="47" spans="1:18" x14ac:dyDescent="0.2">
      <c r="A47" s="256">
        <v>41</v>
      </c>
      <c r="B47" s="257" t="s">
        <v>41</v>
      </c>
      <c r="C47" s="258">
        <v>772487</v>
      </c>
      <c r="D47" s="259">
        <v>30063</v>
      </c>
      <c r="E47" s="258">
        <v>775165</v>
      </c>
      <c r="F47" s="259">
        <v>30205</v>
      </c>
      <c r="G47" s="258">
        <v>781165</v>
      </c>
      <c r="H47" s="259">
        <v>30570</v>
      </c>
      <c r="I47" s="258">
        <v>790681</v>
      </c>
      <c r="J47" s="259">
        <v>31169</v>
      </c>
      <c r="K47" s="258">
        <f>I47-'[2]Año 2019'!$I47</f>
        <v>38660</v>
      </c>
      <c r="L47" s="260">
        <f>$J47-'[2]Año 2019'!$J47</f>
        <v>2319</v>
      </c>
      <c r="M47" s="133"/>
      <c r="N47" s="134"/>
      <c r="R47" s="164"/>
    </row>
    <row r="48" spans="1:18" x14ac:dyDescent="0.2">
      <c r="A48" s="256">
        <v>42</v>
      </c>
      <c r="B48" s="257" t="s">
        <v>42</v>
      </c>
      <c r="C48" s="258">
        <v>10647</v>
      </c>
      <c r="D48" s="259">
        <v>1068</v>
      </c>
      <c r="E48" s="258">
        <v>10931</v>
      </c>
      <c r="F48" s="259">
        <v>1076</v>
      </c>
      <c r="G48" s="258">
        <v>11205</v>
      </c>
      <c r="H48" s="259">
        <v>1097</v>
      </c>
      <c r="I48" s="258">
        <v>11414</v>
      </c>
      <c r="J48" s="259">
        <v>1118</v>
      </c>
      <c r="K48" s="258">
        <f>I48-'[2]Año 2019'!$I48</f>
        <v>1168</v>
      </c>
      <c r="L48" s="260">
        <f>$J48-'[2]Año 2019'!$J48</f>
        <v>74</v>
      </c>
      <c r="M48" s="133"/>
      <c r="N48" s="134"/>
      <c r="R48" s="164"/>
    </row>
    <row r="49" spans="1:18" x14ac:dyDescent="0.2">
      <c r="A49" s="256">
        <v>43</v>
      </c>
      <c r="B49" s="257" t="s">
        <v>149</v>
      </c>
      <c r="C49" s="258">
        <v>17386</v>
      </c>
      <c r="D49" s="259">
        <v>3451</v>
      </c>
      <c r="E49" s="258">
        <v>17559</v>
      </c>
      <c r="F49" s="259">
        <v>3482</v>
      </c>
      <c r="G49" s="258">
        <v>17912</v>
      </c>
      <c r="H49" s="259">
        <v>3575</v>
      </c>
      <c r="I49" s="258">
        <v>18359</v>
      </c>
      <c r="J49" s="259">
        <v>3698</v>
      </c>
      <c r="K49" s="258">
        <f>I49-'[2]Año 2019'!$I49</f>
        <v>1432</v>
      </c>
      <c r="L49" s="260">
        <f>$J49-'[2]Año 2019'!$J49</f>
        <v>364</v>
      </c>
      <c r="M49" s="133"/>
      <c r="N49" s="134"/>
      <c r="R49" s="164"/>
    </row>
    <row r="50" spans="1:18" x14ac:dyDescent="0.2">
      <c r="A50" s="256">
        <v>44</v>
      </c>
      <c r="B50" s="257" t="s">
        <v>152</v>
      </c>
      <c r="C50" s="258">
        <v>35288</v>
      </c>
      <c r="D50" s="259">
        <v>16780</v>
      </c>
      <c r="E50" s="258">
        <v>35423</v>
      </c>
      <c r="F50" s="259">
        <v>16888</v>
      </c>
      <c r="G50" s="258">
        <v>35781</v>
      </c>
      <c r="H50" s="259">
        <v>17206</v>
      </c>
      <c r="I50" s="258">
        <v>36354</v>
      </c>
      <c r="J50" s="259">
        <v>17526</v>
      </c>
      <c r="K50" s="258">
        <f>I50-'[2]Año 2019'!$I50</f>
        <v>1731</v>
      </c>
      <c r="L50" s="260">
        <f>$J50-'[2]Año 2019'!$J50</f>
        <v>1079</v>
      </c>
      <c r="M50" s="133"/>
      <c r="N50" s="134"/>
      <c r="R50" s="164"/>
    </row>
    <row r="51" spans="1:18" x14ac:dyDescent="0.2">
      <c r="A51" s="256">
        <v>45</v>
      </c>
      <c r="B51" s="257" t="s">
        <v>43</v>
      </c>
      <c r="C51" s="258">
        <v>12937</v>
      </c>
      <c r="D51" s="259">
        <v>1916</v>
      </c>
      <c r="E51" s="258">
        <v>13148</v>
      </c>
      <c r="F51" s="259">
        <v>1937</v>
      </c>
      <c r="G51" s="258">
        <v>13441</v>
      </c>
      <c r="H51" s="259">
        <v>1989</v>
      </c>
      <c r="I51" s="258">
        <v>13803</v>
      </c>
      <c r="J51" s="259">
        <v>2037</v>
      </c>
      <c r="K51" s="258">
        <f>I51-'[2]Año 2019'!$I51</f>
        <v>1228</v>
      </c>
      <c r="L51" s="260">
        <f>$J51-'[2]Año 2019'!$J51</f>
        <v>179</v>
      </c>
      <c r="M51" s="133"/>
      <c r="N51" s="134"/>
    </row>
    <row r="52" spans="1:18" x14ac:dyDescent="0.2">
      <c r="A52" s="256">
        <v>46</v>
      </c>
      <c r="B52" s="257" t="s">
        <v>44</v>
      </c>
      <c r="C52" s="258">
        <v>4803302</v>
      </c>
      <c r="D52" s="259">
        <v>75936</v>
      </c>
      <c r="E52" s="258">
        <v>4871483</v>
      </c>
      <c r="F52" s="259">
        <v>76310</v>
      </c>
      <c r="G52" s="258">
        <v>4953663</v>
      </c>
      <c r="H52" s="259">
        <v>76722</v>
      </c>
      <c r="I52" s="258">
        <v>5024302</v>
      </c>
      <c r="J52" s="259">
        <v>77018</v>
      </c>
      <c r="K52" s="258">
        <f>I52-'[2]Año 2019'!$I52</f>
        <v>287570</v>
      </c>
      <c r="L52" s="260">
        <f>$J52-'[2]Año 2019'!$J52</f>
        <v>1610</v>
      </c>
      <c r="M52" s="133"/>
      <c r="N52" s="134"/>
      <c r="R52" s="164"/>
    </row>
    <row r="53" spans="1:18" x14ac:dyDescent="0.2">
      <c r="A53" s="256">
        <v>47</v>
      </c>
      <c r="B53" s="257" t="s">
        <v>45</v>
      </c>
      <c r="C53" s="258">
        <v>463065</v>
      </c>
      <c r="D53" s="259">
        <v>24550</v>
      </c>
      <c r="E53" s="258">
        <v>464809</v>
      </c>
      <c r="F53" s="259">
        <v>24705</v>
      </c>
      <c r="G53" s="258">
        <v>467793</v>
      </c>
      <c r="H53" s="259">
        <v>25319</v>
      </c>
      <c r="I53" s="258">
        <v>471718</v>
      </c>
      <c r="J53" s="259">
        <v>26186</v>
      </c>
      <c r="K53" s="258">
        <f>I53-'[2]Año 2019'!$I53</f>
        <v>18900</v>
      </c>
      <c r="L53" s="260">
        <f>$J53-'[2]Año 2019'!$J53</f>
        <v>2638</v>
      </c>
      <c r="M53" s="133"/>
      <c r="N53" s="134"/>
      <c r="R53" s="164"/>
    </row>
    <row r="54" spans="1:18" x14ac:dyDescent="0.2">
      <c r="A54" s="256">
        <v>48</v>
      </c>
      <c r="B54" s="257" t="s">
        <v>46</v>
      </c>
      <c r="C54" s="258">
        <v>20500</v>
      </c>
      <c r="D54" s="259">
        <v>1396</v>
      </c>
      <c r="E54" s="258">
        <v>20874</v>
      </c>
      <c r="F54" s="259">
        <v>1410</v>
      </c>
      <c r="G54" s="258">
        <v>21349</v>
      </c>
      <c r="H54" s="259">
        <v>1432</v>
      </c>
      <c r="I54" s="258">
        <v>21937</v>
      </c>
      <c r="J54" s="259">
        <v>1478</v>
      </c>
      <c r="K54" s="258">
        <f>I54-'[2]Año 2019'!$I54</f>
        <v>2126</v>
      </c>
      <c r="L54" s="260">
        <f>$J54-'[2]Año 2019'!$J54</f>
        <v>119</v>
      </c>
      <c r="M54" s="133"/>
      <c r="N54" s="134"/>
      <c r="R54" s="164"/>
    </row>
    <row r="55" spans="1:18" x14ac:dyDescent="0.2">
      <c r="A55" s="256">
        <v>49</v>
      </c>
      <c r="B55" s="257" t="s">
        <v>47</v>
      </c>
      <c r="C55" s="258">
        <v>183078</v>
      </c>
      <c r="D55" s="259">
        <v>2744</v>
      </c>
      <c r="E55" s="258">
        <v>186038</v>
      </c>
      <c r="F55" s="259">
        <v>2785</v>
      </c>
      <c r="G55" s="258">
        <v>188934</v>
      </c>
      <c r="H55" s="259">
        <v>2840</v>
      </c>
      <c r="I55" s="258">
        <v>192826</v>
      </c>
      <c r="J55" s="259">
        <v>2902</v>
      </c>
      <c r="K55" s="258">
        <f>I55-'[2]Año 2019'!$I55</f>
        <v>15092</v>
      </c>
      <c r="L55" s="260">
        <f>$J55-'[2]Año 2019'!$J55</f>
        <v>225</v>
      </c>
      <c r="M55" s="133"/>
      <c r="N55" s="134"/>
      <c r="R55" s="164"/>
    </row>
    <row r="56" spans="1:18" x14ac:dyDescent="0.2">
      <c r="A56" s="256">
        <v>50</v>
      </c>
      <c r="B56" s="257" t="s">
        <v>48</v>
      </c>
      <c r="C56" s="258">
        <v>212136</v>
      </c>
      <c r="D56" s="259">
        <v>1328</v>
      </c>
      <c r="E56" s="258">
        <v>214514</v>
      </c>
      <c r="F56" s="259">
        <v>1332</v>
      </c>
      <c r="G56" s="258">
        <v>217150</v>
      </c>
      <c r="H56" s="259">
        <v>1356</v>
      </c>
      <c r="I56" s="258">
        <v>220759</v>
      </c>
      <c r="J56" s="259">
        <v>1384</v>
      </c>
      <c r="K56" s="258">
        <f>I56-'[2]Año 2019'!$I56</f>
        <v>12531</v>
      </c>
      <c r="L56" s="260">
        <f>$J56-'[2]Año 2019'!$J56</f>
        <v>101</v>
      </c>
      <c r="M56" s="133"/>
      <c r="N56" s="134"/>
      <c r="R56" s="164"/>
    </row>
    <row r="57" spans="1:18" x14ac:dyDescent="0.2">
      <c r="A57" s="256">
        <v>51</v>
      </c>
      <c r="B57" s="257" t="s">
        <v>151</v>
      </c>
      <c r="C57" s="258">
        <v>728</v>
      </c>
      <c r="D57" s="259">
        <v>157</v>
      </c>
      <c r="E57" s="258">
        <v>732</v>
      </c>
      <c r="F57" s="259">
        <v>157</v>
      </c>
      <c r="G57" s="258">
        <v>734</v>
      </c>
      <c r="H57" s="259">
        <v>160</v>
      </c>
      <c r="I57" s="258">
        <v>745</v>
      </c>
      <c r="J57" s="259">
        <v>163</v>
      </c>
      <c r="K57" s="258">
        <f>I57-'[2]Año 2019'!$I57</f>
        <v>24</v>
      </c>
      <c r="L57" s="260">
        <f>$J57-'[2]Año 2019'!$J57</f>
        <v>6</v>
      </c>
      <c r="M57" s="133"/>
      <c r="N57" s="134"/>
    </row>
    <row r="58" spans="1:18" x14ac:dyDescent="0.2">
      <c r="A58" s="256">
        <v>52</v>
      </c>
      <c r="B58" s="257" t="s">
        <v>49</v>
      </c>
      <c r="C58" s="258">
        <v>65976</v>
      </c>
      <c r="D58" s="259">
        <v>14072</v>
      </c>
      <c r="E58" s="258">
        <v>66188</v>
      </c>
      <c r="F58" s="259">
        <v>14199</v>
      </c>
      <c r="G58" s="258">
        <v>66554</v>
      </c>
      <c r="H58" s="259">
        <v>14416</v>
      </c>
      <c r="I58" s="258">
        <v>67267</v>
      </c>
      <c r="J58" s="259">
        <v>14680</v>
      </c>
      <c r="K58" s="258">
        <f>I58-'[2]Año 2019'!$I58</f>
        <v>2376</v>
      </c>
      <c r="L58" s="260">
        <f>$J58-'[2]Año 2019'!$J58</f>
        <v>992</v>
      </c>
      <c r="M58" s="133"/>
      <c r="N58" s="134"/>
      <c r="R58" s="164"/>
    </row>
    <row r="59" spans="1:18" x14ac:dyDescent="0.2">
      <c r="A59" s="256">
        <v>53</v>
      </c>
      <c r="B59" s="257" t="s">
        <v>50</v>
      </c>
      <c r="C59" s="258">
        <v>23439</v>
      </c>
      <c r="D59" s="259">
        <v>1371</v>
      </c>
      <c r="E59" s="258">
        <v>23526</v>
      </c>
      <c r="F59" s="259">
        <v>1375</v>
      </c>
      <c r="G59" s="258">
        <v>23663</v>
      </c>
      <c r="H59" s="259">
        <v>1388</v>
      </c>
      <c r="I59" s="258">
        <v>23771</v>
      </c>
      <c r="J59" s="259">
        <v>1393</v>
      </c>
      <c r="K59" s="258">
        <f>I59-'[2]Año 2019'!$I59</f>
        <v>534</v>
      </c>
      <c r="L59" s="260">
        <f>$J59-'[2]Año 2019'!$J59</f>
        <v>41</v>
      </c>
      <c r="M59" s="133"/>
      <c r="N59" s="134"/>
    </row>
    <row r="60" spans="1:18" x14ac:dyDescent="0.2">
      <c r="A60" s="256">
        <v>54</v>
      </c>
      <c r="B60" s="257" t="s">
        <v>51</v>
      </c>
      <c r="C60" s="258">
        <v>774152</v>
      </c>
      <c r="D60" s="259">
        <v>1843</v>
      </c>
      <c r="E60" s="258">
        <v>786381</v>
      </c>
      <c r="F60" s="259">
        <v>1847</v>
      </c>
      <c r="G60" s="258">
        <v>798630</v>
      </c>
      <c r="H60" s="259">
        <v>1852</v>
      </c>
      <c r="I60" s="258">
        <v>809932</v>
      </c>
      <c r="J60" s="259">
        <v>1861</v>
      </c>
      <c r="K60" s="258">
        <f>I60-'[2]Año 2019'!$I60</f>
        <v>50467</v>
      </c>
      <c r="L60" s="260">
        <f>$J60-'[2]Año 2019'!$J60</f>
        <v>32</v>
      </c>
      <c r="M60" s="133"/>
      <c r="N60" s="134"/>
    </row>
    <row r="61" spans="1:18" x14ac:dyDescent="0.2">
      <c r="A61" s="256">
        <v>55</v>
      </c>
      <c r="B61" s="257" t="s">
        <v>52</v>
      </c>
      <c r="C61" s="258">
        <v>11193</v>
      </c>
      <c r="D61" s="259">
        <v>782</v>
      </c>
      <c r="E61" s="258">
        <v>11429</v>
      </c>
      <c r="F61" s="259">
        <v>792</v>
      </c>
      <c r="G61" s="258">
        <v>11724</v>
      </c>
      <c r="H61" s="259">
        <v>810</v>
      </c>
      <c r="I61" s="258">
        <v>11987</v>
      </c>
      <c r="J61" s="259">
        <v>829</v>
      </c>
      <c r="K61" s="258">
        <f>I61-'[2]Año 2019'!$I61</f>
        <v>1100</v>
      </c>
      <c r="L61" s="260">
        <f>$J61-'[2]Año 2019'!$J61</f>
        <v>59</v>
      </c>
      <c r="M61" s="133"/>
      <c r="N61" s="134"/>
      <c r="R61" s="164"/>
    </row>
    <row r="62" spans="1:18" x14ac:dyDescent="0.2">
      <c r="A62" s="256">
        <v>56</v>
      </c>
      <c r="B62" s="257" t="s">
        <v>53</v>
      </c>
      <c r="C62" s="258">
        <v>352342</v>
      </c>
      <c r="D62" s="259">
        <v>19016</v>
      </c>
      <c r="E62" s="258">
        <v>353056</v>
      </c>
      <c r="F62" s="259">
        <v>19045</v>
      </c>
      <c r="G62" s="258">
        <v>354704</v>
      </c>
      <c r="H62" s="259">
        <v>19246</v>
      </c>
      <c r="I62" s="258">
        <v>359722</v>
      </c>
      <c r="J62" s="259">
        <v>19750</v>
      </c>
      <c r="K62" s="258">
        <f>I62-'[2]Año 2019'!$I62</f>
        <v>15011</v>
      </c>
      <c r="L62" s="260">
        <f>$J62-'[2]Año 2019'!$J62</f>
        <v>1334</v>
      </c>
      <c r="M62" s="133"/>
      <c r="N62" s="134"/>
    </row>
    <row r="63" spans="1:18" x14ac:dyDescent="0.2">
      <c r="A63" s="256">
        <v>57</v>
      </c>
      <c r="B63" s="257" t="s">
        <v>424</v>
      </c>
      <c r="C63" s="258">
        <v>24829</v>
      </c>
      <c r="D63" s="259">
        <v>1388</v>
      </c>
      <c r="E63" s="258">
        <v>25246</v>
      </c>
      <c r="F63" s="259">
        <v>1398</v>
      </c>
      <c r="G63" s="258">
        <v>25626</v>
      </c>
      <c r="H63" s="259">
        <v>1406</v>
      </c>
      <c r="I63" s="258">
        <v>26034</v>
      </c>
      <c r="J63" s="259">
        <v>1415</v>
      </c>
      <c r="K63" s="258">
        <f>I63-'[2]Año 2019'!$I63</f>
        <v>1628</v>
      </c>
      <c r="L63" s="260">
        <f>$J63-'[2]Año 2019'!$J63</f>
        <v>27</v>
      </c>
      <c r="M63" s="133"/>
      <c r="N63" s="134"/>
      <c r="R63" s="164"/>
    </row>
    <row r="64" spans="1:18" x14ac:dyDescent="0.2">
      <c r="A64" s="256">
        <v>58</v>
      </c>
      <c r="B64" s="257" t="s">
        <v>541</v>
      </c>
      <c r="C64" s="258">
        <v>9182</v>
      </c>
      <c r="D64" s="259">
        <v>1474</v>
      </c>
      <c r="E64" s="258">
        <v>9326</v>
      </c>
      <c r="F64" s="259">
        <v>1415</v>
      </c>
      <c r="G64" s="258">
        <v>9501</v>
      </c>
      <c r="H64" s="259">
        <v>1430</v>
      </c>
      <c r="I64" s="258">
        <v>9652</v>
      </c>
      <c r="J64" s="259">
        <v>1457</v>
      </c>
      <c r="K64" s="258">
        <f>I64-'[2]Año 2019'!$I64</f>
        <v>640</v>
      </c>
      <c r="L64" s="260">
        <f>$J64-'[2]Año 2019'!$J64</f>
        <v>7</v>
      </c>
      <c r="M64" s="172"/>
      <c r="N64" s="134"/>
    </row>
    <row r="65" spans="1:18" x14ac:dyDescent="0.2">
      <c r="A65" s="256">
        <v>59</v>
      </c>
      <c r="B65" s="257" t="s">
        <v>542</v>
      </c>
      <c r="C65" s="258">
        <v>22100</v>
      </c>
      <c r="D65" s="259">
        <v>1634</v>
      </c>
      <c r="E65" s="258">
        <v>22417</v>
      </c>
      <c r="F65" s="259">
        <v>1642</v>
      </c>
      <c r="G65" s="258">
        <v>22800</v>
      </c>
      <c r="H65" s="259">
        <v>1649</v>
      </c>
      <c r="I65" s="258">
        <v>23163</v>
      </c>
      <c r="J65" s="259">
        <v>1657</v>
      </c>
      <c r="K65" s="258">
        <f>I65-'[2]Año 2019'!$I65</f>
        <v>1390</v>
      </c>
      <c r="L65" s="260">
        <f>$J65-'[2]Año 2019'!$J65</f>
        <v>25</v>
      </c>
      <c r="M65" s="133"/>
      <c r="N65" s="134"/>
      <c r="R65" s="164"/>
    </row>
    <row r="66" spans="1:18" x14ac:dyDescent="0.2">
      <c r="A66" s="256">
        <v>60</v>
      </c>
      <c r="B66" s="257" t="s">
        <v>543</v>
      </c>
      <c r="C66" s="258">
        <v>60203</v>
      </c>
      <c r="D66" s="259">
        <v>8367</v>
      </c>
      <c r="E66" s="258">
        <v>60794</v>
      </c>
      <c r="F66" s="259">
        <v>8484</v>
      </c>
      <c r="G66" s="258">
        <v>61736</v>
      </c>
      <c r="H66" s="259">
        <v>8688</v>
      </c>
      <c r="I66" s="258">
        <v>62806</v>
      </c>
      <c r="J66" s="259">
        <v>8894</v>
      </c>
      <c r="K66" s="258">
        <f>I66-'[2]Año 2019'!$I66</f>
        <v>4282</v>
      </c>
      <c r="L66" s="260">
        <f>$J66-'[2]Año 2019'!$J66</f>
        <v>852</v>
      </c>
      <c r="M66" s="133"/>
      <c r="N66" s="134"/>
    </row>
    <row r="67" spans="1:18" x14ac:dyDescent="0.2">
      <c r="A67" s="256">
        <v>61</v>
      </c>
      <c r="B67" s="257" t="s">
        <v>544</v>
      </c>
      <c r="C67" s="258">
        <v>261810</v>
      </c>
      <c r="D67" s="259">
        <v>57270</v>
      </c>
      <c r="E67" s="258">
        <v>264117</v>
      </c>
      <c r="F67" s="259">
        <v>58464</v>
      </c>
      <c r="G67" s="258">
        <v>266808</v>
      </c>
      <c r="H67" s="259">
        <v>59718</v>
      </c>
      <c r="I67" s="258">
        <v>269901</v>
      </c>
      <c r="J67" s="259">
        <v>61356</v>
      </c>
      <c r="K67" s="258">
        <f>I67-'[2]Año 2019'!$I67</f>
        <v>14373</v>
      </c>
      <c r="L67" s="260">
        <f>$J67-'[2]Año 2019'!$J67</f>
        <v>6609</v>
      </c>
      <c r="M67" s="133"/>
      <c r="N67" s="134"/>
    </row>
    <row r="68" spans="1:18" x14ac:dyDescent="0.2">
      <c r="A68" s="256">
        <v>62</v>
      </c>
      <c r="B68" s="257" t="s">
        <v>545</v>
      </c>
      <c r="C68" s="258">
        <v>36415</v>
      </c>
      <c r="D68" s="259">
        <v>4765</v>
      </c>
      <c r="E68" s="258">
        <v>36668</v>
      </c>
      <c r="F68" s="259">
        <v>4791</v>
      </c>
      <c r="G68" s="258">
        <v>37044</v>
      </c>
      <c r="H68" s="259">
        <v>4868</v>
      </c>
      <c r="I68" s="258">
        <v>37635</v>
      </c>
      <c r="J68" s="259">
        <v>5005</v>
      </c>
      <c r="K68" s="258">
        <f>I68-'[2]Año 2019'!$I68</f>
        <v>2241</v>
      </c>
      <c r="L68" s="260">
        <f>$J68-'[2]Año 2019'!$J68</f>
        <v>411</v>
      </c>
      <c r="M68" s="133"/>
      <c r="N68" s="134"/>
    </row>
    <row r="69" spans="1:18" x14ac:dyDescent="0.2">
      <c r="A69" s="256">
        <v>63</v>
      </c>
      <c r="B69" s="257" t="s">
        <v>546</v>
      </c>
      <c r="C69" s="258">
        <v>2350</v>
      </c>
      <c r="D69" s="259">
        <v>781</v>
      </c>
      <c r="E69" s="258">
        <v>2374</v>
      </c>
      <c r="F69" s="259">
        <v>793</v>
      </c>
      <c r="G69" s="258">
        <v>2404</v>
      </c>
      <c r="H69" s="259">
        <v>812</v>
      </c>
      <c r="I69" s="258">
        <v>2455</v>
      </c>
      <c r="J69" s="259">
        <v>833</v>
      </c>
      <c r="K69" s="258">
        <f>I69-'[2]Año 2019'!$I69</f>
        <v>152</v>
      </c>
      <c r="L69" s="260">
        <f>$J69-'[2]Año 2019'!$J69</f>
        <v>66</v>
      </c>
      <c r="M69" s="133"/>
      <c r="N69" s="134"/>
      <c r="R69" s="164"/>
    </row>
    <row r="70" spans="1:18" x14ac:dyDescent="0.2">
      <c r="A70" s="256">
        <v>64</v>
      </c>
      <c r="B70" s="257" t="s">
        <v>547</v>
      </c>
      <c r="C70" s="258">
        <v>305178</v>
      </c>
      <c r="D70" s="259">
        <v>2113</v>
      </c>
      <c r="E70" s="258">
        <v>306307</v>
      </c>
      <c r="F70" s="259">
        <v>2128</v>
      </c>
      <c r="G70" s="258">
        <v>309197</v>
      </c>
      <c r="H70" s="259">
        <v>2176</v>
      </c>
      <c r="I70" s="258">
        <v>313508</v>
      </c>
      <c r="J70" s="259">
        <v>2243</v>
      </c>
      <c r="K70" s="258">
        <f>I70-'[2]Año 2019'!$I70</f>
        <v>16327</v>
      </c>
      <c r="L70" s="260">
        <f>$J70-'[2]Año 2019'!$J70</f>
        <v>260</v>
      </c>
      <c r="M70" s="133"/>
      <c r="N70" s="134"/>
      <c r="R70" s="164"/>
    </row>
    <row r="71" spans="1:18" x14ac:dyDescent="0.2">
      <c r="A71" s="256">
        <v>65</v>
      </c>
      <c r="B71" s="257" t="s">
        <v>548</v>
      </c>
      <c r="C71" s="258">
        <v>929185</v>
      </c>
      <c r="D71" s="259">
        <v>5085</v>
      </c>
      <c r="E71" s="258">
        <v>946217</v>
      </c>
      <c r="F71" s="259">
        <v>5129</v>
      </c>
      <c r="G71" s="258">
        <v>971059</v>
      </c>
      <c r="H71" s="259">
        <v>5265</v>
      </c>
      <c r="I71" s="258">
        <v>994279</v>
      </c>
      <c r="J71" s="259">
        <v>5395</v>
      </c>
      <c r="K71" s="258">
        <f>I71-'[2]Año 2019'!$I71</f>
        <v>89749</v>
      </c>
      <c r="L71" s="260">
        <f>$J71-'[2]Año 2019'!$J71</f>
        <v>347</v>
      </c>
      <c r="M71" s="133"/>
      <c r="N71" s="134"/>
      <c r="R71" s="164"/>
    </row>
    <row r="72" spans="1:18" x14ac:dyDescent="0.2">
      <c r="A72" s="256">
        <v>66</v>
      </c>
      <c r="B72" s="257" t="s">
        <v>549</v>
      </c>
      <c r="C72" s="258">
        <v>1350069</v>
      </c>
      <c r="D72" s="259">
        <v>105043</v>
      </c>
      <c r="E72" s="258">
        <v>1362454</v>
      </c>
      <c r="F72" s="259">
        <v>105242</v>
      </c>
      <c r="G72" s="258">
        <v>1383703</v>
      </c>
      <c r="H72" s="259">
        <v>106951</v>
      </c>
      <c r="I72" s="258">
        <v>1402698</v>
      </c>
      <c r="J72" s="259">
        <v>108770</v>
      </c>
      <c r="K72" s="258">
        <f>I72-'[2]Año 2019'!$I72</f>
        <v>84273</v>
      </c>
      <c r="L72" s="260">
        <f>$J72-'[2]Año 2019'!$J72</f>
        <v>6441</v>
      </c>
      <c r="M72" s="133"/>
      <c r="N72" s="134"/>
    </row>
    <row r="73" spans="1:18" x14ac:dyDescent="0.2">
      <c r="A73" s="256">
        <v>67</v>
      </c>
      <c r="B73" s="257" t="s">
        <v>550</v>
      </c>
      <c r="C73" s="258">
        <v>2095</v>
      </c>
      <c r="D73" s="259">
        <v>1671</v>
      </c>
      <c r="E73" s="258">
        <v>2124</v>
      </c>
      <c r="F73" s="259">
        <v>1685</v>
      </c>
      <c r="G73" s="258">
        <v>2188</v>
      </c>
      <c r="H73" s="259">
        <v>1719</v>
      </c>
      <c r="I73" s="258">
        <v>2262</v>
      </c>
      <c r="J73" s="259">
        <v>1763</v>
      </c>
      <c r="K73" s="258">
        <f>I73-'[2]Año 2019'!$I73</f>
        <v>220</v>
      </c>
      <c r="L73" s="260">
        <f>$J73-'[2]Año 2019'!$J73</f>
        <v>141</v>
      </c>
      <c r="M73" s="133"/>
      <c r="N73" s="134"/>
      <c r="R73" s="164"/>
    </row>
    <row r="74" spans="1:18" x14ac:dyDescent="0.2">
      <c r="A74" s="256">
        <v>68</v>
      </c>
      <c r="B74" s="257" t="s">
        <v>237</v>
      </c>
      <c r="C74" s="258">
        <v>3278</v>
      </c>
      <c r="D74" s="259">
        <v>1022</v>
      </c>
      <c r="E74" s="258">
        <v>3329</v>
      </c>
      <c r="F74" s="259">
        <v>1028</v>
      </c>
      <c r="G74" s="258">
        <v>3403</v>
      </c>
      <c r="H74" s="259">
        <v>1044</v>
      </c>
      <c r="I74" s="258">
        <v>3529</v>
      </c>
      <c r="J74" s="259">
        <v>1048</v>
      </c>
      <c r="K74" s="258">
        <f>I74-'[2]Año 2019'!$I74</f>
        <v>346</v>
      </c>
      <c r="L74" s="260">
        <f>$J74-'[2]Año 2019'!$J74</f>
        <v>54</v>
      </c>
      <c r="M74" s="133"/>
      <c r="N74" s="134"/>
      <c r="R74" s="164"/>
    </row>
    <row r="75" spans="1:18" x14ac:dyDescent="0.2">
      <c r="A75" s="256">
        <v>69</v>
      </c>
      <c r="B75" s="257" t="s">
        <v>243</v>
      </c>
      <c r="C75" s="258">
        <v>3592</v>
      </c>
      <c r="D75" s="259">
        <v>777</v>
      </c>
      <c r="E75" s="258">
        <v>3630</v>
      </c>
      <c r="F75" s="259">
        <v>786</v>
      </c>
      <c r="G75" s="258">
        <v>3701</v>
      </c>
      <c r="H75" s="259">
        <v>805</v>
      </c>
      <c r="I75" s="258">
        <v>3800</v>
      </c>
      <c r="J75" s="259">
        <v>824</v>
      </c>
      <c r="K75" s="258">
        <f>I75-'[2]Año 2019'!$I75</f>
        <v>305</v>
      </c>
      <c r="L75" s="260">
        <f>$J75-'[2]Año 2019'!$J75</f>
        <v>78</v>
      </c>
      <c r="M75" s="133"/>
      <c r="N75" s="134"/>
      <c r="R75" s="164"/>
    </row>
    <row r="76" spans="1:18" x14ac:dyDescent="0.2">
      <c r="A76" s="256">
        <v>70</v>
      </c>
      <c r="B76" s="257" t="s">
        <v>287</v>
      </c>
      <c r="C76" s="258">
        <v>49095</v>
      </c>
      <c r="D76" s="259">
        <v>3586</v>
      </c>
      <c r="E76" s="258">
        <v>50397</v>
      </c>
      <c r="F76" s="259">
        <v>3672</v>
      </c>
      <c r="G76" s="258">
        <v>52667</v>
      </c>
      <c r="H76" s="259">
        <v>3832</v>
      </c>
      <c r="I76" s="258">
        <v>55553</v>
      </c>
      <c r="J76" s="259">
        <v>4028</v>
      </c>
      <c r="K76" s="258">
        <f>I76-'[2]Año 2019'!$I76</f>
        <v>9987</v>
      </c>
      <c r="L76" s="260">
        <f>$J76-'[2]Año 2019'!$J76</f>
        <v>608</v>
      </c>
      <c r="M76" s="133"/>
      <c r="N76" s="134"/>
      <c r="R76" s="164"/>
    </row>
    <row r="77" spans="1:18" x14ac:dyDescent="0.2">
      <c r="A77" s="256">
        <v>71</v>
      </c>
      <c r="B77" s="257" t="s">
        <v>288</v>
      </c>
      <c r="C77" s="258">
        <v>7222</v>
      </c>
      <c r="D77" s="259">
        <v>868</v>
      </c>
      <c r="E77" s="258">
        <v>7424</v>
      </c>
      <c r="F77" s="259">
        <v>884</v>
      </c>
      <c r="G77" s="258">
        <v>7683</v>
      </c>
      <c r="H77" s="259">
        <v>922</v>
      </c>
      <c r="I77" s="258">
        <v>8033</v>
      </c>
      <c r="J77" s="259">
        <v>969</v>
      </c>
      <c r="K77" s="258">
        <f>I77-'[2]Año 2019'!$I77</f>
        <v>1079</v>
      </c>
      <c r="L77" s="260">
        <f>$J77-'[2]Año 2019'!$J77</f>
        <v>144</v>
      </c>
      <c r="M77" s="133"/>
      <c r="N77" s="134"/>
    </row>
    <row r="78" spans="1:18" x14ac:dyDescent="0.2">
      <c r="A78" s="256">
        <v>72</v>
      </c>
      <c r="B78" s="257" t="s">
        <v>289</v>
      </c>
      <c r="C78" s="258">
        <v>5796</v>
      </c>
      <c r="D78" s="259">
        <v>1154</v>
      </c>
      <c r="E78" s="258">
        <v>5971</v>
      </c>
      <c r="F78" s="259">
        <v>1169</v>
      </c>
      <c r="G78" s="258">
        <v>6207</v>
      </c>
      <c r="H78" s="259">
        <v>1213</v>
      </c>
      <c r="I78" s="258">
        <v>6475</v>
      </c>
      <c r="J78" s="259">
        <v>1256</v>
      </c>
      <c r="K78" s="258">
        <f>I78-'[2]Año 2019'!$I78</f>
        <v>943</v>
      </c>
      <c r="L78" s="260">
        <f>$J78-'[2]Año 2019'!$J78</f>
        <v>173</v>
      </c>
      <c r="M78" s="133"/>
      <c r="N78" s="134"/>
    </row>
    <row r="79" spans="1:18" x14ac:dyDescent="0.2">
      <c r="A79" s="256">
        <v>73</v>
      </c>
      <c r="B79" s="257" t="s">
        <v>290</v>
      </c>
      <c r="C79" s="258">
        <v>530</v>
      </c>
      <c r="D79" s="259">
        <v>80</v>
      </c>
      <c r="E79" s="258">
        <v>543</v>
      </c>
      <c r="F79" s="259">
        <v>81</v>
      </c>
      <c r="G79" s="258">
        <v>564</v>
      </c>
      <c r="H79" s="259">
        <v>81</v>
      </c>
      <c r="I79" s="258">
        <v>581</v>
      </c>
      <c r="J79" s="259">
        <v>87</v>
      </c>
      <c r="K79" s="258">
        <f>I79-'[2]Año 2019'!$I79</f>
        <v>73</v>
      </c>
      <c r="L79" s="260">
        <f>$J79-'[2]Año 2019'!$J79</f>
        <v>13</v>
      </c>
      <c r="M79" s="133"/>
      <c r="N79" s="134"/>
      <c r="R79" s="164"/>
    </row>
    <row r="80" spans="1:18" x14ac:dyDescent="0.2">
      <c r="A80" s="256">
        <v>74</v>
      </c>
      <c r="B80" s="257" t="s">
        <v>291</v>
      </c>
      <c r="C80" s="258">
        <v>7648</v>
      </c>
      <c r="D80" s="259">
        <v>1066</v>
      </c>
      <c r="E80" s="258">
        <v>7731</v>
      </c>
      <c r="F80" s="259">
        <v>1081</v>
      </c>
      <c r="G80" s="258">
        <v>7884</v>
      </c>
      <c r="H80" s="259">
        <v>1117</v>
      </c>
      <c r="I80" s="258">
        <v>8115</v>
      </c>
      <c r="J80" s="259">
        <v>1177</v>
      </c>
      <c r="K80" s="258">
        <f>I80-'[2]Año 2019'!$I80</f>
        <v>732</v>
      </c>
      <c r="L80" s="260">
        <f>$J80-'[2]Año 2019'!$J80</f>
        <v>168</v>
      </c>
      <c r="M80" s="133"/>
      <c r="N80" s="134"/>
    </row>
    <row r="81" spans="1:18" x14ac:dyDescent="0.2">
      <c r="A81" s="256">
        <v>75</v>
      </c>
      <c r="B81" s="257" t="s">
        <v>292</v>
      </c>
      <c r="C81" s="258">
        <v>22621</v>
      </c>
      <c r="D81" s="259">
        <v>22754</v>
      </c>
      <c r="E81" s="258">
        <v>22940</v>
      </c>
      <c r="F81" s="259">
        <v>23082</v>
      </c>
      <c r="G81" s="258">
        <v>23346</v>
      </c>
      <c r="H81" s="259">
        <v>23622</v>
      </c>
      <c r="I81" s="258">
        <v>23786</v>
      </c>
      <c r="J81" s="259">
        <v>24181</v>
      </c>
      <c r="K81" s="258">
        <f>I81-'[2]Año 2019'!$I81</f>
        <v>1691</v>
      </c>
      <c r="L81" s="260">
        <f>$J81-'[2]Año 2019'!$J81</f>
        <v>2210</v>
      </c>
      <c r="M81" s="133"/>
      <c r="N81" s="134"/>
      <c r="R81" s="164"/>
    </row>
    <row r="82" spans="1:18" x14ac:dyDescent="0.2">
      <c r="A82" s="256">
        <v>76</v>
      </c>
      <c r="B82" s="257" t="s">
        <v>293</v>
      </c>
      <c r="C82" s="258">
        <v>593694</v>
      </c>
      <c r="D82" s="259">
        <v>96749</v>
      </c>
      <c r="E82" s="258">
        <v>599424</v>
      </c>
      <c r="F82" s="259">
        <v>97442</v>
      </c>
      <c r="G82" s="258">
        <v>609494</v>
      </c>
      <c r="H82" s="259">
        <v>99070</v>
      </c>
      <c r="I82" s="258">
        <v>621587</v>
      </c>
      <c r="J82" s="259">
        <v>101240</v>
      </c>
      <c r="K82" s="258">
        <f>I82-'[2]Año 2019'!$I82</f>
        <v>46899</v>
      </c>
      <c r="L82" s="260">
        <f>$J82-'[2]Año 2019'!$J82</f>
        <v>9049</v>
      </c>
      <c r="M82" s="133"/>
      <c r="N82" s="134"/>
    </row>
    <row r="83" spans="1:18" s="69" customFormat="1" x14ac:dyDescent="0.2">
      <c r="A83" s="256">
        <v>77</v>
      </c>
      <c r="B83" s="257" t="s">
        <v>294</v>
      </c>
      <c r="C83" s="258">
        <v>800</v>
      </c>
      <c r="D83" s="259">
        <v>205</v>
      </c>
      <c r="E83" s="258">
        <v>813</v>
      </c>
      <c r="F83" s="259">
        <v>207</v>
      </c>
      <c r="G83" s="258">
        <v>858</v>
      </c>
      <c r="H83" s="259">
        <v>212</v>
      </c>
      <c r="I83" s="258">
        <v>898</v>
      </c>
      <c r="J83" s="259">
        <v>221</v>
      </c>
      <c r="K83" s="258">
        <f>I83-'[2]Año 2019'!$I83</f>
        <v>133</v>
      </c>
      <c r="L83" s="260">
        <f>$J83-'[2]Año 2019'!$J83</f>
        <v>24</v>
      </c>
      <c r="M83" s="133"/>
      <c r="N83" s="134"/>
      <c r="R83" s="165"/>
    </row>
    <row r="84" spans="1:18" x14ac:dyDescent="0.2">
      <c r="A84" s="256">
        <v>78</v>
      </c>
      <c r="B84" s="257" t="s">
        <v>295</v>
      </c>
      <c r="C84" s="258">
        <v>12615</v>
      </c>
      <c r="D84" s="259">
        <v>3591</v>
      </c>
      <c r="E84" s="258">
        <v>12705</v>
      </c>
      <c r="F84" s="259">
        <v>3634</v>
      </c>
      <c r="G84" s="258">
        <v>12879</v>
      </c>
      <c r="H84" s="259">
        <v>3712</v>
      </c>
      <c r="I84" s="258">
        <v>13147</v>
      </c>
      <c r="J84" s="259">
        <v>3801</v>
      </c>
      <c r="K84" s="258">
        <f>I84-'[2]Año 2019'!$I84</f>
        <v>891</v>
      </c>
      <c r="L84" s="260">
        <f>$J84-'[2]Año 2019'!$J84</f>
        <v>337</v>
      </c>
      <c r="M84" s="133"/>
      <c r="N84" s="134"/>
      <c r="R84" s="164"/>
    </row>
    <row r="85" spans="1:18" x14ac:dyDescent="0.2">
      <c r="A85" s="256">
        <v>79</v>
      </c>
      <c r="B85" s="257" t="s">
        <v>296</v>
      </c>
      <c r="C85" s="258">
        <v>4587</v>
      </c>
      <c r="D85" s="259">
        <v>482</v>
      </c>
      <c r="E85" s="258">
        <v>4613</v>
      </c>
      <c r="F85" s="259">
        <v>484</v>
      </c>
      <c r="G85" s="258">
        <v>4670</v>
      </c>
      <c r="H85" s="259">
        <v>503</v>
      </c>
      <c r="I85" s="258">
        <v>4751</v>
      </c>
      <c r="J85" s="259">
        <v>523</v>
      </c>
      <c r="K85" s="258">
        <f>I85-'[2]Año 2019'!$I85</f>
        <v>268</v>
      </c>
      <c r="L85" s="260">
        <f>$J85-'[2]Año 2019'!$J85</f>
        <v>66</v>
      </c>
      <c r="M85" s="133"/>
      <c r="N85" s="134"/>
      <c r="R85" s="164"/>
    </row>
    <row r="86" spans="1:18" x14ac:dyDescent="0.2">
      <c r="A86" s="256">
        <v>80</v>
      </c>
      <c r="B86" s="257" t="s">
        <v>297</v>
      </c>
      <c r="C86" s="258">
        <v>190027</v>
      </c>
      <c r="D86" s="259">
        <v>35983</v>
      </c>
      <c r="E86" s="258">
        <v>192028</v>
      </c>
      <c r="F86" s="259">
        <v>36222</v>
      </c>
      <c r="G86" s="258">
        <v>196289</v>
      </c>
      <c r="H86" s="259">
        <v>36869</v>
      </c>
      <c r="I86" s="258">
        <v>203517</v>
      </c>
      <c r="J86" s="259">
        <v>37893</v>
      </c>
      <c r="K86" s="258">
        <f>I86-'[2]Año 2019'!$I86</f>
        <v>23415</v>
      </c>
      <c r="L86" s="260">
        <f>$J86-'[2]Año 2019'!$J86</f>
        <v>3820</v>
      </c>
      <c r="M86" s="133"/>
      <c r="N86" s="134"/>
    </row>
    <row r="87" spans="1:18" x14ac:dyDescent="0.2">
      <c r="A87" s="256">
        <v>81</v>
      </c>
      <c r="B87" s="257" t="s">
        <v>372</v>
      </c>
      <c r="C87" s="258">
        <v>2211</v>
      </c>
      <c r="D87" s="259">
        <v>279</v>
      </c>
      <c r="E87" s="258">
        <v>2703</v>
      </c>
      <c r="F87" s="259">
        <v>349</v>
      </c>
      <c r="G87" s="258">
        <v>3482</v>
      </c>
      <c r="H87" s="259">
        <v>446</v>
      </c>
      <c r="I87" s="258">
        <v>4371</v>
      </c>
      <c r="J87" s="259">
        <v>566</v>
      </c>
      <c r="K87" s="258">
        <f>I87-'[2]Año 2019'!$I87</f>
        <v>3303</v>
      </c>
      <c r="L87" s="260">
        <f>$J87-'[2]Año 2019'!$J87</f>
        <v>405</v>
      </c>
      <c r="M87" s="133"/>
      <c r="N87" s="134"/>
      <c r="R87" s="164"/>
    </row>
    <row r="88" spans="1:18" x14ac:dyDescent="0.2">
      <c r="A88" s="256">
        <v>82</v>
      </c>
      <c r="B88" s="257" t="s">
        <v>373</v>
      </c>
      <c r="C88" s="258">
        <v>3557</v>
      </c>
      <c r="D88" s="259">
        <v>696</v>
      </c>
      <c r="E88" s="258">
        <v>4133</v>
      </c>
      <c r="F88" s="259">
        <v>784</v>
      </c>
      <c r="G88" s="258">
        <v>4654</v>
      </c>
      <c r="H88" s="259">
        <v>949</v>
      </c>
      <c r="I88" s="258">
        <v>5375</v>
      </c>
      <c r="J88" s="259">
        <v>1169</v>
      </c>
      <c r="K88" s="258">
        <f>I88-'[2]Año 2019'!$I88</f>
        <v>3763</v>
      </c>
      <c r="L88" s="260">
        <f>$J88-'[2]Año 2019'!$J88</f>
        <v>779</v>
      </c>
      <c r="M88" s="133"/>
      <c r="N88" s="134"/>
    </row>
    <row r="89" spans="1:18" x14ac:dyDescent="0.2">
      <c r="A89" s="256">
        <v>83</v>
      </c>
      <c r="B89" s="257" t="s">
        <v>374</v>
      </c>
      <c r="C89" s="258">
        <v>1746</v>
      </c>
      <c r="D89" s="259">
        <v>186</v>
      </c>
      <c r="E89" s="258">
        <v>2157</v>
      </c>
      <c r="F89" s="259">
        <v>220</v>
      </c>
      <c r="G89" s="258">
        <v>2696</v>
      </c>
      <c r="H89" s="259">
        <v>288</v>
      </c>
      <c r="I89" s="258">
        <v>3274</v>
      </c>
      <c r="J89" s="259">
        <v>379</v>
      </c>
      <c r="K89" s="258">
        <f>I89-'[2]Año 2019'!$I89</f>
        <v>2406</v>
      </c>
      <c r="L89" s="260">
        <f>$J89-'[2]Año 2019'!$J89</f>
        <v>280</v>
      </c>
      <c r="M89" s="133"/>
      <c r="N89" s="134"/>
      <c r="R89" s="164"/>
    </row>
    <row r="90" spans="1:18" x14ac:dyDescent="0.2">
      <c r="A90" s="256">
        <v>84</v>
      </c>
      <c r="B90" s="257" t="s">
        <v>375</v>
      </c>
      <c r="C90" s="258">
        <v>1226</v>
      </c>
      <c r="D90" s="259">
        <v>223</v>
      </c>
      <c r="E90" s="258">
        <v>1473</v>
      </c>
      <c r="F90" s="259">
        <v>253</v>
      </c>
      <c r="G90" s="258">
        <v>1679</v>
      </c>
      <c r="H90" s="259">
        <v>292</v>
      </c>
      <c r="I90" s="258">
        <v>1872</v>
      </c>
      <c r="J90" s="259">
        <v>342</v>
      </c>
      <c r="K90" s="258">
        <f>I90-'[2]Año 2019'!$I90</f>
        <v>1120</v>
      </c>
      <c r="L90" s="260">
        <f>$J90-'[2]Año 2019'!$J90</f>
        <v>193</v>
      </c>
      <c r="M90" s="133"/>
      <c r="N90" s="134"/>
    </row>
    <row r="91" spans="1:18" x14ac:dyDescent="0.2">
      <c r="A91" s="256">
        <v>85</v>
      </c>
      <c r="B91" s="257" t="s">
        <v>376</v>
      </c>
      <c r="C91" s="258">
        <v>10952</v>
      </c>
      <c r="D91" s="259">
        <v>785</v>
      </c>
      <c r="E91" s="258">
        <v>12276</v>
      </c>
      <c r="F91" s="259">
        <v>855</v>
      </c>
      <c r="G91" s="258">
        <v>15524</v>
      </c>
      <c r="H91" s="259">
        <v>966</v>
      </c>
      <c r="I91" s="258">
        <v>19873</v>
      </c>
      <c r="J91" s="259">
        <v>1151</v>
      </c>
      <c r="K91" s="258">
        <f>I91-'[2]Año 2019'!$I91</f>
        <v>16449</v>
      </c>
      <c r="L91" s="260">
        <f>$J91-'[2]Año 2019'!$J91</f>
        <v>725</v>
      </c>
      <c r="M91" s="133"/>
      <c r="N91" s="134"/>
    </row>
    <row r="92" spans="1:18" x14ac:dyDescent="0.2">
      <c r="A92" s="256">
        <v>0</v>
      </c>
      <c r="B92" s="257" t="s">
        <v>145</v>
      </c>
      <c r="C92" s="258"/>
      <c r="D92" s="259"/>
      <c r="E92" s="258"/>
      <c r="F92" s="259"/>
      <c r="G92" s="258"/>
      <c r="H92" s="259"/>
      <c r="I92" s="258"/>
      <c r="J92" s="259"/>
      <c r="K92" s="258"/>
      <c r="L92" s="260"/>
      <c r="M92" s="133"/>
      <c r="N92" s="134"/>
    </row>
    <row r="93" spans="1:18" x14ac:dyDescent="0.2">
      <c r="A93" s="261"/>
      <c r="B93" s="262" t="s">
        <v>60</v>
      </c>
      <c r="C93" s="263">
        <f>SUM(C7:C92)</f>
        <v>38935029</v>
      </c>
      <c r="D93" s="264">
        <f t="shared" ref="D93:J93" si="0">SUM(D7:D92)</f>
        <v>2135753</v>
      </c>
      <c r="E93" s="263">
        <v>39198857</v>
      </c>
      <c r="F93" s="264">
        <f t="shared" si="0"/>
        <v>2149058</v>
      </c>
      <c r="G93" s="263">
        <f t="shared" si="0"/>
        <v>39609720</v>
      </c>
      <c r="H93" s="264">
        <f t="shared" si="0"/>
        <v>2176720</v>
      </c>
      <c r="I93" s="263">
        <f>SUM(I7:I92)</f>
        <v>40112042</v>
      </c>
      <c r="J93" s="264">
        <f t="shared" si="0"/>
        <v>2212441</v>
      </c>
      <c r="K93" s="263">
        <f>SUM(K7:K92)</f>
        <v>1980456</v>
      </c>
      <c r="L93" s="265">
        <f>SUM(L7:L92)</f>
        <v>132694</v>
      </c>
      <c r="M93" s="133"/>
      <c r="N93" s="134"/>
    </row>
    <row r="94" spans="1:18" ht="18.75" customHeight="1" x14ac:dyDescent="0.2">
      <c r="E94" s="71"/>
      <c r="F94" s="69"/>
      <c r="G94" s="155"/>
      <c r="H94" s="155"/>
      <c r="I94" s="453"/>
      <c r="J94" s="454"/>
      <c r="K94" s="156"/>
      <c r="L94" s="156"/>
      <c r="M94" s="133"/>
      <c r="N94" s="134"/>
    </row>
    <row r="97" spans="1:13" ht="14.25" x14ac:dyDescent="0.2">
      <c r="A97" s="76"/>
      <c r="B97" s="76"/>
      <c r="C97" s="77"/>
      <c r="D97" s="78"/>
      <c r="E97" s="78"/>
      <c r="F97" s="78"/>
      <c r="G97" s="78"/>
      <c r="H97" s="78"/>
      <c r="I97" s="78"/>
      <c r="J97" s="78"/>
      <c r="K97" s="78"/>
      <c r="L97" s="78"/>
      <c r="M97" s="135"/>
    </row>
    <row r="98" spans="1:13" ht="14.25" x14ac:dyDescent="0.2">
      <c r="A98" s="76"/>
      <c r="B98" s="76"/>
      <c r="C98" s="77"/>
      <c r="D98" s="78"/>
      <c r="E98" s="78"/>
      <c r="F98" s="78"/>
      <c r="G98" s="78"/>
      <c r="H98" s="78"/>
      <c r="I98" s="78"/>
      <c r="J98" s="78"/>
      <c r="K98" s="78"/>
      <c r="L98" s="78"/>
      <c r="M98" s="135"/>
    </row>
    <row r="99" spans="1:13" ht="14.25" x14ac:dyDescent="0.2">
      <c r="A99" s="76"/>
      <c r="B99" s="76"/>
      <c r="C99" s="77"/>
      <c r="D99" s="78"/>
      <c r="E99" s="78"/>
      <c r="F99" s="78"/>
      <c r="G99" s="78"/>
      <c r="H99" s="78"/>
      <c r="I99" s="78"/>
      <c r="J99" s="78"/>
      <c r="K99" s="78"/>
      <c r="L99" s="78"/>
      <c r="M99" s="135"/>
    </row>
    <row r="100" spans="1:13" ht="14.25" x14ac:dyDescent="0.2">
      <c r="A100" s="76"/>
      <c r="B100" s="76"/>
      <c r="C100" s="77"/>
      <c r="D100" s="78"/>
      <c r="E100" s="78"/>
      <c r="F100" s="78"/>
      <c r="G100" s="78"/>
      <c r="H100" s="78"/>
      <c r="I100" s="78"/>
      <c r="J100" s="78"/>
      <c r="K100" s="78"/>
      <c r="L100" s="78"/>
      <c r="M100" s="135"/>
    </row>
    <row r="101" spans="1:13" ht="14.25" x14ac:dyDescent="0.2">
      <c r="A101" s="76"/>
      <c r="B101" s="76"/>
      <c r="C101" s="77"/>
      <c r="D101" s="78"/>
      <c r="E101" s="78"/>
      <c r="F101" s="78"/>
      <c r="G101" s="78"/>
      <c r="H101" s="78"/>
      <c r="I101" s="78"/>
      <c r="J101" s="78"/>
      <c r="K101" s="78"/>
      <c r="L101" s="78"/>
      <c r="M101" s="135"/>
    </row>
    <row r="102" spans="1:13" ht="14.25" x14ac:dyDescent="0.2">
      <c r="A102" s="76"/>
      <c r="B102" s="76"/>
      <c r="C102" s="77"/>
      <c r="D102" s="78"/>
      <c r="E102" s="78"/>
      <c r="F102" s="78"/>
      <c r="G102" s="78"/>
      <c r="H102" s="78"/>
      <c r="I102" s="78"/>
      <c r="J102" s="78"/>
      <c r="K102" s="78"/>
      <c r="L102" s="78"/>
      <c r="M102" s="135"/>
    </row>
    <row r="103" spans="1:13" ht="14.25" x14ac:dyDescent="0.2">
      <c r="A103" s="76"/>
      <c r="B103" s="76"/>
      <c r="C103" s="77"/>
      <c r="D103" s="78"/>
      <c r="E103" s="78"/>
      <c r="F103" s="78"/>
      <c r="G103" s="78"/>
      <c r="H103" s="78"/>
      <c r="I103" s="78"/>
      <c r="J103" s="78"/>
      <c r="K103" s="78"/>
      <c r="L103" s="78"/>
      <c r="M103" s="135"/>
    </row>
    <row r="104" spans="1:13" ht="14.25" x14ac:dyDescent="0.2">
      <c r="A104" s="76"/>
      <c r="B104" s="76"/>
      <c r="C104" s="77"/>
      <c r="D104" s="78"/>
      <c r="E104" s="78"/>
      <c r="F104" s="78"/>
      <c r="G104" s="78"/>
      <c r="H104" s="78"/>
      <c r="I104" s="78"/>
      <c r="J104" s="78"/>
      <c r="K104" s="78"/>
      <c r="L104" s="78"/>
      <c r="M104" s="135"/>
    </row>
    <row r="105" spans="1:13" ht="14.25" x14ac:dyDescent="0.2">
      <c r="A105" s="76"/>
      <c r="B105" s="76"/>
      <c r="C105" s="77"/>
      <c r="D105" s="78"/>
      <c r="E105" s="78"/>
      <c r="F105" s="78"/>
      <c r="G105" s="78"/>
      <c r="H105" s="78"/>
      <c r="I105" s="78"/>
      <c r="J105" s="78"/>
      <c r="K105" s="78"/>
      <c r="L105" s="78"/>
      <c r="M105" s="135"/>
    </row>
    <row r="106" spans="1:13" ht="14.25" x14ac:dyDescent="0.2">
      <c r="A106" s="76"/>
      <c r="B106" s="76"/>
      <c r="C106" s="77"/>
      <c r="D106" s="78"/>
      <c r="E106" s="78"/>
      <c r="F106" s="78"/>
      <c r="G106" s="78"/>
      <c r="H106" s="78"/>
      <c r="I106" s="78"/>
      <c r="J106" s="78"/>
      <c r="K106" s="78"/>
      <c r="L106" s="78"/>
      <c r="M106" s="135"/>
    </row>
    <row r="107" spans="1:13" ht="14.25" x14ac:dyDescent="0.2">
      <c r="A107" s="76"/>
      <c r="B107" s="76"/>
      <c r="C107" s="77"/>
      <c r="D107" s="78"/>
      <c r="E107" s="78"/>
      <c r="F107" s="78"/>
      <c r="G107" s="78"/>
      <c r="H107" s="78"/>
      <c r="I107" s="78"/>
      <c r="J107" s="78"/>
      <c r="K107" s="78"/>
      <c r="L107" s="78"/>
      <c r="M107" s="135"/>
    </row>
    <row r="108" spans="1:13" ht="14.25" x14ac:dyDescent="0.2">
      <c r="A108" s="76"/>
      <c r="B108" s="76"/>
      <c r="C108" s="77"/>
      <c r="D108" s="78"/>
      <c r="E108" s="78"/>
      <c r="F108" s="78"/>
      <c r="G108" s="78"/>
      <c r="H108" s="78"/>
      <c r="I108" s="78"/>
      <c r="J108" s="78"/>
      <c r="K108" s="78"/>
      <c r="L108" s="78"/>
      <c r="M108" s="135"/>
    </row>
    <row r="109" spans="1:13" ht="14.25" x14ac:dyDescent="0.2">
      <c r="A109" s="76"/>
      <c r="B109" s="76"/>
      <c r="C109" s="77"/>
      <c r="D109" s="78"/>
      <c r="E109" s="78"/>
      <c r="F109" s="78"/>
      <c r="G109" s="78"/>
      <c r="H109" s="78"/>
      <c r="I109" s="78"/>
      <c r="J109" s="78"/>
      <c r="K109" s="78"/>
      <c r="L109" s="78"/>
      <c r="M109" s="135"/>
    </row>
    <row r="110" spans="1:13" ht="14.25" x14ac:dyDescent="0.2">
      <c r="A110" s="76"/>
      <c r="B110" s="76"/>
      <c r="C110" s="77"/>
      <c r="D110" s="78"/>
      <c r="E110" s="78"/>
      <c r="F110" s="78"/>
      <c r="G110" s="78"/>
      <c r="H110" s="78"/>
      <c r="I110" s="78"/>
      <c r="J110" s="78"/>
      <c r="K110" s="78"/>
      <c r="L110" s="78"/>
      <c r="M110" s="135"/>
    </row>
    <row r="111" spans="1:13" ht="14.25" x14ac:dyDescent="0.2">
      <c r="A111" s="76"/>
      <c r="B111" s="76"/>
      <c r="C111" s="77"/>
      <c r="D111" s="78"/>
      <c r="E111" s="78"/>
      <c r="F111" s="78"/>
      <c r="G111" s="78"/>
      <c r="H111" s="78"/>
      <c r="I111" s="78"/>
      <c r="J111" s="78"/>
      <c r="K111" s="78"/>
      <c r="L111" s="78"/>
      <c r="M111" s="135"/>
    </row>
    <row r="112" spans="1:13" ht="14.25" x14ac:dyDescent="0.2">
      <c r="A112" s="76"/>
      <c r="B112" s="76"/>
      <c r="C112" s="77"/>
      <c r="D112" s="78"/>
      <c r="E112" s="78"/>
      <c r="F112" s="78"/>
      <c r="G112" s="78"/>
      <c r="H112" s="78"/>
      <c r="I112" s="78"/>
      <c r="J112" s="78"/>
      <c r="K112" s="78"/>
      <c r="L112" s="78"/>
      <c r="M112" s="135"/>
    </row>
    <row r="113" spans="1:13" ht="14.25" x14ac:dyDescent="0.2">
      <c r="A113" s="76"/>
      <c r="B113" s="76"/>
      <c r="C113" s="77"/>
      <c r="D113" s="78"/>
      <c r="E113" s="78"/>
      <c r="F113" s="78"/>
      <c r="G113" s="78"/>
      <c r="H113" s="78"/>
      <c r="I113" s="78"/>
      <c r="J113" s="78"/>
      <c r="K113" s="78"/>
      <c r="L113" s="78"/>
      <c r="M113" s="135"/>
    </row>
    <row r="114" spans="1:13" ht="14.25" x14ac:dyDescent="0.2">
      <c r="A114" s="76"/>
      <c r="B114" s="76"/>
      <c r="C114" s="77"/>
      <c r="D114" s="78"/>
      <c r="E114" s="78"/>
      <c r="F114" s="78"/>
      <c r="G114" s="78"/>
      <c r="H114" s="78"/>
      <c r="I114" s="78"/>
      <c r="J114" s="78"/>
      <c r="K114" s="78"/>
      <c r="L114" s="78"/>
      <c r="M114" s="135"/>
    </row>
    <row r="115" spans="1:13" ht="14.25" x14ac:dyDescent="0.2">
      <c r="A115" s="76"/>
      <c r="B115" s="76"/>
      <c r="C115" s="77"/>
      <c r="D115" s="78"/>
      <c r="E115" s="78"/>
      <c r="F115" s="78"/>
      <c r="G115" s="78"/>
      <c r="H115" s="78"/>
      <c r="I115" s="78"/>
      <c r="J115" s="78"/>
      <c r="K115" s="78"/>
      <c r="L115" s="78"/>
      <c r="M115" s="135"/>
    </row>
    <row r="116" spans="1:13" ht="14.25" x14ac:dyDescent="0.2">
      <c r="A116" s="76"/>
      <c r="B116" s="76"/>
      <c r="C116" s="77"/>
      <c r="D116" s="78"/>
      <c r="E116" s="78"/>
      <c r="F116" s="78"/>
      <c r="G116" s="78"/>
      <c r="H116" s="78"/>
      <c r="I116" s="78"/>
      <c r="J116" s="78"/>
      <c r="K116" s="78"/>
      <c r="L116" s="78"/>
      <c r="M116" s="135"/>
    </row>
    <row r="117" spans="1:13" ht="14.25" x14ac:dyDescent="0.2">
      <c r="A117" s="76"/>
      <c r="B117" s="76"/>
      <c r="C117" s="77"/>
      <c r="D117" s="78"/>
      <c r="E117" s="78"/>
      <c r="F117" s="78"/>
      <c r="G117" s="78"/>
      <c r="H117" s="78"/>
      <c r="I117" s="78"/>
      <c r="J117" s="78"/>
      <c r="K117" s="78"/>
      <c r="L117" s="78"/>
      <c r="M117" s="135"/>
    </row>
    <row r="118" spans="1:13" ht="14.25" x14ac:dyDescent="0.2">
      <c r="A118" s="76"/>
      <c r="B118" s="76"/>
      <c r="C118" s="77"/>
      <c r="D118" s="78"/>
      <c r="E118" s="78"/>
      <c r="F118" s="78"/>
      <c r="G118" s="78"/>
      <c r="H118" s="78"/>
      <c r="I118" s="78"/>
      <c r="J118" s="78"/>
      <c r="K118" s="78"/>
      <c r="L118" s="78"/>
      <c r="M118" s="135"/>
    </row>
    <row r="119" spans="1:13" ht="14.25" x14ac:dyDescent="0.2">
      <c r="A119" s="76"/>
      <c r="B119" s="76"/>
      <c r="C119" s="77"/>
      <c r="D119" s="78"/>
      <c r="E119" s="78"/>
      <c r="F119" s="78"/>
      <c r="G119" s="78"/>
      <c r="H119" s="78"/>
      <c r="I119" s="78"/>
      <c r="J119" s="78"/>
      <c r="K119" s="78"/>
      <c r="L119" s="78"/>
      <c r="M119" s="135"/>
    </row>
    <row r="120" spans="1:13" ht="14.25" x14ac:dyDescent="0.2">
      <c r="A120" s="76"/>
      <c r="B120" s="76"/>
      <c r="C120" s="77"/>
      <c r="D120" s="78"/>
      <c r="E120" s="78"/>
      <c r="F120" s="78"/>
      <c r="G120" s="78"/>
      <c r="H120" s="78"/>
      <c r="I120" s="78"/>
      <c r="J120" s="78"/>
      <c r="K120" s="78"/>
      <c r="L120" s="78"/>
      <c r="M120" s="135"/>
    </row>
    <row r="121" spans="1:13" ht="14.25" x14ac:dyDescent="0.2">
      <c r="A121" s="76"/>
      <c r="B121" s="76"/>
      <c r="C121" s="77"/>
      <c r="D121" s="78"/>
      <c r="E121" s="78"/>
      <c r="F121" s="78"/>
      <c r="G121" s="78"/>
      <c r="H121" s="78"/>
      <c r="I121" s="78"/>
      <c r="J121" s="78"/>
      <c r="K121" s="78"/>
      <c r="L121" s="78"/>
      <c r="M121" s="135"/>
    </row>
    <row r="122" spans="1:13" ht="14.25" x14ac:dyDescent="0.2">
      <c r="A122" s="76"/>
      <c r="B122" s="76"/>
      <c r="C122" s="77"/>
      <c r="D122" s="78"/>
      <c r="E122" s="78"/>
      <c r="F122" s="78"/>
      <c r="G122" s="78"/>
      <c r="H122" s="78"/>
      <c r="I122" s="78"/>
      <c r="J122" s="78"/>
      <c r="K122" s="78"/>
      <c r="L122" s="78"/>
      <c r="M122" s="135"/>
    </row>
    <row r="123" spans="1:13" ht="14.25" x14ac:dyDescent="0.2">
      <c r="A123" s="76"/>
      <c r="B123" s="76"/>
      <c r="C123" s="77"/>
      <c r="D123" s="78"/>
      <c r="E123" s="78"/>
      <c r="F123" s="78"/>
      <c r="G123" s="78"/>
      <c r="H123" s="78"/>
      <c r="I123" s="78"/>
      <c r="J123" s="78"/>
      <c r="K123" s="78"/>
      <c r="L123" s="78"/>
      <c r="M123" s="135"/>
    </row>
    <row r="124" spans="1:13" ht="14.25" x14ac:dyDescent="0.2">
      <c r="A124" s="76"/>
      <c r="B124" s="76"/>
      <c r="C124" s="77"/>
      <c r="D124" s="78"/>
      <c r="E124" s="78"/>
      <c r="F124" s="78"/>
      <c r="G124" s="78"/>
      <c r="H124" s="78"/>
      <c r="I124" s="78"/>
      <c r="J124" s="78"/>
      <c r="K124" s="78"/>
      <c r="L124" s="78"/>
      <c r="M124" s="135"/>
    </row>
    <row r="125" spans="1:13" ht="14.25" x14ac:dyDescent="0.2">
      <c r="A125" s="76"/>
      <c r="B125" s="76"/>
      <c r="C125" s="77"/>
      <c r="D125" s="78"/>
      <c r="E125" s="78"/>
      <c r="F125" s="78"/>
      <c r="G125" s="78"/>
      <c r="H125" s="78"/>
      <c r="I125" s="78"/>
      <c r="J125" s="78"/>
      <c r="K125" s="78"/>
      <c r="L125" s="78"/>
      <c r="M125" s="135"/>
    </row>
    <row r="126" spans="1:13" ht="14.25" x14ac:dyDescent="0.2">
      <c r="A126" s="76"/>
      <c r="B126" s="76"/>
      <c r="C126" s="77"/>
      <c r="D126" s="78"/>
      <c r="E126" s="78"/>
      <c r="F126" s="78"/>
      <c r="G126" s="78"/>
      <c r="H126" s="78"/>
      <c r="I126" s="78"/>
      <c r="J126" s="78"/>
      <c r="K126" s="78"/>
      <c r="L126" s="78"/>
      <c r="M126" s="135"/>
    </row>
    <row r="127" spans="1:13" ht="14.25" x14ac:dyDescent="0.2">
      <c r="A127" s="76"/>
      <c r="B127" s="76"/>
      <c r="C127" s="77"/>
      <c r="D127" s="78"/>
      <c r="E127" s="78"/>
      <c r="F127" s="78"/>
      <c r="G127" s="78"/>
      <c r="H127" s="78"/>
      <c r="I127" s="78"/>
      <c r="J127" s="78"/>
      <c r="K127" s="78"/>
      <c r="L127" s="78"/>
      <c r="M127" s="135"/>
    </row>
    <row r="128" spans="1:13" x14ac:dyDescent="0.2">
      <c r="A128" s="65"/>
      <c r="B128" s="65"/>
      <c r="C128" s="65"/>
      <c r="D128" s="78"/>
      <c r="E128" s="78"/>
      <c r="F128" s="78"/>
      <c r="G128" s="78"/>
      <c r="H128" s="78"/>
      <c r="I128" s="78"/>
      <c r="J128" s="78"/>
      <c r="K128" s="78"/>
      <c r="L128" s="78"/>
      <c r="M128" s="135"/>
    </row>
    <row r="129" spans="1:13" x14ac:dyDescent="0.2">
      <c r="A129" s="65"/>
      <c r="B129" s="65"/>
      <c r="C129" s="65"/>
      <c r="D129" s="78"/>
      <c r="E129" s="78"/>
      <c r="F129" s="78"/>
      <c r="G129" s="78"/>
      <c r="H129" s="78"/>
      <c r="I129" s="78"/>
      <c r="J129" s="78"/>
      <c r="K129" s="78"/>
      <c r="L129" s="78"/>
      <c r="M129" s="135"/>
    </row>
    <row r="130" spans="1:13" x14ac:dyDescent="0.2">
      <c r="A130" s="65"/>
      <c r="B130" s="65"/>
      <c r="C130" s="65"/>
      <c r="D130" s="78"/>
      <c r="E130" s="78"/>
      <c r="F130" s="78"/>
      <c r="G130" s="78"/>
      <c r="H130" s="78"/>
      <c r="I130" s="78"/>
      <c r="J130" s="78"/>
      <c r="K130" s="78"/>
      <c r="L130" s="78"/>
      <c r="M130" s="135"/>
    </row>
  </sheetData>
  <mergeCells count="11">
    <mergeCell ref="I94:J94"/>
    <mergeCell ref="A2:L2"/>
    <mergeCell ref="A4:A6"/>
    <mergeCell ref="B4:B6"/>
    <mergeCell ref="C4:D4"/>
    <mergeCell ref="E4:F4"/>
    <mergeCell ref="G4:H4"/>
    <mergeCell ref="I4:J4"/>
    <mergeCell ref="K4:L4"/>
    <mergeCell ref="K5:K6"/>
    <mergeCell ref="L5:L6"/>
  </mergeCells>
  <conditionalFormatting sqref="M7:N94">
    <cfRule type="cellIs" dxfId="102" priority="2" operator="greaterThan">
      <formula>0.2</formula>
    </cfRule>
  </conditionalFormatting>
  <conditionalFormatting sqref="M7:M94 N7:N93">
    <cfRule type="cellIs" dxfId="101" priority="1" operator="greaterThan">
      <formula>0.05</formula>
    </cfRule>
  </conditionalFormatting>
  <pageMargins left="0.74803149606299213" right="0.74803149606299213" top="0.98425196850393704" bottom="0.98425196850393704" header="0" footer="0"/>
  <pageSetup scale="34" orientation="portrait" r:id="rId1"/>
  <headerFooter alignWithMargins="0"/>
  <ignoredErrors>
    <ignoredError sqref="C93:L93"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9"/>
  <sheetViews>
    <sheetView workbookViewId="0"/>
  </sheetViews>
  <sheetFormatPr baseColWidth="10" defaultColWidth="11.5703125" defaultRowHeight="12.75" x14ac:dyDescent="0.2"/>
  <cols>
    <col min="1" max="1" width="6.5703125" style="209" customWidth="1"/>
    <col min="2" max="2" width="35.7109375" style="209" customWidth="1"/>
    <col min="3" max="3" width="50.7109375" style="209" customWidth="1"/>
    <col min="4" max="9" width="15.5703125" style="209" customWidth="1"/>
    <col min="10" max="16384" width="11.5703125" style="209"/>
  </cols>
  <sheetData>
    <row r="1" spans="1:15" ht="20.25" x14ac:dyDescent="0.2">
      <c r="A1" s="208"/>
      <c r="B1" s="224"/>
      <c r="C1" s="208"/>
      <c r="D1" s="208"/>
      <c r="E1" s="196"/>
      <c r="F1" s="196"/>
      <c r="G1" s="196"/>
      <c r="H1" s="208"/>
    </row>
    <row r="2" spans="1:15" ht="20.25" x14ac:dyDescent="0.2">
      <c r="A2" s="208"/>
      <c r="B2" s="196"/>
      <c r="C2" s="196"/>
      <c r="D2" s="196"/>
      <c r="E2" s="196"/>
      <c r="F2" s="196"/>
      <c r="G2" s="196"/>
      <c r="H2" s="208"/>
    </row>
    <row r="3" spans="1:15" ht="20.25" customHeight="1" x14ac:dyDescent="0.2">
      <c r="A3" s="208"/>
      <c r="B3" s="196"/>
      <c r="C3" s="416" t="str">
        <f>+Indice!C4</f>
        <v>ESTADÍSTICA TRIMESTRAL DE CASOS GES (AUGE) DE FONASA Y SISTEMA ISAPRE</v>
      </c>
      <c r="D3" s="416"/>
      <c r="E3" s="416"/>
      <c r="F3" s="416"/>
      <c r="G3" s="416"/>
      <c r="H3" s="416"/>
    </row>
    <row r="4" spans="1:15" ht="20.25" x14ac:dyDescent="0.2">
      <c r="A4" s="208"/>
      <c r="B4" s="196"/>
      <c r="C4" s="416"/>
      <c r="D4" s="416"/>
      <c r="E4" s="416"/>
      <c r="F4" s="416"/>
      <c r="G4" s="416"/>
      <c r="H4" s="416"/>
    </row>
    <row r="5" spans="1:15" s="359" customFormat="1" ht="28.35" customHeight="1" x14ac:dyDescent="0.2">
      <c r="A5" s="358"/>
      <c r="B5" s="197"/>
      <c r="C5" s="430" t="str">
        <f>+Indice!C6</f>
        <v>JULIO 2005 - MARZO 2026</v>
      </c>
      <c r="D5" s="430"/>
      <c r="E5" s="430"/>
      <c r="F5" s="430"/>
      <c r="G5" s="430"/>
      <c r="H5" s="430"/>
    </row>
    <row r="6" spans="1:15" x14ac:dyDescent="0.2">
      <c r="A6" s="208"/>
    </row>
    <row r="7" spans="1:15" x14ac:dyDescent="0.2">
      <c r="A7" s="208"/>
      <c r="B7" s="225"/>
      <c r="C7" s="208"/>
      <c r="D7" s="208"/>
      <c r="E7" s="208"/>
      <c r="F7" s="208"/>
      <c r="G7" s="208"/>
      <c r="H7" s="208"/>
    </row>
    <row r="8" spans="1:15" ht="18" x14ac:dyDescent="0.2">
      <c r="B8" s="198" t="s">
        <v>390</v>
      </c>
    </row>
    <row r="10" spans="1:15" ht="20.45" customHeight="1" thickBot="1" x14ac:dyDescent="0.25">
      <c r="B10" s="237" t="s">
        <v>233</v>
      </c>
      <c r="C10" s="418" t="s">
        <v>391</v>
      </c>
      <c r="D10" s="419"/>
      <c r="E10" s="419"/>
      <c r="F10" s="419"/>
      <c r="G10" s="419"/>
      <c r="H10" s="419"/>
    </row>
    <row r="11" spans="1:15" ht="6" customHeight="1" thickTop="1" x14ac:dyDescent="0.2">
      <c r="B11" s="202"/>
      <c r="C11" s="223"/>
      <c r="D11" s="202"/>
      <c r="E11" s="202"/>
      <c r="F11" s="202"/>
      <c r="G11" s="202"/>
      <c r="H11" s="202"/>
    </row>
    <row r="12" spans="1:15" ht="42.6" customHeight="1" x14ac:dyDescent="0.2">
      <c r="B12" s="249">
        <v>1</v>
      </c>
      <c r="C12" s="421" t="s">
        <v>569</v>
      </c>
      <c r="D12" s="422"/>
      <c r="E12" s="422"/>
      <c r="F12" s="422"/>
      <c r="G12" s="422"/>
      <c r="H12" s="422"/>
      <c r="J12" s="250"/>
      <c r="K12" s="250"/>
      <c r="L12" s="250"/>
      <c r="M12" s="250"/>
      <c r="N12" s="250"/>
      <c r="O12" s="250"/>
    </row>
    <row r="13" spans="1:15" s="211" customFormat="1" ht="42.6" customHeight="1" x14ac:dyDescent="0.2">
      <c r="A13" s="210"/>
      <c r="B13" s="249">
        <v>2</v>
      </c>
      <c r="C13" s="425" t="s">
        <v>399</v>
      </c>
      <c r="D13" s="426"/>
      <c r="E13" s="426"/>
      <c r="F13" s="426"/>
      <c r="G13" s="426"/>
      <c r="H13" s="426"/>
      <c r="J13" s="250"/>
      <c r="K13" s="250"/>
      <c r="L13" s="250"/>
      <c r="M13" s="250"/>
      <c r="N13" s="250"/>
      <c r="O13" s="250"/>
    </row>
    <row r="14" spans="1:15" s="211" customFormat="1" ht="51.75" customHeight="1" x14ac:dyDescent="0.2">
      <c r="A14" s="210"/>
      <c r="B14" s="249">
        <v>3</v>
      </c>
      <c r="C14" s="425" t="s">
        <v>400</v>
      </c>
      <c r="D14" s="426"/>
      <c r="E14" s="426"/>
      <c r="F14" s="426"/>
      <c r="G14" s="426"/>
      <c r="H14" s="426"/>
      <c r="J14" s="250"/>
      <c r="K14" s="250"/>
      <c r="L14" s="250"/>
      <c r="M14" s="250"/>
      <c r="N14" s="250"/>
      <c r="O14" s="250"/>
    </row>
    <row r="15" spans="1:15" s="211" customFormat="1" ht="71.45" customHeight="1" x14ac:dyDescent="0.2">
      <c r="A15" s="210"/>
      <c r="B15" s="249">
        <v>4</v>
      </c>
      <c r="C15" s="431" t="s">
        <v>509</v>
      </c>
      <c r="D15" s="432"/>
      <c r="E15" s="432"/>
      <c r="F15" s="432"/>
      <c r="G15" s="432"/>
      <c r="H15" s="432"/>
      <c r="J15" s="250"/>
      <c r="K15" s="250"/>
      <c r="L15" s="250"/>
      <c r="M15" s="250"/>
      <c r="N15" s="250"/>
      <c r="O15" s="250"/>
    </row>
    <row r="16" spans="1:15" s="208" customFormat="1" ht="103.9" customHeight="1" x14ac:dyDescent="0.2">
      <c r="A16" s="212"/>
      <c r="B16" s="251">
        <v>5</v>
      </c>
      <c r="C16" s="428" t="s">
        <v>570</v>
      </c>
      <c r="D16" s="429"/>
      <c r="E16" s="429"/>
      <c r="F16" s="429"/>
      <c r="G16" s="429"/>
      <c r="H16" s="429"/>
      <c r="I16" s="213"/>
      <c r="J16" s="213"/>
    </row>
    <row r="17" spans="1:12" s="208" customFormat="1" ht="40.15" customHeight="1" x14ac:dyDescent="0.2">
      <c r="A17" s="212"/>
      <c r="B17" s="423">
        <v>6</v>
      </c>
      <c r="C17" s="427" t="s">
        <v>392</v>
      </c>
      <c r="D17" s="427"/>
      <c r="E17" s="427"/>
      <c r="F17" s="427"/>
      <c r="G17" s="427"/>
      <c r="H17" s="427"/>
      <c r="I17" s="213"/>
      <c r="J17" s="213"/>
    </row>
    <row r="18" spans="1:12" s="208" customFormat="1" ht="40.15" customHeight="1" x14ac:dyDescent="0.2">
      <c r="A18" s="212"/>
      <c r="B18" s="423"/>
      <c r="C18" s="427" t="s">
        <v>393</v>
      </c>
      <c r="D18" s="427"/>
      <c r="E18" s="427"/>
      <c r="F18" s="427"/>
      <c r="G18" s="427"/>
      <c r="H18" s="427"/>
      <c r="I18" s="213"/>
      <c r="J18" s="213"/>
    </row>
    <row r="19" spans="1:12" s="208" customFormat="1" ht="40.15" customHeight="1" x14ac:dyDescent="0.2">
      <c r="A19" s="212"/>
      <c r="B19" s="423"/>
      <c r="C19" s="427" t="s">
        <v>394</v>
      </c>
      <c r="D19" s="427"/>
      <c r="E19" s="427"/>
      <c r="F19" s="427"/>
      <c r="G19" s="427"/>
      <c r="H19" s="427"/>
      <c r="I19" s="213"/>
      <c r="J19" s="213"/>
    </row>
    <row r="20" spans="1:12" s="208" customFormat="1" ht="40.15" customHeight="1" x14ac:dyDescent="0.2">
      <c r="A20" s="212"/>
      <c r="B20" s="423"/>
      <c r="C20" s="427" t="s">
        <v>401</v>
      </c>
      <c r="D20" s="427"/>
      <c r="E20" s="427"/>
      <c r="F20" s="427"/>
      <c r="G20" s="427"/>
      <c r="H20" s="427"/>
      <c r="I20" s="213"/>
      <c r="J20" s="213"/>
    </row>
    <row r="21" spans="1:12" s="208" customFormat="1" ht="40.15" customHeight="1" x14ac:dyDescent="0.2">
      <c r="A21" s="212"/>
      <c r="B21" s="423"/>
      <c r="C21" s="427" t="s">
        <v>402</v>
      </c>
      <c r="D21" s="427"/>
      <c r="E21" s="427"/>
      <c r="F21" s="427"/>
      <c r="G21" s="427"/>
      <c r="H21" s="427"/>
      <c r="I21" s="213"/>
      <c r="J21" s="213"/>
    </row>
    <row r="22" spans="1:12" s="208" customFormat="1" ht="40.15" customHeight="1" x14ac:dyDescent="0.2">
      <c r="A22" s="212"/>
      <c r="B22" s="423"/>
      <c r="C22" s="427" t="s">
        <v>403</v>
      </c>
      <c r="D22" s="427"/>
      <c r="E22" s="427"/>
      <c r="F22" s="427"/>
      <c r="G22" s="427"/>
      <c r="H22" s="427"/>
      <c r="I22" s="213"/>
      <c r="J22" s="213"/>
      <c r="L22" s="211"/>
    </row>
    <row r="23" spans="1:12" s="216" customFormat="1" ht="40.15" customHeight="1" x14ac:dyDescent="0.2">
      <c r="A23" s="215"/>
      <c r="B23" s="424"/>
      <c r="C23" s="425" t="s">
        <v>404</v>
      </c>
      <c r="D23" s="426"/>
      <c r="E23" s="426"/>
      <c r="F23" s="426"/>
      <c r="G23" s="426"/>
      <c r="H23" s="426"/>
      <c r="I23" s="214"/>
      <c r="J23" s="214"/>
    </row>
    <row r="24" spans="1:12" s="208" customFormat="1" ht="30" customHeight="1" x14ac:dyDescent="0.2">
      <c r="A24" s="212"/>
      <c r="B24" s="249">
        <v>7</v>
      </c>
      <c r="C24" s="425" t="s">
        <v>405</v>
      </c>
      <c r="D24" s="426"/>
      <c r="E24" s="426"/>
      <c r="F24" s="426"/>
      <c r="G24" s="426"/>
      <c r="H24" s="426"/>
      <c r="I24" s="213"/>
      <c r="J24" s="213"/>
    </row>
    <row r="25" spans="1:12" s="208" customFormat="1" ht="30" customHeight="1" x14ac:dyDescent="0.2">
      <c r="A25" s="212"/>
      <c r="B25" s="251">
        <v>8</v>
      </c>
      <c r="C25" s="428" t="s">
        <v>505</v>
      </c>
      <c r="D25" s="429"/>
      <c r="E25" s="429"/>
      <c r="F25" s="429"/>
      <c r="G25" s="429"/>
      <c r="H25" s="429"/>
      <c r="I25" s="213"/>
      <c r="J25" s="213"/>
    </row>
    <row r="26" spans="1:12" s="208" customFormat="1" ht="30" customHeight="1" x14ac:dyDescent="0.2">
      <c r="A26" s="212"/>
      <c r="B26" s="249">
        <v>9</v>
      </c>
      <c r="C26" s="421" t="s">
        <v>582</v>
      </c>
      <c r="D26" s="422"/>
      <c r="E26" s="422"/>
      <c r="F26" s="422"/>
      <c r="G26" s="422"/>
      <c r="H26" s="422"/>
      <c r="I26" s="213"/>
      <c r="J26" s="213"/>
    </row>
    <row r="27" spans="1:12" s="208" customFormat="1" x14ac:dyDescent="0.2">
      <c r="A27" s="210"/>
      <c r="B27" s="222"/>
      <c r="C27" s="213"/>
      <c r="D27" s="213"/>
      <c r="E27" s="213"/>
      <c r="F27" s="213"/>
      <c r="G27" s="213"/>
      <c r="H27" s="213"/>
      <c r="I27" s="213"/>
      <c r="J27" s="213"/>
    </row>
    <row r="28" spans="1:12" s="208" customFormat="1" x14ac:dyDescent="0.2">
      <c r="A28" s="210"/>
      <c r="B28" s="222"/>
      <c r="C28" s="213"/>
      <c r="D28" s="213"/>
      <c r="E28" s="213"/>
      <c r="F28" s="213"/>
      <c r="G28" s="213"/>
      <c r="H28" s="213"/>
      <c r="I28" s="213"/>
      <c r="J28" s="213"/>
    </row>
    <row r="29" spans="1:12" s="208" customFormat="1" x14ac:dyDescent="0.2">
      <c r="A29" s="210"/>
      <c r="B29" s="222"/>
      <c r="C29" s="213"/>
      <c r="D29" s="213"/>
      <c r="E29" s="213"/>
      <c r="F29" s="213"/>
      <c r="G29" s="213"/>
      <c r="H29" s="213"/>
      <c r="I29" s="213"/>
      <c r="J29" s="213"/>
    </row>
    <row r="30" spans="1:12" s="208" customFormat="1" ht="12.6" customHeight="1" x14ac:dyDescent="0.2">
      <c r="A30" s="210"/>
      <c r="B30" s="222"/>
      <c r="C30" s="217"/>
      <c r="D30" s="217"/>
      <c r="E30" s="217"/>
      <c r="F30" s="217"/>
      <c r="G30" s="217"/>
      <c r="H30" s="217"/>
      <c r="I30" s="213"/>
      <c r="J30" s="213"/>
    </row>
    <row r="31" spans="1:12" s="219" customFormat="1" ht="19.5" customHeight="1" x14ac:dyDescent="0.2">
      <c r="A31" s="218"/>
      <c r="B31" s="222"/>
      <c r="C31" s="217"/>
      <c r="D31" s="217"/>
      <c r="E31" s="217"/>
      <c r="F31" s="217"/>
      <c r="G31" s="217"/>
      <c r="H31" s="217"/>
      <c r="I31" s="217"/>
      <c r="J31" s="217"/>
    </row>
    <row r="32" spans="1:12" s="219" customFormat="1" x14ac:dyDescent="0.2">
      <c r="A32" s="218"/>
      <c r="B32" s="222"/>
      <c r="C32" s="217"/>
      <c r="D32" s="217"/>
      <c r="E32" s="217"/>
      <c r="F32" s="217"/>
      <c r="G32" s="217"/>
      <c r="H32" s="217"/>
      <c r="I32" s="217"/>
      <c r="J32" s="217"/>
    </row>
    <row r="33" spans="1:10" s="219" customFormat="1" ht="12.6" customHeight="1" x14ac:dyDescent="0.2">
      <c r="A33" s="218"/>
      <c r="B33" s="222"/>
      <c r="C33" s="217"/>
      <c r="D33" s="217"/>
      <c r="E33" s="217"/>
      <c r="F33" s="217"/>
      <c r="G33" s="217"/>
      <c r="H33" s="217"/>
      <c r="I33" s="217"/>
      <c r="J33" s="217"/>
    </row>
    <row r="34" spans="1:10" s="219" customFormat="1" x14ac:dyDescent="0.2">
      <c r="A34" s="218"/>
      <c r="B34" s="188"/>
      <c r="C34" s="213"/>
      <c r="D34" s="213"/>
      <c r="E34" s="213"/>
      <c r="F34" s="213"/>
      <c r="G34" s="213"/>
      <c r="H34" s="213"/>
      <c r="I34" s="217"/>
      <c r="J34" s="217"/>
    </row>
    <row r="35" spans="1:10" s="208" customFormat="1" x14ac:dyDescent="0.2">
      <c r="A35" s="210"/>
      <c r="B35" s="211"/>
      <c r="C35" s="217"/>
      <c r="D35" s="217"/>
      <c r="E35" s="217"/>
      <c r="F35" s="217"/>
      <c r="G35" s="217"/>
      <c r="H35" s="217"/>
      <c r="I35" s="213"/>
      <c r="J35" s="213"/>
    </row>
    <row r="36" spans="1:10" s="219" customFormat="1" x14ac:dyDescent="0.2">
      <c r="A36" s="218"/>
      <c r="B36" s="188"/>
      <c r="C36" s="213"/>
      <c r="D36" s="213"/>
      <c r="E36" s="213"/>
      <c r="F36" s="213"/>
      <c r="G36" s="213"/>
      <c r="H36" s="213"/>
      <c r="I36" s="217"/>
      <c r="J36" s="217"/>
    </row>
    <row r="37" spans="1:10" s="208" customFormat="1" x14ac:dyDescent="0.2">
      <c r="A37" s="210"/>
      <c r="B37" s="211"/>
      <c r="C37" s="213"/>
      <c r="D37" s="213"/>
      <c r="E37" s="213"/>
      <c r="F37" s="213"/>
      <c r="G37" s="213"/>
      <c r="H37" s="213"/>
      <c r="I37" s="213"/>
      <c r="J37" s="213"/>
    </row>
    <row r="38" spans="1:10" s="208" customFormat="1" x14ac:dyDescent="0.2">
      <c r="A38" s="210"/>
      <c r="B38" s="211"/>
      <c r="C38" s="213"/>
      <c r="D38" s="213"/>
      <c r="E38" s="213"/>
      <c r="F38" s="213"/>
      <c r="G38" s="213"/>
      <c r="H38" s="213"/>
      <c r="I38" s="213"/>
      <c r="J38" s="213"/>
    </row>
    <row r="39" spans="1:10" s="208" customFormat="1" x14ac:dyDescent="0.2">
      <c r="A39" s="210"/>
      <c r="B39" s="211"/>
      <c r="C39" s="213"/>
      <c r="D39" s="213"/>
      <c r="E39" s="213"/>
      <c r="F39" s="213"/>
      <c r="G39" s="213"/>
      <c r="H39" s="213"/>
      <c r="I39" s="213"/>
      <c r="J39" s="213"/>
    </row>
    <row r="40" spans="1:10" s="208" customFormat="1" x14ac:dyDescent="0.2">
      <c r="A40" s="210"/>
      <c r="B40" s="211"/>
      <c r="C40" s="213"/>
      <c r="D40" s="213"/>
      <c r="E40" s="213"/>
      <c r="F40" s="213"/>
      <c r="G40" s="213"/>
      <c r="H40" s="213"/>
      <c r="I40" s="213"/>
      <c r="J40" s="213"/>
    </row>
    <row r="41" spans="1:10" s="208" customFormat="1" x14ac:dyDescent="0.2">
      <c r="A41" s="210"/>
      <c r="B41" s="211"/>
      <c r="C41" s="213"/>
      <c r="D41" s="213"/>
      <c r="E41" s="213"/>
      <c r="F41" s="213"/>
      <c r="G41" s="213"/>
      <c r="H41" s="213"/>
      <c r="I41" s="213"/>
      <c r="J41" s="213"/>
    </row>
    <row r="42" spans="1:10" s="208" customFormat="1" x14ac:dyDescent="0.2">
      <c r="A42" s="210"/>
      <c r="B42" s="211"/>
      <c r="C42" s="213"/>
      <c r="D42" s="213"/>
      <c r="E42" s="213"/>
      <c r="F42" s="213"/>
      <c r="G42" s="213"/>
      <c r="H42" s="213"/>
      <c r="I42" s="213"/>
      <c r="J42" s="213"/>
    </row>
    <row r="43" spans="1:10" s="208" customFormat="1" x14ac:dyDescent="0.2">
      <c r="A43" s="210"/>
      <c r="B43" s="211"/>
      <c r="C43" s="213"/>
      <c r="D43" s="213"/>
      <c r="E43" s="213"/>
      <c r="F43" s="213"/>
      <c r="G43" s="213"/>
      <c r="H43" s="213"/>
      <c r="I43" s="213"/>
      <c r="J43" s="213"/>
    </row>
    <row r="44" spans="1:10" s="208" customFormat="1" x14ac:dyDescent="0.2">
      <c r="A44" s="210"/>
      <c r="B44" s="211"/>
      <c r="C44" s="213"/>
      <c r="D44" s="213"/>
      <c r="E44" s="213"/>
      <c r="F44" s="213"/>
      <c r="G44" s="213"/>
      <c r="H44" s="213"/>
      <c r="I44" s="213"/>
      <c r="J44" s="213"/>
    </row>
    <row r="45" spans="1:10" s="208" customFormat="1" x14ac:dyDescent="0.2">
      <c r="A45" s="210"/>
      <c r="B45" s="211"/>
      <c r="C45" s="213"/>
      <c r="D45" s="213"/>
      <c r="E45" s="213"/>
      <c r="F45" s="213"/>
      <c r="G45" s="213"/>
      <c r="H45" s="213"/>
      <c r="I45" s="213"/>
      <c r="J45" s="213"/>
    </row>
    <row r="46" spans="1:10" s="208" customFormat="1" x14ac:dyDescent="0.2">
      <c r="A46" s="210"/>
      <c r="B46" s="211"/>
      <c r="C46" s="213"/>
      <c r="D46" s="213"/>
      <c r="E46" s="213"/>
      <c r="F46" s="213"/>
      <c r="G46" s="213"/>
      <c r="H46" s="213"/>
      <c r="I46" s="213"/>
      <c r="J46" s="213"/>
    </row>
    <row r="47" spans="1:10" s="208" customFormat="1" x14ac:dyDescent="0.2">
      <c r="A47" s="210"/>
      <c r="B47" s="211"/>
      <c r="C47" s="213"/>
      <c r="D47" s="213"/>
      <c r="E47" s="213"/>
      <c r="F47" s="213"/>
      <c r="G47" s="213"/>
      <c r="H47" s="213"/>
      <c r="I47" s="213"/>
      <c r="J47" s="213"/>
    </row>
    <row r="48" spans="1:10" s="208" customFormat="1" x14ac:dyDescent="0.2">
      <c r="A48" s="210"/>
      <c r="B48" s="220"/>
      <c r="C48" s="209"/>
      <c r="D48" s="209"/>
      <c r="E48" s="209"/>
      <c r="F48" s="209"/>
      <c r="G48" s="209"/>
      <c r="H48" s="209"/>
      <c r="I48" s="213"/>
      <c r="J48" s="213"/>
    </row>
    <row r="49" spans="1:2" x14ac:dyDescent="0.2">
      <c r="A49" s="221"/>
      <c r="B49" s="221"/>
    </row>
  </sheetData>
  <mergeCells count="19">
    <mergeCell ref="C3:H4"/>
    <mergeCell ref="C5:H5"/>
    <mergeCell ref="C14:H14"/>
    <mergeCell ref="C15:H15"/>
    <mergeCell ref="C16:H16"/>
    <mergeCell ref="C10:H10"/>
    <mergeCell ref="C12:H12"/>
    <mergeCell ref="C13:H13"/>
    <mergeCell ref="C26:H26"/>
    <mergeCell ref="B17:B23"/>
    <mergeCell ref="C23:H23"/>
    <mergeCell ref="C21:H21"/>
    <mergeCell ref="C18:H18"/>
    <mergeCell ref="C19:H19"/>
    <mergeCell ref="C20:H20"/>
    <mergeCell ref="C17:H17"/>
    <mergeCell ref="C24:H24"/>
    <mergeCell ref="C25:H25"/>
    <mergeCell ref="C22:H2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XFB140"/>
  <sheetViews>
    <sheetView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5703125" style="174" customWidth="1"/>
    <col min="2" max="2" width="85.85546875" style="174" customWidth="1"/>
    <col min="3" max="3" width="13.85546875" style="174" customWidth="1"/>
    <col min="4" max="4" width="16.85546875" style="174" customWidth="1"/>
    <col min="5" max="5" width="14.5703125" style="174" customWidth="1"/>
    <col min="6" max="6" width="16.425781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281"/>
      <c r="B3" s="281"/>
      <c r="C3" s="281"/>
      <c r="D3" s="281"/>
      <c r="E3" s="281"/>
      <c r="F3" s="281"/>
      <c r="G3" s="281"/>
      <c r="H3" s="281"/>
      <c r="I3" s="282"/>
      <c r="J3" s="282"/>
      <c r="K3" s="282"/>
      <c r="L3" s="282"/>
      <c r="M3" s="280"/>
    </row>
    <row r="4" spans="1:18" ht="35.25" customHeight="1" x14ac:dyDescent="0.2">
      <c r="A4" s="435" t="s">
        <v>233</v>
      </c>
      <c r="B4" s="443" t="s">
        <v>0</v>
      </c>
      <c r="C4" s="446" t="s">
        <v>384</v>
      </c>
      <c r="D4" s="446"/>
      <c r="E4" s="446" t="s">
        <v>387</v>
      </c>
      <c r="F4" s="446"/>
      <c r="G4" s="446" t="s">
        <v>388</v>
      </c>
      <c r="H4" s="446"/>
      <c r="I4" s="446" t="s">
        <v>389</v>
      </c>
      <c r="J4" s="446"/>
      <c r="K4" s="441" t="s">
        <v>453</v>
      </c>
      <c r="L4" s="442"/>
      <c r="M4" s="175"/>
    </row>
    <row r="5" spans="1:18" ht="15" customHeight="1" x14ac:dyDescent="0.2">
      <c r="A5" s="436"/>
      <c r="B5" s="444"/>
      <c r="C5" s="252" t="s">
        <v>54</v>
      </c>
      <c r="D5" s="253" t="s">
        <v>55</v>
      </c>
      <c r="E5" s="252" t="s">
        <v>54</v>
      </c>
      <c r="F5" s="253" t="s">
        <v>55</v>
      </c>
      <c r="G5" s="252" t="s">
        <v>54</v>
      </c>
      <c r="H5" s="253" t="s">
        <v>55</v>
      </c>
      <c r="I5" s="252" t="s">
        <v>54</v>
      </c>
      <c r="J5" s="253" t="s">
        <v>55</v>
      </c>
      <c r="K5" s="447" t="s">
        <v>54</v>
      </c>
      <c r="L5" s="449" t="s">
        <v>55</v>
      </c>
      <c r="M5" s="175"/>
      <c r="Q5" s="176"/>
    </row>
    <row r="6" spans="1:18" ht="15" customHeight="1" x14ac:dyDescent="0.2">
      <c r="A6" s="437"/>
      <c r="B6" s="445"/>
      <c r="C6" s="254">
        <v>44280</v>
      </c>
      <c r="D6" s="255">
        <v>44286</v>
      </c>
      <c r="E6" s="254">
        <v>44373</v>
      </c>
      <c r="F6" s="255">
        <v>44377</v>
      </c>
      <c r="G6" s="254">
        <v>44464</v>
      </c>
      <c r="H6" s="255">
        <v>44469</v>
      </c>
      <c r="I6" s="254">
        <v>44557</v>
      </c>
      <c r="J6" s="255">
        <v>44561</v>
      </c>
      <c r="K6" s="448"/>
      <c r="L6" s="450"/>
      <c r="M6" s="175"/>
    </row>
    <row r="7" spans="1:18" ht="15" customHeight="1" x14ac:dyDescent="0.2">
      <c r="A7" s="256">
        <v>1</v>
      </c>
      <c r="B7" s="257" t="s">
        <v>1</v>
      </c>
      <c r="C7" s="258">
        <v>66070</v>
      </c>
      <c r="D7" s="259">
        <v>5370</v>
      </c>
      <c r="E7" s="258">
        <v>67405</v>
      </c>
      <c r="F7" s="259">
        <v>5455</v>
      </c>
      <c r="G7" s="258">
        <v>68836</v>
      </c>
      <c r="H7" s="259">
        <v>5554</v>
      </c>
      <c r="I7" s="258">
        <v>70355</v>
      </c>
      <c r="J7" s="259">
        <v>5722</v>
      </c>
      <c r="K7" s="258">
        <f>I7-'Año 2020'!$I7</f>
        <v>5491</v>
      </c>
      <c r="L7" s="260">
        <f>$J7-'Año 2020'!$J7</f>
        <v>456</v>
      </c>
      <c r="M7" s="177"/>
      <c r="N7" s="340"/>
      <c r="O7" s="341"/>
      <c r="P7" s="211"/>
    </row>
    <row r="8" spans="1:18" ht="15" customHeight="1" x14ac:dyDescent="0.2">
      <c r="A8" s="256">
        <v>2</v>
      </c>
      <c r="B8" s="257" t="s">
        <v>2</v>
      </c>
      <c r="C8" s="258">
        <v>99402</v>
      </c>
      <c r="D8" s="259">
        <v>5442</v>
      </c>
      <c r="E8" s="258">
        <v>100617</v>
      </c>
      <c r="F8" s="259">
        <v>5485</v>
      </c>
      <c r="G8" s="258">
        <v>101641</v>
      </c>
      <c r="H8" s="259">
        <v>5611</v>
      </c>
      <c r="I8" s="258">
        <v>102770</v>
      </c>
      <c r="J8" s="259">
        <v>5679</v>
      </c>
      <c r="K8" s="258">
        <f>I8-'Año 2020'!$I8</f>
        <v>4577</v>
      </c>
      <c r="L8" s="260">
        <f>$J8-'Año 2020'!$J8</f>
        <v>264</v>
      </c>
      <c r="M8" s="177"/>
      <c r="N8" s="178"/>
      <c r="O8" s="211"/>
      <c r="P8" s="211"/>
    </row>
    <row r="9" spans="1:18" ht="13.9" customHeight="1" x14ac:dyDescent="0.2">
      <c r="A9" s="256">
        <v>3</v>
      </c>
      <c r="B9" s="257" t="s">
        <v>3</v>
      </c>
      <c r="C9" s="258">
        <v>6106450</v>
      </c>
      <c r="D9" s="259">
        <v>22115</v>
      </c>
      <c r="E9" s="258">
        <v>6270531</v>
      </c>
      <c r="F9" s="259">
        <v>22688</v>
      </c>
      <c r="G9" s="258">
        <v>6443856</v>
      </c>
      <c r="H9" s="259">
        <v>23443</v>
      </c>
      <c r="I9" s="258">
        <v>6632176</v>
      </c>
      <c r="J9" s="259">
        <v>24040</v>
      </c>
      <c r="K9" s="258">
        <f>I9-'Año 2020'!$I9</f>
        <v>662344</v>
      </c>
      <c r="L9" s="260">
        <f>$J9-'Año 2020'!$J9</f>
        <v>2478</v>
      </c>
      <c r="M9" s="177"/>
      <c r="N9" s="178"/>
      <c r="O9" s="211"/>
      <c r="P9" s="211"/>
    </row>
    <row r="10" spans="1:18" ht="13.9" customHeight="1" x14ac:dyDescent="0.2">
      <c r="A10" s="256">
        <v>4</v>
      </c>
      <c r="B10" s="257" t="s">
        <v>4</v>
      </c>
      <c r="C10" s="258">
        <v>260105</v>
      </c>
      <c r="D10" s="259">
        <v>18004</v>
      </c>
      <c r="E10" s="258">
        <v>266063</v>
      </c>
      <c r="F10" s="259">
        <v>18481</v>
      </c>
      <c r="G10" s="258">
        <v>272371</v>
      </c>
      <c r="H10" s="259">
        <v>19323</v>
      </c>
      <c r="I10" s="258">
        <v>278584</v>
      </c>
      <c r="J10" s="259">
        <v>20113</v>
      </c>
      <c r="K10" s="258">
        <f>I10-'Año 2020'!$I10</f>
        <v>24522</v>
      </c>
      <c r="L10" s="260">
        <f>$J10-'Año 2020'!$J10</f>
        <v>2614</v>
      </c>
      <c r="M10" s="177"/>
      <c r="N10" s="178"/>
      <c r="R10" s="179"/>
    </row>
    <row r="11" spans="1:18" ht="13.9" customHeight="1" x14ac:dyDescent="0.2">
      <c r="A11" s="256">
        <v>5</v>
      </c>
      <c r="B11" s="257" t="s">
        <v>5</v>
      </c>
      <c r="C11" s="258">
        <v>1312479</v>
      </c>
      <c r="D11" s="259">
        <v>17799</v>
      </c>
      <c r="E11" s="258">
        <v>1331736</v>
      </c>
      <c r="F11" s="259">
        <v>18176</v>
      </c>
      <c r="G11" s="258">
        <v>1354624</v>
      </c>
      <c r="H11" s="259">
        <v>18519</v>
      </c>
      <c r="I11" s="258">
        <v>1376601</v>
      </c>
      <c r="J11" s="259">
        <v>19044</v>
      </c>
      <c r="K11" s="258">
        <f>I11-'Año 2020'!$I11</f>
        <v>82286</v>
      </c>
      <c r="L11" s="260">
        <f>$J11-'Año 2020'!$J11</f>
        <v>1583</v>
      </c>
      <c r="M11" s="177"/>
      <c r="N11" s="178"/>
      <c r="R11" s="179"/>
    </row>
    <row r="12" spans="1:18" ht="13.9" customHeight="1" x14ac:dyDescent="0.2">
      <c r="A12" s="256">
        <v>6</v>
      </c>
      <c r="B12" s="257" t="s">
        <v>6</v>
      </c>
      <c r="C12" s="258">
        <v>16701</v>
      </c>
      <c r="D12" s="259">
        <v>8786</v>
      </c>
      <c r="E12" s="258">
        <v>17172</v>
      </c>
      <c r="F12" s="259">
        <v>8910</v>
      </c>
      <c r="G12" s="258">
        <v>17620</v>
      </c>
      <c r="H12" s="259">
        <v>9039</v>
      </c>
      <c r="I12" s="258">
        <v>18074</v>
      </c>
      <c r="J12" s="259">
        <v>9179</v>
      </c>
      <c r="K12" s="258">
        <f>I12-'Año 2020'!$I12</f>
        <v>1742</v>
      </c>
      <c r="L12" s="260">
        <f>$J12-'Año 2020'!$J12</f>
        <v>542</v>
      </c>
      <c r="M12" s="177"/>
      <c r="N12" s="178"/>
      <c r="R12" s="179"/>
    </row>
    <row r="13" spans="1:18" ht="13.9" customHeight="1" x14ac:dyDescent="0.2">
      <c r="A13" s="256">
        <v>7</v>
      </c>
      <c r="B13" s="257" t="s">
        <v>7</v>
      </c>
      <c r="C13" s="258">
        <v>1747314</v>
      </c>
      <c r="D13" s="259">
        <v>151440</v>
      </c>
      <c r="E13" s="258">
        <v>1781326</v>
      </c>
      <c r="F13" s="259">
        <v>153640</v>
      </c>
      <c r="G13" s="258">
        <v>1819287</v>
      </c>
      <c r="H13" s="259">
        <v>156017</v>
      </c>
      <c r="I13" s="258">
        <v>1859115</v>
      </c>
      <c r="J13" s="259">
        <v>159321</v>
      </c>
      <c r="K13" s="258">
        <f>I13-'Año 2020'!$I13</f>
        <v>142682</v>
      </c>
      <c r="L13" s="260">
        <f>$J13-'Año 2020'!$J13</f>
        <v>10453</v>
      </c>
      <c r="M13" s="177"/>
      <c r="N13" s="178"/>
      <c r="R13" s="179"/>
    </row>
    <row r="14" spans="1:18" ht="13.9" customHeight="1" x14ac:dyDescent="0.2">
      <c r="A14" s="256">
        <v>8</v>
      </c>
      <c r="B14" s="257" t="s">
        <v>8</v>
      </c>
      <c r="C14" s="258">
        <v>186024</v>
      </c>
      <c r="D14" s="259">
        <v>38605</v>
      </c>
      <c r="E14" s="258">
        <v>190325</v>
      </c>
      <c r="F14" s="259">
        <v>39485</v>
      </c>
      <c r="G14" s="258">
        <v>195248</v>
      </c>
      <c r="H14" s="259">
        <v>40499</v>
      </c>
      <c r="I14" s="258">
        <v>200694</v>
      </c>
      <c r="J14" s="259">
        <v>41628</v>
      </c>
      <c r="K14" s="258">
        <f>I14-'Año 2020'!$I14</f>
        <v>18888</v>
      </c>
      <c r="L14" s="260">
        <f>$J14-'Año 2020'!$J14</f>
        <v>3851</v>
      </c>
      <c r="M14" s="177"/>
      <c r="N14" s="178"/>
      <c r="R14" s="179"/>
    </row>
    <row r="15" spans="1:18" ht="13.9" customHeight="1" x14ac:dyDescent="0.2">
      <c r="A15" s="256">
        <v>9</v>
      </c>
      <c r="B15" s="257" t="s">
        <v>9</v>
      </c>
      <c r="C15" s="258">
        <v>12416</v>
      </c>
      <c r="D15" s="259">
        <v>498</v>
      </c>
      <c r="E15" s="258">
        <v>12598</v>
      </c>
      <c r="F15" s="259">
        <v>502</v>
      </c>
      <c r="G15" s="258">
        <v>12797</v>
      </c>
      <c r="H15" s="259">
        <v>517</v>
      </c>
      <c r="I15" s="258">
        <v>13012</v>
      </c>
      <c r="J15" s="259">
        <v>523</v>
      </c>
      <c r="K15" s="258">
        <f>I15-'Año 2020'!$I15</f>
        <v>776</v>
      </c>
      <c r="L15" s="260">
        <f>$J15-'Año 2020'!$J15</f>
        <v>37</v>
      </c>
      <c r="M15" s="177"/>
      <c r="N15" s="178"/>
      <c r="R15" s="179"/>
    </row>
    <row r="16" spans="1:18" ht="13.9" customHeight="1" x14ac:dyDescent="0.2">
      <c r="A16" s="256">
        <v>10</v>
      </c>
      <c r="B16" s="257" t="s">
        <v>10</v>
      </c>
      <c r="C16" s="258">
        <v>10352</v>
      </c>
      <c r="D16" s="259">
        <v>2108</v>
      </c>
      <c r="E16" s="258">
        <v>10549</v>
      </c>
      <c r="F16" s="259">
        <v>2141</v>
      </c>
      <c r="G16" s="258">
        <v>10769</v>
      </c>
      <c r="H16" s="259">
        <v>2195</v>
      </c>
      <c r="I16" s="258">
        <v>10995</v>
      </c>
      <c r="J16" s="259">
        <v>2243</v>
      </c>
      <c r="K16" s="258">
        <f>I16-'Año 2020'!$I16</f>
        <v>826</v>
      </c>
      <c r="L16" s="260">
        <f>$J16-'Año 2020'!$J16</f>
        <v>179</v>
      </c>
      <c r="M16" s="177"/>
      <c r="N16" s="178"/>
      <c r="R16" s="179"/>
    </row>
    <row r="17" spans="1:18" ht="13.9" customHeight="1" x14ac:dyDescent="0.2">
      <c r="A17" s="256">
        <v>11</v>
      </c>
      <c r="B17" s="257" t="s">
        <v>11</v>
      </c>
      <c r="C17" s="258">
        <v>902350</v>
      </c>
      <c r="D17" s="259">
        <v>30609</v>
      </c>
      <c r="E17" s="258">
        <v>913421</v>
      </c>
      <c r="F17" s="259">
        <v>31039</v>
      </c>
      <c r="G17" s="258">
        <v>927668</v>
      </c>
      <c r="H17" s="259">
        <v>31527</v>
      </c>
      <c r="I17" s="258">
        <v>944282</v>
      </c>
      <c r="J17" s="259">
        <v>32423</v>
      </c>
      <c r="K17" s="258">
        <f>I17-'Año 2020'!$I17</f>
        <v>53781</v>
      </c>
      <c r="L17" s="260">
        <f>$J17-'Año 2020'!$J17</f>
        <v>2238</v>
      </c>
      <c r="M17" s="177"/>
      <c r="N17" s="178"/>
      <c r="R17" s="179"/>
    </row>
    <row r="18" spans="1:18" ht="13.9" customHeight="1" x14ac:dyDescent="0.2">
      <c r="A18" s="256">
        <v>12</v>
      </c>
      <c r="B18" s="257" t="s">
        <v>12</v>
      </c>
      <c r="C18" s="258">
        <v>40746</v>
      </c>
      <c r="D18" s="259">
        <v>3167</v>
      </c>
      <c r="E18" s="258">
        <v>41395</v>
      </c>
      <c r="F18" s="259">
        <v>3228</v>
      </c>
      <c r="G18" s="258">
        <v>42378</v>
      </c>
      <c r="H18" s="259">
        <v>3306</v>
      </c>
      <c r="I18" s="258">
        <v>43391</v>
      </c>
      <c r="J18" s="259">
        <v>3475</v>
      </c>
      <c r="K18" s="258">
        <f>I18-'Año 2020'!$I18</f>
        <v>3405</v>
      </c>
      <c r="L18" s="260">
        <f>$J18-'Año 2020'!$J18</f>
        <v>362</v>
      </c>
      <c r="M18" s="177"/>
      <c r="N18" s="178"/>
      <c r="O18" s="193"/>
    </row>
    <row r="19" spans="1:18" ht="13.9" customHeight="1" x14ac:dyDescent="0.2">
      <c r="A19" s="256">
        <v>13</v>
      </c>
      <c r="B19" s="257" t="s">
        <v>13</v>
      </c>
      <c r="C19" s="258">
        <v>5924</v>
      </c>
      <c r="D19" s="259">
        <v>884</v>
      </c>
      <c r="E19" s="258">
        <v>6009</v>
      </c>
      <c r="F19" s="259">
        <v>900</v>
      </c>
      <c r="G19" s="258">
        <v>6111</v>
      </c>
      <c r="H19" s="259">
        <v>929</v>
      </c>
      <c r="I19" s="258">
        <v>6196</v>
      </c>
      <c r="J19" s="259">
        <v>950</v>
      </c>
      <c r="K19" s="258">
        <f>I19-'Año 2020'!$I19</f>
        <v>353</v>
      </c>
      <c r="L19" s="260">
        <f>$J19-'Año 2020'!$J19</f>
        <v>82</v>
      </c>
      <c r="M19" s="177"/>
      <c r="N19" s="178"/>
    </row>
    <row r="20" spans="1:18" ht="13.9" customHeight="1" x14ac:dyDescent="0.2">
      <c r="A20" s="256">
        <v>14</v>
      </c>
      <c r="B20" s="257" t="s">
        <v>14</v>
      </c>
      <c r="C20" s="258">
        <v>16510</v>
      </c>
      <c r="D20" s="259">
        <v>1926</v>
      </c>
      <c r="E20" s="258">
        <v>16757</v>
      </c>
      <c r="F20" s="259">
        <v>1961</v>
      </c>
      <c r="G20" s="258">
        <v>17003</v>
      </c>
      <c r="H20" s="259">
        <v>2004</v>
      </c>
      <c r="I20" s="258">
        <v>17248</v>
      </c>
      <c r="J20" s="259">
        <v>2035</v>
      </c>
      <c r="K20" s="258">
        <f>I20-'Año 2020'!$I20</f>
        <v>1019</v>
      </c>
      <c r="L20" s="260">
        <f>$J20-'Año 2020'!$J20</f>
        <v>143</v>
      </c>
      <c r="M20" s="177"/>
      <c r="N20" s="178"/>
      <c r="R20" s="179"/>
    </row>
    <row r="21" spans="1:18" ht="13.9" customHeight="1" x14ac:dyDescent="0.2">
      <c r="A21" s="256">
        <v>15</v>
      </c>
      <c r="B21" s="257" t="s">
        <v>15</v>
      </c>
      <c r="C21" s="258">
        <v>41817</v>
      </c>
      <c r="D21" s="259">
        <v>4173</v>
      </c>
      <c r="E21" s="258">
        <v>42526</v>
      </c>
      <c r="F21" s="259">
        <v>4223</v>
      </c>
      <c r="G21" s="258">
        <v>43330</v>
      </c>
      <c r="H21" s="259">
        <v>4289</v>
      </c>
      <c r="I21" s="258">
        <v>44070</v>
      </c>
      <c r="J21" s="259">
        <v>4396</v>
      </c>
      <c r="K21" s="258">
        <f>I21-'Año 2020'!$I21</f>
        <v>2919</v>
      </c>
      <c r="L21" s="260">
        <f>$J21-'Año 2020'!$J21</f>
        <v>285</v>
      </c>
      <c r="M21" s="177"/>
      <c r="N21" s="178"/>
      <c r="R21" s="179"/>
    </row>
    <row r="22" spans="1:18" ht="13.9" customHeight="1" x14ac:dyDescent="0.2">
      <c r="A22" s="256">
        <v>16</v>
      </c>
      <c r="B22" s="257" t="s">
        <v>16</v>
      </c>
      <c r="C22" s="258">
        <v>23185</v>
      </c>
      <c r="D22" s="259">
        <v>4238</v>
      </c>
      <c r="E22" s="258">
        <v>23477</v>
      </c>
      <c r="F22" s="259">
        <v>4314</v>
      </c>
      <c r="G22" s="258">
        <v>23780</v>
      </c>
      <c r="H22" s="259">
        <v>4392</v>
      </c>
      <c r="I22" s="258">
        <v>24059</v>
      </c>
      <c r="J22" s="259">
        <v>4475</v>
      </c>
      <c r="K22" s="258">
        <f>I22-'Año 2020'!$I22</f>
        <v>1185</v>
      </c>
      <c r="L22" s="260">
        <f>$J22-'Año 2020'!$J22</f>
        <v>311</v>
      </c>
      <c r="M22" s="177"/>
      <c r="N22" s="178"/>
    </row>
    <row r="23" spans="1:18" ht="13.9" customHeight="1" x14ac:dyDescent="0.2">
      <c r="A23" s="256">
        <v>17</v>
      </c>
      <c r="B23" s="257" t="s">
        <v>17</v>
      </c>
      <c r="C23" s="258">
        <v>30375</v>
      </c>
      <c r="D23" s="259">
        <v>5138</v>
      </c>
      <c r="E23" s="258">
        <v>31046</v>
      </c>
      <c r="F23" s="259">
        <v>5262</v>
      </c>
      <c r="G23" s="258">
        <v>31829</v>
      </c>
      <c r="H23" s="259">
        <v>5396</v>
      </c>
      <c r="I23" s="258">
        <v>32569</v>
      </c>
      <c r="J23" s="259">
        <v>5542</v>
      </c>
      <c r="K23" s="258">
        <f>I23-'Año 2020'!$I23</f>
        <v>2836</v>
      </c>
      <c r="L23" s="260">
        <f>$J23-'Año 2020'!$J23</f>
        <v>518</v>
      </c>
      <c r="M23" s="177"/>
      <c r="N23" s="178"/>
      <c r="R23" s="179"/>
    </row>
    <row r="24" spans="1:18" ht="13.9" customHeight="1" x14ac:dyDescent="0.2">
      <c r="A24" s="256">
        <v>18</v>
      </c>
      <c r="B24" s="257" t="s">
        <v>409</v>
      </c>
      <c r="C24" s="258">
        <v>759787</v>
      </c>
      <c r="D24" s="259">
        <v>14266</v>
      </c>
      <c r="E24" s="258">
        <v>791940</v>
      </c>
      <c r="F24" s="259">
        <v>14447</v>
      </c>
      <c r="G24" s="258">
        <v>837277</v>
      </c>
      <c r="H24" s="259">
        <v>14782</v>
      </c>
      <c r="I24" s="258">
        <v>886083</v>
      </c>
      <c r="J24" s="259">
        <v>15054</v>
      </c>
      <c r="K24" s="258">
        <f>I24-'Año 2020'!$I24</f>
        <v>160077</v>
      </c>
      <c r="L24" s="260">
        <f>$J24-'Año 2020'!$J24</f>
        <v>963</v>
      </c>
      <c r="M24" s="177"/>
      <c r="N24" s="178"/>
      <c r="R24" s="179"/>
    </row>
    <row r="25" spans="1:18" ht="13.9" customHeight="1" x14ac:dyDescent="0.2">
      <c r="A25" s="256">
        <v>19</v>
      </c>
      <c r="B25" s="257" t="s">
        <v>19</v>
      </c>
      <c r="C25" s="258">
        <v>4232036</v>
      </c>
      <c r="D25" s="259">
        <v>227207</v>
      </c>
      <c r="E25" s="258">
        <v>4233821</v>
      </c>
      <c r="F25" s="259">
        <v>228889</v>
      </c>
      <c r="G25" s="258">
        <v>4239923</v>
      </c>
      <c r="H25" s="259">
        <v>234434</v>
      </c>
      <c r="I25" s="258">
        <v>4250800</v>
      </c>
      <c r="J25" s="259">
        <v>239803</v>
      </c>
      <c r="K25" s="258">
        <f>I25-'Año 2020'!$I25</f>
        <v>20167</v>
      </c>
      <c r="L25" s="260">
        <f>$J25-'Año 2020'!$J25</f>
        <v>14246</v>
      </c>
      <c r="M25" s="177"/>
      <c r="N25" s="178"/>
      <c r="R25" s="179"/>
    </row>
    <row r="26" spans="1:18" ht="13.9" customHeight="1" x14ac:dyDescent="0.2">
      <c r="A26" s="256">
        <v>20</v>
      </c>
      <c r="B26" s="257" t="s">
        <v>20</v>
      </c>
      <c r="C26" s="258">
        <v>419356</v>
      </c>
      <c r="D26" s="259">
        <v>1886</v>
      </c>
      <c r="E26" s="258">
        <v>421151</v>
      </c>
      <c r="F26" s="259">
        <v>1894</v>
      </c>
      <c r="G26" s="258">
        <v>423132</v>
      </c>
      <c r="H26" s="259">
        <v>1913</v>
      </c>
      <c r="I26" s="258">
        <v>425304</v>
      </c>
      <c r="J26" s="259">
        <v>1936</v>
      </c>
      <c r="K26" s="258">
        <f>I26-'Año 2020'!$I26</f>
        <v>7889</v>
      </c>
      <c r="L26" s="260">
        <f>$J26-'Año 2020'!$J26</f>
        <v>54</v>
      </c>
      <c r="M26" s="177"/>
      <c r="N26" s="178"/>
      <c r="R26" s="179"/>
    </row>
    <row r="27" spans="1:18" ht="13.9" customHeight="1" x14ac:dyDescent="0.2">
      <c r="A27" s="256">
        <v>21</v>
      </c>
      <c r="B27" s="257" t="s">
        <v>21</v>
      </c>
      <c r="C27" s="258">
        <v>3476592</v>
      </c>
      <c r="D27" s="259">
        <v>313382</v>
      </c>
      <c r="E27" s="258">
        <v>3520819</v>
      </c>
      <c r="F27" s="259">
        <v>317606</v>
      </c>
      <c r="G27" s="258">
        <v>3572444</v>
      </c>
      <c r="H27" s="259">
        <v>322698</v>
      </c>
      <c r="I27" s="258">
        <v>3619189</v>
      </c>
      <c r="J27" s="259">
        <v>328769</v>
      </c>
      <c r="K27" s="258">
        <f>I27-'Año 2020'!$I27</f>
        <v>177123</v>
      </c>
      <c r="L27" s="260">
        <f>$J27-'Año 2020'!$J27</f>
        <v>19838</v>
      </c>
      <c r="M27" s="177"/>
      <c r="N27" s="178"/>
      <c r="R27" s="179"/>
    </row>
    <row r="28" spans="1:18" ht="13.9" customHeight="1" x14ac:dyDescent="0.2">
      <c r="A28" s="256">
        <v>22</v>
      </c>
      <c r="B28" s="257" t="s">
        <v>22</v>
      </c>
      <c r="C28" s="258">
        <v>26190</v>
      </c>
      <c r="D28" s="259">
        <v>3984</v>
      </c>
      <c r="E28" s="258">
        <v>26818</v>
      </c>
      <c r="F28" s="259">
        <v>4074</v>
      </c>
      <c r="G28" s="258">
        <v>27485</v>
      </c>
      <c r="H28" s="259">
        <v>4171</v>
      </c>
      <c r="I28" s="258">
        <v>28095</v>
      </c>
      <c r="J28" s="259">
        <v>4250</v>
      </c>
      <c r="K28" s="258">
        <f>I28-'Año 2020'!$I28</f>
        <v>2452</v>
      </c>
      <c r="L28" s="260">
        <f>$J28-'Año 2020'!$J28</f>
        <v>353</v>
      </c>
      <c r="M28" s="177"/>
      <c r="N28" s="178"/>
      <c r="R28" s="179"/>
    </row>
    <row r="29" spans="1:18" ht="13.9" customHeight="1" x14ac:dyDescent="0.2">
      <c r="A29" s="256">
        <v>23</v>
      </c>
      <c r="B29" s="257" t="s">
        <v>23</v>
      </c>
      <c r="C29" s="258">
        <v>1505898</v>
      </c>
      <c r="D29" s="259">
        <v>207538</v>
      </c>
      <c r="E29" s="258">
        <v>1520152</v>
      </c>
      <c r="F29" s="259">
        <v>209532</v>
      </c>
      <c r="G29" s="258">
        <v>1537350</v>
      </c>
      <c r="H29" s="259">
        <v>213972</v>
      </c>
      <c r="I29" s="258">
        <v>1554977</v>
      </c>
      <c r="J29" s="259">
        <v>216629</v>
      </c>
      <c r="K29" s="258">
        <f>I29-'Año 2020'!$I29</f>
        <v>61807</v>
      </c>
      <c r="L29" s="260">
        <f>$J29-'Año 2020'!$J29</f>
        <v>11640</v>
      </c>
      <c r="M29" s="177"/>
      <c r="N29" s="178"/>
      <c r="R29" s="179"/>
    </row>
    <row r="30" spans="1:18" ht="13.9" customHeight="1" x14ac:dyDescent="0.2">
      <c r="A30" s="256">
        <v>24</v>
      </c>
      <c r="B30" s="257" t="s">
        <v>447</v>
      </c>
      <c r="C30" s="258">
        <v>266817</v>
      </c>
      <c r="D30" s="259">
        <v>9439</v>
      </c>
      <c r="E30" s="258">
        <v>269584</v>
      </c>
      <c r="F30" s="259">
        <v>9577</v>
      </c>
      <c r="G30" s="258">
        <v>272520</v>
      </c>
      <c r="H30" s="259">
        <v>9829</v>
      </c>
      <c r="I30" s="258">
        <v>275543</v>
      </c>
      <c r="J30" s="259">
        <v>9977</v>
      </c>
      <c r="K30" s="258">
        <f>I30-'Año 2020'!$I30</f>
        <v>11860</v>
      </c>
      <c r="L30" s="260">
        <f>$J30-'Año 2020'!$J30</f>
        <v>630</v>
      </c>
      <c r="M30" s="177"/>
      <c r="N30" s="178"/>
      <c r="R30" s="179"/>
    </row>
    <row r="31" spans="1:18" ht="13.9" customHeight="1" x14ac:dyDescent="0.2">
      <c r="A31" s="256">
        <v>25</v>
      </c>
      <c r="B31" s="257" t="s">
        <v>25</v>
      </c>
      <c r="C31" s="258">
        <v>83650</v>
      </c>
      <c r="D31" s="259">
        <v>8806</v>
      </c>
      <c r="E31" s="258">
        <v>85002</v>
      </c>
      <c r="F31" s="259">
        <v>8961</v>
      </c>
      <c r="G31" s="258">
        <v>86565</v>
      </c>
      <c r="H31" s="259">
        <v>9130</v>
      </c>
      <c r="I31" s="258">
        <v>88311</v>
      </c>
      <c r="J31" s="259">
        <v>9411</v>
      </c>
      <c r="K31" s="258">
        <f>I31-'Año 2020'!$I31</f>
        <v>6109</v>
      </c>
      <c r="L31" s="260">
        <f>$J31-'Año 2020'!$J31</f>
        <v>781</v>
      </c>
      <c r="M31" s="177"/>
      <c r="N31" s="178"/>
      <c r="R31" s="179"/>
    </row>
    <row r="32" spans="1:18" ht="13.9" customHeight="1" x14ac:dyDescent="0.2">
      <c r="A32" s="256">
        <v>26</v>
      </c>
      <c r="B32" s="257" t="s">
        <v>150</v>
      </c>
      <c r="C32" s="258">
        <v>309841</v>
      </c>
      <c r="D32" s="259">
        <v>27951</v>
      </c>
      <c r="E32" s="258">
        <v>314912</v>
      </c>
      <c r="F32" s="259">
        <v>28537</v>
      </c>
      <c r="G32" s="258">
        <v>321192</v>
      </c>
      <c r="H32" s="259">
        <v>29534</v>
      </c>
      <c r="I32" s="258">
        <v>327613</v>
      </c>
      <c r="J32" s="259">
        <v>30272</v>
      </c>
      <c r="K32" s="258">
        <f>I32-'Año 2020'!$I32</f>
        <v>22941</v>
      </c>
      <c r="L32" s="260">
        <f>$J32-'Año 2020'!$J32</f>
        <v>2943</v>
      </c>
      <c r="M32" s="177"/>
      <c r="N32" s="178"/>
      <c r="R32" s="179"/>
    </row>
    <row r="33" spans="1:18" ht="13.9" customHeight="1" x14ac:dyDescent="0.2">
      <c r="A33" s="256">
        <v>27</v>
      </c>
      <c r="B33" s="257" t="s">
        <v>27</v>
      </c>
      <c r="C33" s="258">
        <v>205229</v>
      </c>
      <c r="D33" s="259">
        <v>2283</v>
      </c>
      <c r="E33" s="258">
        <v>208714</v>
      </c>
      <c r="F33" s="259">
        <v>2327</v>
      </c>
      <c r="G33" s="258">
        <v>212852</v>
      </c>
      <c r="H33" s="259">
        <v>2392</v>
      </c>
      <c r="I33" s="258">
        <v>217165</v>
      </c>
      <c r="J33" s="259">
        <v>2471</v>
      </c>
      <c r="K33" s="258">
        <f>I33-'Año 2020'!$I33</f>
        <v>15576</v>
      </c>
      <c r="L33" s="260">
        <f>$J33-'Año 2020'!$J33</f>
        <v>233</v>
      </c>
      <c r="M33" s="177"/>
      <c r="N33" s="178"/>
      <c r="R33" s="179"/>
    </row>
    <row r="34" spans="1:18" x14ac:dyDescent="0.2">
      <c r="A34" s="256">
        <v>28</v>
      </c>
      <c r="B34" s="257" t="s">
        <v>28</v>
      </c>
      <c r="C34" s="258">
        <v>59836</v>
      </c>
      <c r="D34" s="259">
        <v>8542</v>
      </c>
      <c r="E34" s="258">
        <v>61033</v>
      </c>
      <c r="F34" s="259">
        <v>8759</v>
      </c>
      <c r="G34" s="258">
        <v>62360</v>
      </c>
      <c r="H34" s="259">
        <v>8948</v>
      </c>
      <c r="I34" s="258">
        <v>63710</v>
      </c>
      <c r="J34" s="259">
        <v>9269</v>
      </c>
      <c r="K34" s="258">
        <f>I34-'Año 2020'!$I34</f>
        <v>5005</v>
      </c>
      <c r="L34" s="260">
        <f>$J34-'Año 2020'!$J34</f>
        <v>929</v>
      </c>
      <c r="M34" s="177"/>
      <c r="N34" s="178"/>
      <c r="R34" s="179"/>
    </row>
    <row r="35" spans="1:18" ht="13.9" customHeight="1" x14ac:dyDescent="0.2">
      <c r="A35" s="256">
        <v>29</v>
      </c>
      <c r="B35" s="257" t="s">
        <v>29</v>
      </c>
      <c r="C35" s="258">
        <v>2295263</v>
      </c>
      <c r="D35" s="259">
        <v>40015</v>
      </c>
      <c r="E35" s="258">
        <v>2332612</v>
      </c>
      <c r="F35" s="259">
        <v>41178</v>
      </c>
      <c r="G35" s="258">
        <v>2377923</v>
      </c>
      <c r="H35" s="259">
        <v>42494</v>
      </c>
      <c r="I35" s="258">
        <v>2430251</v>
      </c>
      <c r="J35" s="259">
        <v>44291</v>
      </c>
      <c r="K35" s="258">
        <f>I35-'Año 2020'!$I35</f>
        <v>172726</v>
      </c>
      <c r="L35" s="260">
        <f>$J35-'Año 2020'!$J35</f>
        <v>5526</v>
      </c>
      <c r="M35" s="177"/>
      <c r="N35" s="178"/>
      <c r="R35" s="179"/>
    </row>
    <row r="36" spans="1:18" ht="13.9" customHeight="1" x14ac:dyDescent="0.2">
      <c r="A36" s="256">
        <v>30</v>
      </c>
      <c r="B36" s="257" t="s">
        <v>30</v>
      </c>
      <c r="C36" s="258">
        <v>127415</v>
      </c>
      <c r="D36" s="259">
        <v>7718</v>
      </c>
      <c r="E36" s="258">
        <v>128837</v>
      </c>
      <c r="F36" s="259">
        <v>7846</v>
      </c>
      <c r="G36" s="258">
        <v>130592</v>
      </c>
      <c r="H36" s="259">
        <v>8079</v>
      </c>
      <c r="I36" s="258">
        <v>132410</v>
      </c>
      <c r="J36" s="259">
        <v>8203</v>
      </c>
      <c r="K36" s="258">
        <f>I36-'Año 2020'!$I36</f>
        <v>6474</v>
      </c>
      <c r="L36" s="260">
        <f>$J36-'Año 2020'!$J36</f>
        <v>627</v>
      </c>
      <c r="M36" s="177"/>
      <c r="N36" s="178"/>
      <c r="R36" s="179"/>
    </row>
    <row r="37" spans="1:18" ht="13.9" customHeight="1" x14ac:dyDescent="0.2">
      <c r="A37" s="256">
        <v>31</v>
      </c>
      <c r="B37" s="257" t="s">
        <v>31</v>
      </c>
      <c r="C37" s="258">
        <v>378487</v>
      </c>
      <c r="D37" s="259">
        <v>8239</v>
      </c>
      <c r="E37" s="258">
        <v>383187</v>
      </c>
      <c r="F37" s="259">
        <v>8355</v>
      </c>
      <c r="G37" s="258">
        <v>388536</v>
      </c>
      <c r="H37" s="259">
        <v>8518</v>
      </c>
      <c r="I37" s="258">
        <v>394438</v>
      </c>
      <c r="J37" s="259">
        <v>8668</v>
      </c>
      <c r="K37" s="258">
        <f>I37-'Año 2020'!$I37</f>
        <v>20235</v>
      </c>
      <c r="L37" s="260">
        <f>$J37-'Año 2020'!$J37</f>
        <v>557</v>
      </c>
      <c r="M37" s="177"/>
      <c r="N37" s="178"/>
      <c r="R37" s="179"/>
    </row>
    <row r="38" spans="1:18" ht="13.9" customHeight="1" x14ac:dyDescent="0.2">
      <c r="A38" s="256">
        <v>32</v>
      </c>
      <c r="B38" s="257" t="s">
        <v>32</v>
      </c>
      <c r="C38" s="258">
        <v>33187</v>
      </c>
      <c r="D38" s="259">
        <v>2746</v>
      </c>
      <c r="E38" s="258">
        <v>33730</v>
      </c>
      <c r="F38" s="259">
        <v>2783</v>
      </c>
      <c r="G38" s="258">
        <v>34323</v>
      </c>
      <c r="H38" s="259">
        <v>2822</v>
      </c>
      <c r="I38" s="258">
        <v>34977</v>
      </c>
      <c r="J38" s="259">
        <v>2875</v>
      </c>
      <c r="K38" s="258">
        <f>I38-'Año 2020'!$I38</f>
        <v>2385</v>
      </c>
      <c r="L38" s="260">
        <f>$J38-'Año 2020'!$J38</f>
        <v>164</v>
      </c>
      <c r="M38" s="177"/>
      <c r="N38" s="178"/>
      <c r="R38" s="179"/>
    </row>
    <row r="39" spans="1:18" ht="13.9" customHeight="1" x14ac:dyDescent="0.2">
      <c r="A39" s="256">
        <v>33</v>
      </c>
      <c r="B39" s="257" t="s">
        <v>33</v>
      </c>
      <c r="C39" s="258">
        <v>8443</v>
      </c>
      <c r="D39" s="259">
        <v>519</v>
      </c>
      <c r="E39" s="258">
        <v>8576</v>
      </c>
      <c r="F39" s="259">
        <v>527</v>
      </c>
      <c r="G39" s="258">
        <v>8709</v>
      </c>
      <c r="H39" s="259">
        <v>543</v>
      </c>
      <c r="I39" s="258">
        <v>8862</v>
      </c>
      <c r="J39" s="259">
        <v>558</v>
      </c>
      <c r="K39" s="258">
        <f>I39-'Año 2020'!$I39</f>
        <v>548</v>
      </c>
      <c r="L39" s="260">
        <f>$J39-'Año 2020'!$J39</f>
        <v>46</v>
      </c>
      <c r="M39" s="177"/>
      <c r="N39" s="178"/>
      <c r="R39" s="179"/>
    </row>
    <row r="40" spans="1:18" ht="13.9" customHeight="1" x14ac:dyDescent="0.2">
      <c r="A40" s="256">
        <v>34</v>
      </c>
      <c r="B40" s="257" t="s">
        <v>34</v>
      </c>
      <c r="C40" s="258">
        <v>1272470</v>
      </c>
      <c r="D40" s="259">
        <v>307952</v>
      </c>
      <c r="E40" s="258">
        <v>1283047</v>
      </c>
      <c r="F40" s="259">
        <v>311821</v>
      </c>
      <c r="G40" s="258">
        <v>1294724</v>
      </c>
      <c r="H40" s="259">
        <v>319769</v>
      </c>
      <c r="I40" s="258">
        <v>1308057</v>
      </c>
      <c r="J40" s="259">
        <v>325553</v>
      </c>
      <c r="K40" s="258">
        <f>I40-'Año 2020'!$I40</f>
        <v>45141</v>
      </c>
      <c r="L40" s="260">
        <f>$J40-'Año 2020'!$J40</f>
        <v>20701</v>
      </c>
      <c r="M40" s="177"/>
      <c r="N40" s="178"/>
      <c r="R40" s="179"/>
    </row>
    <row r="41" spans="1:18" ht="13.9" customHeight="1" x14ac:dyDescent="0.2">
      <c r="A41" s="256">
        <v>35</v>
      </c>
      <c r="B41" s="257" t="s">
        <v>35</v>
      </c>
      <c r="C41" s="258">
        <v>130777</v>
      </c>
      <c r="D41" s="259">
        <v>18401</v>
      </c>
      <c r="E41" s="258">
        <v>134146</v>
      </c>
      <c r="F41" s="259">
        <v>19174</v>
      </c>
      <c r="G41" s="258">
        <v>137937</v>
      </c>
      <c r="H41" s="259">
        <v>19848</v>
      </c>
      <c r="I41" s="258">
        <v>141518</v>
      </c>
      <c r="J41" s="259">
        <v>21018</v>
      </c>
      <c r="K41" s="258">
        <f>I41-'Año 2020'!$I41</f>
        <v>13907</v>
      </c>
      <c r="L41" s="260">
        <f>$J41-'Año 2020'!$J41</f>
        <v>3288</v>
      </c>
      <c r="M41" s="177"/>
      <c r="N41" s="178"/>
      <c r="R41" s="179"/>
    </row>
    <row r="42" spans="1:18" ht="13.9" customHeight="1" x14ac:dyDescent="0.2">
      <c r="A42" s="256">
        <v>36</v>
      </c>
      <c r="B42" s="257" t="s">
        <v>36</v>
      </c>
      <c r="C42" s="258">
        <v>755595</v>
      </c>
      <c r="D42" s="259">
        <v>3751</v>
      </c>
      <c r="E42" s="258">
        <v>767594</v>
      </c>
      <c r="F42" s="259">
        <v>3858</v>
      </c>
      <c r="G42" s="258">
        <v>782538</v>
      </c>
      <c r="H42" s="259">
        <v>3978</v>
      </c>
      <c r="I42" s="258">
        <v>798059</v>
      </c>
      <c r="J42" s="259">
        <v>4195</v>
      </c>
      <c r="K42" s="258">
        <f>I42-'Año 2020'!$I42</f>
        <v>55125</v>
      </c>
      <c r="L42" s="260">
        <f>$J42-'Año 2020'!$J42</f>
        <v>523</v>
      </c>
      <c r="M42" s="177"/>
      <c r="N42" s="178"/>
    </row>
    <row r="43" spans="1:18" x14ac:dyDescent="0.2">
      <c r="A43" s="256">
        <v>37</v>
      </c>
      <c r="B43" s="257" t="s">
        <v>37</v>
      </c>
      <c r="C43" s="258">
        <v>355879</v>
      </c>
      <c r="D43" s="259">
        <v>15047</v>
      </c>
      <c r="E43" s="258">
        <v>362792</v>
      </c>
      <c r="F43" s="259">
        <v>15394</v>
      </c>
      <c r="G43" s="258">
        <v>370240</v>
      </c>
      <c r="H43" s="259">
        <v>15803</v>
      </c>
      <c r="I43" s="258">
        <v>377245</v>
      </c>
      <c r="J43" s="259">
        <v>16280</v>
      </c>
      <c r="K43" s="258">
        <f>I43-'Año 2020'!$I43</f>
        <v>28285</v>
      </c>
      <c r="L43" s="260">
        <f>$J43-'Año 2020'!$J43</f>
        <v>1514</v>
      </c>
      <c r="M43" s="177"/>
      <c r="N43" s="178"/>
      <c r="R43" s="179"/>
    </row>
    <row r="44" spans="1:18" ht="13.9" customHeight="1" x14ac:dyDescent="0.2">
      <c r="A44" s="256">
        <v>38</v>
      </c>
      <c r="B44" s="257" t="s">
        <v>38</v>
      </c>
      <c r="C44" s="258">
        <v>291762</v>
      </c>
      <c r="D44" s="259">
        <v>13367</v>
      </c>
      <c r="E44" s="258">
        <v>294307</v>
      </c>
      <c r="F44" s="259">
        <v>13574</v>
      </c>
      <c r="G44" s="258">
        <v>297812</v>
      </c>
      <c r="H44" s="259">
        <v>13812</v>
      </c>
      <c r="I44" s="258">
        <v>301562</v>
      </c>
      <c r="J44" s="259">
        <v>14228</v>
      </c>
      <c r="K44" s="258">
        <f>I44-'Año 2020'!$I44</f>
        <v>12064</v>
      </c>
      <c r="L44" s="260">
        <f>$J44-'Año 2020'!$J44</f>
        <v>1044</v>
      </c>
      <c r="M44" s="177"/>
      <c r="N44" s="178"/>
      <c r="R44" s="179"/>
    </row>
    <row r="45" spans="1:18" x14ac:dyDescent="0.2">
      <c r="A45" s="256">
        <v>39</v>
      </c>
      <c r="B45" s="257" t="s">
        <v>39</v>
      </c>
      <c r="C45" s="258">
        <v>389221</v>
      </c>
      <c r="D45" s="259">
        <v>84210</v>
      </c>
      <c r="E45" s="258">
        <v>390530</v>
      </c>
      <c r="F45" s="259">
        <v>84532</v>
      </c>
      <c r="G45" s="258">
        <v>392464</v>
      </c>
      <c r="H45" s="259">
        <v>85952</v>
      </c>
      <c r="I45" s="258">
        <v>395230</v>
      </c>
      <c r="J45" s="259">
        <v>87045</v>
      </c>
      <c r="K45" s="258">
        <f>I45-'Año 2020'!$I45</f>
        <v>7029</v>
      </c>
      <c r="L45" s="260">
        <f>$J45-'Año 2020'!$J45</f>
        <v>3082</v>
      </c>
      <c r="M45" s="177"/>
      <c r="N45" s="178"/>
      <c r="R45" s="179"/>
    </row>
    <row r="46" spans="1:18" x14ac:dyDescent="0.2">
      <c r="A46" s="256">
        <v>40</v>
      </c>
      <c r="B46" s="257" t="s">
        <v>40</v>
      </c>
      <c r="C46" s="258">
        <v>35030</v>
      </c>
      <c r="D46" s="259">
        <v>4188</v>
      </c>
      <c r="E46" s="258">
        <v>35629</v>
      </c>
      <c r="F46" s="259">
        <v>4242</v>
      </c>
      <c r="G46" s="258">
        <v>36115</v>
      </c>
      <c r="H46" s="259">
        <v>4367</v>
      </c>
      <c r="I46" s="258">
        <v>36653</v>
      </c>
      <c r="J46" s="259">
        <v>4416</v>
      </c>
      <c r="K46" s="258">
        <f>I46-'Año 2020'!$I46</f>
        <v>2151</v>
      </c>
      <c r="L46" s="260">
        <f>$J46-'Año 2020'!$J46</f>
        <v>275</v>
      </c>
      <c r="M46" s="177"/>
      <c r="N46" s="178"/>
      <c r="R46" s="179"/>
    </row>
    <row r="47" spans="1:18" ht="13.9" customHeight="1" x14ac:dyDescent="0.2">
      <c r="A47" s="256">
        <v>41</v>
      </c>
      <c r="B47" s="257" t="s">
        <v>41</v>
      </c>
      <c r="C47" s="258">
        <v>801962</v>
      </c>
      <c r="D47" s="259">
        <v>31724</v>
      </c>
      <c r="E47" s="258">
        <v>813095</v>
      </c>
      <c r="F47" s="259">
        <v>32205</v>
      </c>
      <c r="G47" s="258">
        <v>827687</v>
      </c>
      <c r="H47" s="259">
        <v>32701</v>
      </c>
      <c r="I47" s="258">
        <v>845381</v>
      </c>
      <c r="J47" s="259">
        <v>33711</v>
      </c>
      <c r="K47" s="258">
        <f>I47-'Año 2020'!$I47</f>
        <v>54700</v>
      </c>
      <c r="L47" s="260">
        <f>$J47-'Año 2020'!$J47</f>
        <v>2542</v>
      </c>
      <c r="M47" s="177"/>
      <c r="N47" s="178"/>
      <c r="R47" s="179"/>
    </row>
    <row r="48" spans="1:18" ht="13.9" customHeight="1" x14ac:dyDescent="0.2">
      <c r="A48" s="256">
        <v>42</v>
      </c>
      <c r="B48" s="257" t="s">
        <v>42</v>
      </c>
      <c r="C48" s="258">
        <v>11592</v>
      </c>
      <c r="D48" s="259">
        <v>1129</v>
      </c>
      <c r="E48" s="258">
        <v>11912</v>
      </c>
      <c r="F48" s="259">
        <v>1146</v>
      </c>
      <c r="G48" s="258">
        <v>12268</v>
      </c>
      <c r="H48" s="259">
        <v>1179</v>
      </c>
      <c r="I48" s="258">
        <v>12563</v>
      </c>
      <c r="J48" s="259">
        <v>1204</v>
      </c>
      <c r="K48" s="258">
        <f>I48-'Año 2020'!$I48</f>
        <v>1149</v>
      </c>
      <c r="L48" s="260">
        <f>$J48-'Año 2020'!$J48</f>
        <v>86</v>
      </c>
      <c r="M48" s="177"/>
      <c r="N48" s="178"/>
      <c r="R48" s="179"/>
    </row>
    <row r="49" spans="1:18" x14ac:dyDescent="0.2">
      <c r="A49" s="256">
        <v>43</v>
      </c>
      <c r="B49" s="257" t="s">
        <v>149</v>
      </c>
      <c r="C49" s="258">
        <v>18813</v>
      </c>
      <c r="D49" s="259">
        <v>3836</v>
      </c>
      <c r="E49" s="258">
        <v>19285</v>
      </c>
      <c r="F49" s="259">
        <v>3954</v>
      </c>
      <c r="G49" s="258">
        <v>19849</v>
      </c>
      <c r="H49" s="259">
        <v>4068</v>
      </c>
      <c r="I49" s="258">
        <v>20372</v>
      </c>
      <c r="J49" s="259">
        <v>4215</v>
      </c>
      <c r="K49" s="258">
        <f>I49-'Año 2020'!$I49</f>
        <v>2013</v>
      </c>
      <c r="L49" s="260">
        <f>$J49-'Año 2020'!$J49</f>
        <v>517</v>
      </c>
      <c r="M49" s="177"/>
      <c r="N49" s="178"/>
      <c r="R49" s="179"/>
    </row>
    <row r="50" spans="1:18" x14ac:dyDescent="0.2">
      <c r="A50" s="256">
        <v>44</v>
      </c>
      <c r="B50" s="257" t="s">
        <v>152</v>
      </c>
      <c r="C50" s="258">
        <v>36881</v>
      </c>
      <c r="D50" s="259">
        <v>17811</v>
      </c>
      <c r="E50" s="258">
        <v>37410</v>
      </c>
      <c r="F50" s="259">
        <v>18095</v>
      </c>
      <c r="G50" s="258">
        <v>38036</v>
      </c>
      <c r="H50" s="259">
        <v>18603</v>
      </c>
      <c r="I50" s="258">
        <v>38637</v>
      </c>
      <c r="J50" s="259">
        <v>18982</v>
      </c>
      <c r="K50" s="258">
        <f>I50-'Año 2020'!$I50</f>
        <v>2283</v>
      </c>
      <c r="L50" s="260">
        <f>$J50-'Año 2020'!$J50</f>
        <v>1456</v>
      </c>
      <c r="M50" s="177"/>
      <c r="N50" s="178"/>
      <c r="R50" s="179"/>
    </row>
    <row r="51" spans="1:18" x14ac:dyDescent="0.2">
      <c r="A51" s="256">
        <v>45</v>
      </c>
      <c r="B51" s="257" t="s">
        <v>43</v>
      </c>
      <c r="C51" s="258">
        <v>14155</v>
      </c>
      <c r="D51" s="259">
        <v>2063</v>
      </c>
      <c r="E51" s="258">
        <v>14547</v>
      </c>
      <c r="F51" s="259">
        <v>2105</v>
      </c>
      <c r="G51" s="258">
        <v>14916</v>
      </c>
      <c r="H51" s="259">
        <v>2186</v>
      </c>
      <c r="I51" s="258">
        <v>15283</v>
      </c>
      <c r="J51" s="259">
        <v>2245</v>
      </c>
      <c r="K51" s="258">
        <f>I51-'Año 2020'!$I51</f>
        <v>1480</v>
      </c>
      <c r="L51" s="260">
        <f>$J51-'Año 2020'!$J51</f>
        <v>208</v>
      </c>
      <c r="M51" s="177"/>
      <c r="N51" s="178"/>
    </row>
    <row r="52" spans="1:18" ht="13.9" customHeight="1" x14ac:dyDescent="0.2">
      <c r="A52" s="256">
        <v>46</v>
      </c>
      <c r="B52" s="257" t="s">
        <v>44</v>
      </c>
      <c r="C52" s="258">
        <v>5091430</v>
      </c>
      <c r="D52" s="259">
        <v>77219</v>
      </c>
      <c r="E52" s="258">
        <v>5151171</v>
      </c>
      <c r="F52" s="259">
        <v>77415</v>
      </c>
      <c r="G52" s="258">
        <v>5209297</v>
      </c>
      <c r="H52" s="259">
        <v>77793</v>
      </c>
      <c r="I52" s="258">
        <v>5266277</v>
      </c>
      <c r="J52" s="259">
        <v>78095</v>
      </c>
      <c r="K52" s="258">
        <f>I52-'Año 2020'!$I52</f>
        <v>241975</v>
      </c>
      <c r="L52" s="260">
        <f>$J52-'Año 2020'!$J52</f>
        <v>1077</v>
      </c>
      <c r="M52" s="177"/>
      <c r="N52" s="178"/>
      <c r="R52" s="179"/>
    </row>
    <row r="53" spans="1:18" ht="13.9" customHeight="1" x14ac:dyDescent="0.2">
      <c r="A53" s="256">
        <v>47</v>
      </c>
      <c r="B53" s="257" t="s">
        <v>45</v>
      </c>
      <c r="C53" s="258">
        <v>476710</v>
      </c>
      <c r="D53" s="259">
        <v>26974</v>
      </c>
      <c r="E53" s="258">
        <v>482721</v>
      </c>
      <c r="F53" s="259">
        <v>27698</v>
      </c>
      <c r="G53" s="258">
        <v>491096</v>
      </c>
      <c r="H53" s="259">
        <v>28603</v>
      </c>
      <c r="I53" s="258">
        <v>499344</v>
      </c>
      <c r="J53" s="259">
        <v>29539</v>
      </c>
      <c r="K53" s="258">
        <f>I53-'Año 2020'!$I53</f>
        <v>27626</v>
      </c>
      <c r="L53" s="260">
        <f>$J53-'Año 2020'!$J53</f>
        <v>3353</v>
      </c>
      <c r="M53" s="177"/>
      <c r="N53" s="178"/>
      <c r="R53" s="179"/>
    </row>
    <row r="54" spans="1:18" ht="13.9" customHeight="1" x14ac:dyDescent="0.2">
      <c r="A54" s="256">
        <v>48</v>
      </c>
      <c r="B54" s="257" t="s">
        <v>46</v>
      </c>
      <c r="C54" s="258">
        <v>22406</v>
      </c>
      <c r="D54" s="259">
        <v>1501</v>
      </c>
      <c r="E54" s="258">
        <v>22877</v>
      </c>
      <c r="F54" s="259">
        <v>1521</v>
      </c>
      <c r="G54" s="258">
        <v>23343</v>
      </c>
      <c r="H54" s="259">
        <v>1555</v>
      </c>
      <c r="I54" s="258">
        <v>23861</v>
      </c>
      <c r="J54" s="259">
        <v>1585</v>
      </c>
      <c r="K54" s="258">
        <f>I54-'Año 2020'!$I54</f>
        <v>1924</v>
      </c>
      <c r="L54" s="260">
        <f>$J54-'Año 2020'!$J54</f>
        <v>107</v>
      </c>
      <c r="M54" s="177"/>
      <c r="N54" s="178"/>
      <c r="R54" s="179"/>
    </row>
    <row r="55" spans="1:18" ht="13.9" customHeight="1" x14ac:dyDescent="0.2">
      <c r="A55" s="256">
        <v>49</v>
      </c>
      <c r="B55" s="257" t="s">
        <v>47</v>
      </c>
      <c r="C55" s="258">
        <v>196824</v>
      </c>
      <c r="D55" s="259">
        <v>2961</v>
      </c>
      <c r="E55" s="258">
        <v>200780</v>
      </c>
      <c r="F55" s="259">
        <v>3007</v>
      </c>
      <c r="G55" s="258">
        <v>205098</v>
      </c>
      <c r="H55" s="259">
        <v>3081</v>
      </c>
      <c r="I55" s="258">
        <v>209760</v>
      </c>
      <c r="J55" s="259">
        <v>3162</v>
      </c>
      <c r="K55" s="258">
        <f>I55-'Año 2020'!$I55</f>
        <v>16934</v>
      </c>
      <c r="L55" s="260">
        <f>$J55-'Año 2020'!$J55</f>
        <v>260</v>
      </c>
      <c r="M55" s="177"/>
      <c r="N55" s="178"/>
      <c r="R55" s="179"/>
    </row>
    <row r="56" spans="1:18" ht="13.9" customHeight="1" x14ac:dyDescent="0.2">
      <c r="A56" s="256">
        <v>50</v>
      </c>
      <c r="B56" s="257" t="s">
        <v>48</v>
      </c>
      <c r="C56" s="258">
        <v>225237</v>
      </c>
      <c r="D56" s="259">
        <v>1412</v>
      </c>
      <c r="E56" s="258">
        <v>228456</v>
      </c>
      <c r="F56" s="259">
        <v>1430</v>
      </c>
      <c r="G56" s="258">
        <v>232250</v>
      </c>
      <c r="H56" s="259">
        <v>1465</v>
      </c>
      <c r="I56" s="258">
        <v>235213</v>
      </c>
      <c r="J56" s="259">
        <v>1495</v>
      </c>
      <c r="K56" s="258">
        <f>I56-'Año 2020'!$I56</f>
        <v>14454</v>
      </c>
      <c r="L56" s="260">
        <f>$J56-'Año 2020'!$J56</f>
        <v>111</v>
      </c>
      <c r="M56" s="177"/>
      <c r="N56" s="178"/>
      <c r="R56" s="179"/>
    </row>
    <row r="57" spans="1:18" x14ac:dyDescent="0.2">
      <c r="A57" s="256">
        <v>51</v>
      </c>
      <c r="B57" s="257" t="s">
        <v>151</v>
      </c>
      <c r="C57" s="258">
        <v>755</v>
      </c>
      <c r="D57" s="259">
        <v>165</v>
      </c>
      <c r="E57" s="258">
        <v>766</v>
      </c>
      <c r="F57" s="259">
        <v>166</v>
      </c>
      <c r="G57" s="258">
        <v>775</v>
      </c>
      <c r="H57" s="259">
        <v>167</v>
      </c>
      <c r="I57" s="258">
        <v>785</v>
      </c>
      <c r="J57" s="259">
        <v>167</v>
      </c>
      <c r="K57" s="258">
        <f>I57-'Año 2020'!$I57</f>
        <v>40</v>
      </c>
      <c r="L57" s="260">
        <f>$J57-'Año 2020'!$J57</f>
        <v>4</v>
      </c>
      <c r="M57" s="177"/>
      <c r="N57" s="178"/>
    </row>
    <row r="58" spans="1:18" ht="13.9" customHeight="1" x14ac:dyDescent="0.2">
      <c r="A58" s="256">
        <v>52</v>
      </c>
      <c r="B58" s="257" t="s">
        <v>49</v>
      </c>
      <c r="C58" s="258">
        <v>67930</v>
      </c>
      <c r="D58" s="259">
        <v>14934</v>
      </c>
      <c r="E58" s="258">
        <v>68605</v>
      </c>
      <c r="F58" s="259">
        <v>15206</v>
      </c>
      <c r="G58" s="258">
        <v>69380</v>
      </c>
      <c r="H58" s="259">
        <v>15442</v>
      </c>
      <c r="I58" s="258">
        <v>70275</v>
      </c>
      <c r="J58" s="259">
        <v>15849</v>
      </c>
      <c r="K58" s="258">
        <f>I58-'Año 2020'!$I58</f>
        <v>3008</v>
      </c>
      <c r="L58" s="260">
        <f>$J58-'Año 2020'!$J58</f>
        <v>1169</v>
      </c>
      <c r="M58" s="177"/>
      <c r="N58" s="178"/>
      <c r="R58" s="179"/>
    </row>
    <row r="59" spans="1:18" ht="13.9" customHeight="1" x14ac:dyDescent="0.2">
      <c r="A59" s="256">
        <v>53</v>
      </c>
      <c r="B59" s="257" t="s">
        <v>50</v>
      </c>
      <c r="C59" s="258">
        <v>23860</v>
      </c>
      <c r="D59" s="259">
        <v>1409</v>
      </c>
      <c r="E59" s="258">
        <v>23993</v>
      </c>
      <c r="F59" s="259">
        <v>1418</v>
      </c>
      <c r="G59" s="258">
        <v>24088</v>
      </c>
      <c r="H59" s="259">
        <v>1439</v>
      </c>
      <c r="I59" s="258">
        <v>24221</v>
      </c>
      <c r="J59" s="259">
        <v>1456</v>
      </c>
      <c r="K59" s="258">
        <f>I59-'Año 2020'!$I59</f>
        <v>450</v>
      </c>
      <c r="L59" s="260">
        <f>$J59-'Año 2020'!$J59</f>
        <v>63</v>
      </c>
      <c r="M59" s="177"/>
      <c r="N59" s="178"/>
    </row>
    <row r="60" spans="1:18" ht="13.9" customHeight="1" x14ac:dyDescent="0.2">
      <c r="A60" s="256">
        <v>54</v>
      </c>
      <c r="B60" s="257" t="s">
        <v>51</v>
      </c>
      <c r="C60" s="258">
        <v>820690</v>
      </c>
      <c r="D60" s="259">
        <v>1871</v>
      </c>
      <c r="E60" s="258">
        <v>831125</v>
      </c>
      <c r="F60" s="259">
        <v>1874</v>
      </c>
      <c r="G60" s="258">
        <v>841638</v>
      </c>
      <c r="H60" s="259">
        <v>1881</v>
      </c>
      <c r="I60" s="258">
        <v>853764</v>
      </c>
      <c r="J60" s="259">
        <v>1886</v>
      </c>
      <c r="K60" s="258">
        <f>I60-'Año 2020'!$I60</f>
        <v>43832</v>
      </c>
      <c r="L60" s="260">
        <f>$J60-'Año 2020'!$J60</f>
        <v>25</v>
      </c>
      <c r="M60" s="177"/>
      <c r="N60" s="178"/>
    </row>
    <row r="61" spans="1:18" x14ac:dyDescent="0.2">
      <c r="A61" s="256">
        <v>55</v>
      </c>
      <c r="B61" s="257" t="s">
        <v>52</v>
      </c>
      <c r="C61" s="258">
        <v>12182</v>
      </c>
      <c r="D61" s="259">
        <v>839</v>
      </c>
      <c r="E61" s="258">
        <v>12400</v>
      </c>
      <c r="F61" s="259">
        <v>852</v>
      </c>
      <c r="G61" s="258">
        <v>12697</v>
      </c>
      <c r="H61" s="259">
        <v>884</v>
      </c>
      <c r="I61" s="258">
        <v>12934</v>
      </c>
      <c r="J61" s="259">
        <v>896</v>
      </c>
      <c r="K61" s="258">
        <f>I61-'Año 2020'!$I61</f>
        <v>947</v>
      </c>
      <c r="L61" s="260">
        <f>$J61-'Año 2020'!$J61</f>
        <v>67</v>
      </c>
      <c r="M61" s="177"/>
      <c r="N61" s="178"/>
      <c r="R61" s="179"/>
    </row>
    <row r="62" spans="1:18" ht="13.9" customHeight="1" x14ac:dyDescent="0.2">
      <c r="A62" s="256">
        <v>56</v>
      </c>
      <c r="B62" s="257" t="s">
        <v>53</v>
      </c>
      <c r="C62" s="258">
        <v>365505</v>
      </c>
      <c r="D62" s="259">
        <v>20179</v>
      </c>
      <c r="E62" s="258">
        <v>371402</v>
      </c>
      <c r="F62" s="259">
        <v>20653</v>
      </c>
      <c r="G62" s="258">
        <v>378451</v>
      </c>
      <c r="H62" s="259">
        <v>21188</v>
      </c>
      <c r="I62" s="258">
        <v>385518</v>
      </c>
      <c r="J62" s="259">
        <v>22031</v>
      </c>
      <c r="K62" s="258">
        <f>I62-'Año 2020'!$I62</f>
        <v>25796</v>
      </c>
      <c r="L62" s="260">
        <f>$J62-'Año 2020'!$J62</f>
        <v>2281</v>
      </c>
      <c r="M62" s="177"/>
      <c r="N62" s="178"/>
    </row>
    <row r="63" spans="1:18" ht="13.9" customHeight="1" x14ac:dyDescent="0.2">
      <c r="A63" s="256">
        <v>57</v>
      </c>
      <c r="B63" s="257" t="s">
        <v>424</v>
      </c>
      <c r="C63" s="258">
        <v>26499</v>
      </c>
      <c r="D63" s="259">
        <v>1415</v>
      </c>
      <c r="E63" s="258">
        <v>26873</v>
      </c>
      <c r="F63" s="259">
        <v>1408</v>
      </c>
      <c r="G63" s="258">
        <v>27305</v>
      </c>
      <c r="H63" s="259">
        <v>1460</v>
      </c>
      <c r="I63" s="258">
        <v>27674</v>
      </c>
      <c r="J63" s="259">
        <v>1470</v>
      </c>
      <c r="K63" s="258">
        <f>I63-'Año 2020'!$I63</f>
        <v>1640</v>
      </c>
      <c r="L63" s="260">
        <f>$J63-'Año 2020'!$J63</f>
        <v>55</v>
      </c>
      <c r="M63" s="177"/>
      <c r="N63" s="178"/>
      <c r="R63" s="179"/>
    </row>
    <row r="64" spans="1:18" x14ac:dyDescent="0.2">
      <c r="A64" s="256">
        <v>58</v>
      </c>
      <c r="B64" s="257" t="s">
        <v>541</v>
      </c>
      <c r="C64" s="258">
        <v>9801</v>
      </c>
      <c r="D64" s="259">
        <v>1476</v>
      </c>
      <c r="E64" s="258">
        <v>9955</v>
      </c>
      <c r="F64" s="259">
        <v>1497</v>
      </c>
      <c r="G64" s="258">
        <v>10098</v>
      </c>
      <c r="H64" s="259">
        <v>1561</v>
      </c>
      <c r="I64" s="258">
        <v>10234</v>
      </c>
      <c r="J64" s="259">
        <v>1594</v>
      </c>
      <c r="K64" s="258">
        <f>I64-'Año 2020'!$I64</f>
        <v>582</v>
      </c>
      <c r="L64" s="260">
        <f>$J64-'Año 2020'!$J64</f>
        <v>137</v>
      </c>
      <c r="M64" s="180"/>
      <c r="N64" s="178"/>
    </row>
    <row r="65" spans="1:18" ht="13.9" customHeight="1" x14ac:dyDescent="0.2">
      <c r="A65" s="256">
        <v>59</v>
      </c>
      <c r="B65" s="257" t="s">
        <v>542</v>
      </c>
      <c r="C65" s="258">
        <v>23508</v>
      </c>
      <c r="D65" s="259">
        <v>1658</v>
      </c>
      <c r="E65" s="258">
        <v>23821</v>
      </c>
      <c r="F65" s="259">
        <v>1657</v>
      </c>
      <c r="G65" s="258">
        <v>24171</v>
      </c>
      <c r="H65" s="259">
        <v>1710</v>
      </c>
      <c r="I65" s="258">
        <v>24464</v>
      </c>
      <c r="J65" s="259">
        <v>1723</v>
      </c>
      <c r="K65" s="258">
        <f>I65-'Año 2020'!$I65</f>
        <v>1301</v>
      </c>
      <c r="L65" s="260">
        <f>$J65-'Año 2020'!$J65</f>
        <v>66</v>
      </c>
      <c r="M65" s="177"/>
      <c r="N65" s="178"/>
      <c r="R65" s="179"/>
    </row>
    <row r="66" spans="1:18" ht="13.9" customHeight="1" x14ac:dyDescent="0.2">
      <c r="A66" s="256">
        <v>60</v>
      </c>
      <c r="B66" s="257" t="s">
        <v>543</v>
      </c>
      <c r="C66" s="258">
        <v>63956</v>
      </c>
      <c r="D66" s="259">
        <v>9098</v>
      </c>
      <c r="E66" s="258">
        <v>65353</v>
      </c>
      <c r="F66" s="259">
        <v>9286</v>
      </c>
      <c r="G66" s="258">
        <v>66820</v>
      </c>
      <c r="H66" s="259">
        <v>9521</v>
      </c>
      <c r="I66" s="258">
        <v>68167</v>
      </c>
      <c r="J66" s="259">
        <v>9802</v>
      </c>
      <c r="K66" s="258">
        <f>I66-'Año 2020'!$I66</f>
        <v>5361</v>
      </c>
      <c r="L66" s="260">
        <f>$J66-'Año 2020'!$J66</f>
        <v>908</v>
      </c>
      <c r="M66" s="177"/>
      <c r="N66" s="178"/>
    </row>
    <row r="67" spans="1:18" ht="13.9" customHeight="1" x14ac:dyDescent="0.2">
      <c r="A67" s="256">
        <v>61</v>
      </c>
      <c r="B67" s="257" t="s">
        <v>544</v>
      </c>
      <c r="C67" s="258">
        <v>273688</v>
      </c>
      <c r="D67" s="259">
        <v>63303</v>
      </c>
      <c r="E67" s="258">
        <v>278667</v>
      </c>
      <c r="F67" s="259">
        <v>65265</v>
      </c>
      <c r="G67" s="258">
        <v>283597</v>
      </c>
      <c r="H67" s="259">
        <v>67238</v>
      </c>
      <c r="I67" s="258">
        <v>288602</v>
      </c>
      <c r="J67" s="259">
        <v>69159</v>
      </c>
      <c r="K67" s="258">
        <f>I67-'Año 2020'!$I67</f>
        <v>18701</v>
      </c>
      <c r="L67" s="260">
        <f>$J67-'Año 2020'!$J67</f>
        <v>7803</v>
      </c>
      <c r="M67" s="177"/>
      <c r="N67" s="178"/>
    </row>
    <row r="68" spans="1:18" ht="13.9" customHeight="1" x14ac:dyDescent="0.2">
      <c r="A68" s="256">
        <v>62</v>
      </c>
      <c r="B68" s="257" t="s">
        <v>545</v>
      </c>
      <c r="C68" s="258">
        <v>38397</v>
      </c>
      <c r="D68" s="259">
        <v>5117</v>
      </c>
      <c r="E68" s="258">
        <v>39154</v>
      </c>
      <c r="F68" s="259">
        <v>5224</v>
      </c>
      <c r="G68" s="258">
        <v>40018</v>
      </c>
      <c r="H68" s="259">
        <v>5316</v>
      </c>
      <c r="I68" s="258">
        <v>40893</v>
      </c>
      <c r="J68" s="259">
        <v>5485</v>
      </c>
      <c r="K68" s="258">
        <f>I68-'Año 2020'!$I68</f>
        <v>3258</v>
      </c>
      <c r="L68" s="260">
        <f>$J68-'Año 2020'!$J68</f>
        <v>480</v>
      </c>
      <c r="M68" s="177"/>
      <c r="N68" s="178"/>
    </row>
    <row r="69" spans="1:18" ht="13.9" customHeight="1" x14ac:dyDescent="0.2">
      <c r="A69" s="256">
        <v>63</v>
      </c>
      <c r="B69" s="257" t="s">
        <v>546</v>
      </c>
      <c r="C69" s="258">
        <v>2511</v>
      </c>
      <c r="D69" s="259">
        <v>851</v>
      </c>
      <c r="E69" s="258">
        <v>2575</v>
      </c>
      <c r="F69" s="259">
        <v>869</v>
      </c>
      <c r="G69" s="258">
        <v>2627</v>
      </c>
      <c r="H69" s="259">
        <v>892</v>
      </c>
      <c r="I69" s="258">
        <v>2683</v>
      </c>
      <c r="J69" s="259">
        <v>920</v>
      </c>
      <c r="K69" s="258">
        <f>I69-'Año 2020'!$I69</f>
        <v>228</v>
      </c>
      <c r="L69" s="260">
        <f>$J69-'Año 2020'!$J69</f>
        <v>87</v>
      </c>
      <c r="M69" s="177"/>
      <c r="N69" s="178"/>
      <c r="R69" s="179"/>
    </row>
    <row r="70" spans="1:18" ht="13.9" customHeight="1" x14ac:dyDescent="0.2">
      <c r="A70" s="256">
        <v>64</v>
      </c>
      <c r="B70" s="257" t="s">
        <v>547</v>
      </c>
      <c r="C70" s="258">
        <v>318700</v>
      </c>
      <c r="D70" s="259">
        <v>2314</v>
      </c>
      <c r="E70" s="258">
        <v>323997</v>
      </c>
      <c r="F70" s="259">
        <v>2402</v>
      </c>
      <c r="G70" s="258">
        <v>330421</v>
      </c>
      <c r="H70" s="259">
        <v>2459</v>
      </c>
      <c r="I70" s="258">
        <v>337174</v>
      </c>
      <c r="J70" s="259">
        <v>2580</v>
      </c>
      <c r="K70" s="258">
        <f>I70-'Año 2020'!$I70</f>
        <v>23666</v>
      </c>
      <c r="L70" s="260">
        <f>$J70-'Año 2020'!$J70</f>
        <v>337</v>
      </c>
      <c r="M70" s="177"/>
      <c r="N70" s="178"/>
      <c r="R70" s="179"/>
    </row>
    <row r="71" spans="1:18" ht="13.9" customHeight="1" x14ac:dyDescent="0.2">
      <c r="A71" s="256">
        <v>65</v>
      </c>
      <c r="B71" s="257" t="s">
        <v>548</v>
      </c>
      <c r="C71" s="258">
        <v>1017091</v>
      </c>
      <c r="D71" s="259">
        <v>5492</v>
      </c>
      <c r="E71" s="258">
        <v>1036814</v>
      </c>
      <c r="F71" s="259">
        <v>5600</v>
      </c>
      <c r="G71" s="258">
        <v>1056901</v>
      </c>
      <c r="H71" s="259">
        <v>5846</v>
      </c>
      <c r="I71" s="258">
        <v>1078008</v>
      </c>
      <c r="J71" s="259">
        <v>5979</v>
      </c>
      <c r="K71" s="258">
        <f>I71-'Año 2020'!$I71</f>
        <v>83729</v>
      </c>
      <c r="L71" s="260">
        <f>$J71-'Año 2020'!$J71</f>
        <v>584</v>
      </c>
      <c r="M71" s="177"/>
      <c r="N71" s="178"/>
      <c r="R71" s="179"/>
    </row>
    <row r="72" spans="1:18" ht="13.9" customHeight="1" x14ac:dyDescent="0.2">
      <c r="A72" s="256">
        <v>66</v>
      </c>
      <c r="B72" s="257" t="s">
        <v>549</v>
      </c>
      <c r="C72" s="258">
        <v>1426381</v>
      </c>
      <c r="D72" s="259">
        <v>110377</v>
      </c>
      <c r="E72" s="258">
        <v>1448525</v>
      </c>
      <c r="F72" s="259">
        <v>111803</v>
      </c>
      <c r="G72" s="258">
        <v>1472593</v>
      </c>
      <c r="H72" s="259">
        <v>116686</v>
      </c>
      <c r="I72" s="258">
        <v>1498186</v>
      </c>
      <c r="J72" s="259">
        <v>118981</v>
      </c>
      <c r="K72" s="258">
        <f>I72-'Año 2020'!$I72</f>
        <v>95488</v>
      </c>
      <c r="L72" s="260">
        <f>$J72-'Año 2020'!$J72</f>
        <v>10211</v>
      </c>
      <c r="M72" s="177"/>
      <c r="N72" s="178"/>
    </row>
    <row r="73" spans="1:18" ht="13.9" customHeight="1" x14ac:dyDescent="0.2">
      <c r="A73" s="256">
        <v>67</v>
      </c>
      <c r="B73" s="257" t="s">
        <v>550</v>
      </c>
      <c r="C73" s="258">
        <v>2328</v>
      </c>
      <c r="D73" s="259">
        <v>1815</v>
      </c>
      <c r="E73" s="258">
        <v>2387</v>
      </c>
      <c r="F73" s="259">
        <v>1875</v>
      </c>
      <c r="G73" s="258">
        <v>2440</v>
      </c>
      <c r="H73" s="259">
        <v>1930</v>
      </c>
      <c r="I73" s="258">
        <v>2499</v>
      </c>
      <c r="J73" s="259">
        <v>1992</v>
      </c>
      <c r="K73" s="258">
        <f>I73-'Año 2020'!$I73</f>
        <v>237</v>
      </c>
      <c r="L73" s="260">
        <f>$J73-'Año 2020'!$J73</f>
        <v>229</v>
      </c>
      <c r="M73" s="177"/>
      <c r="N73" s="178"/>
      <c r="R73" s="179"/>
    </row>
    <row r="74" spans="1:18" ht="13.9" customHeight="1" x14ac:dyDescent="0.2">
      <c r="A74" s="256">
        <v>68</v>
      </c>
      <c r="B74" s="257" t="s">
        <v>237</v>
      </c>
      <c r="C74" s="258">
        <v>3615</v>
      </c>
      <c r="D74" s="259">
        <v>1064</v>
      </c>
      <c r="E74" s="258">
        <v>3729</v>
      </c>
      <c r="F74" s="259">
        <v>1074</v>
      </c>
      <c r="G74" s="258">
        <v>3856</v>
      </c>
      <c r="H74" s="259">
        <v>1098</v>
      </c>
      <c r="I74" s="258">
        <v>3984</v>
      </c>
      <c r="J74" s="259">
        <v>1117</v>
      </c>
      <c r="K74" s="258">
        <f>I74-'Año 2020'!$I74</f>
        <v>455</v>
      </c>
      <c r="L74" s="260">
        <f>$J74-'Año 2020'!$J74</f>
        <v>69</v>
      </c>
      <c r="M74" s="177"/>
      <c r="N74" s="178"/>
      <c r="R74" s="179"/>
    </row>
    <row r="75" spans="1:18" ht="13.9" customHeight="1" x14ac:dyDescent="0.2">
      <c r="A75" s="256">
        <v>69</v>
      </c>
      <c r="B75" s="257" t="s">
        <v>243</v>
      </c>
      <c r="C75" s="258">
        <v>3881</v>
      </c>
      <c r="D75" s="259">
        <v>839</v>
      </c>
      <c r="E75" s="258">
        <v>3971</v>
      </c>
      <c r="F75" s="259">
        <v>860</v>
      </c>
      <c r="G75" s="258">
        <v>4104</v>
      </c>
      <c r="H75" s="259">
        <v>897</v>
      </c>
      <c r="I75" s="258">
        <v>4208</v>
      </c>
      <c r="J75" s="259">
        <v>917</v>
      </c>
      <c r="K75" s="258">
        <f>I75-'Año 2020'!$I75</f>
        <v>408</v>
      </c>
      <c r="L75" s="260">
        <f>$J75-'Año 2020'!$J75</f>
        <v>93</v>
      </c>
      <c r="M75" s="177"/>
      <c r="N75" s="178"/>
      <c r="R75" s="179"/>
    </row>
    <row r="76" spans="1:18" ht="13.9" customHeight="1" x14ac:dyDescent="0.2">
      <c r="A76" s="256">
        <v>70</v>
      </c>
      <c r="B76" s="257" t="s">
        <v>287</v>
      </c>
      <c r="C76" s="258">
        <v>58637</v>
      </c>
      <c r="D76" s="259">
        <v>4233</v>
      </c>
      <c r="E76" s="258">
        <v>61707</v>
      </c>
      <c r="F76" s="259">
        <v>4434</v>
      </c>
      <c r="G76" s="258">
        <v>65322</v>
      </c>
      <c r="H76" s="259">
        <v>4654</v>
      </c>
      <c r="I76" s="258">
        <v>69201</v>
      </c>
      <c r="J76" s="259">
        <v>4886</v>
      </c>
      <c r="K76" s="258">
        <f>I76-'Año 2020'!$I76</f>
        <v>13648</v>
      </c>
      <c r="L76" s="260">
        <f>$J76-'Año 2020'!$J76</f>
        <v>858</v>
      </c>
      <c r="M76" s="177"/>
      <c r="N76" s="178"/>
      <c r="R76" s="179"/>
    </row>
    <row r="77" spans="1:18" ht="13.9" customHeight="1" x14ac:dyDescent="0.2">
      <c r="A77" s="256">
        <v>71</v>
      </c>
      <c r="B77" s="257" t="s">
        <v>288</v>
      </c>
      <c r="C77" s="258">
        <v>8382</v>
      </c>
      <c r="D77" s="259">
        <v>1018</v>
      </c>
      <c r="E77" s="258">
        <v>8700</v>
      </c>
      <c r="F77" s="259">
        <v>1068</v>
      </c>
      <c r="G77" s="258">
        <v>9070</v>
      </c>
      <c r="H77" s="259">
        <v>1123</v>
      </c>
      <c r="I77" s="258">
        <v>9376</v>
      </c>
      <c r="J77" s="259">
        <v>1183</v>
      </c>
      <c r="K77" s="258">
        <f>I77-'Año 2020'!$I77</f>
        <v>1343</v>
      </c>
      <c r="L77" s="260">
        <f>$J77-'Año 2020'!$J77</f>
        <v>214</v>
      </c>
      <c r="M77" s="177"/>
      <c r="N77" s="178"/>
    </row>
    <row r="78" spans="1:18" ht="13.9" customHeight="1" x14ac:dyDescent="0.2">
      <c r="A78" s="256">
        <v>72</v>
      </c>
      <c r="B78" s="257" t="s">
        <v>289</v>
      </c>
      <c r="C78" s="258">
        <v>6747</v>
      </c>
      <c r="D78" s="259">
        <v>1305</v>
      </c>
      <c r="E78" s="258">
        <v>7038</v>
      </c>
      <c r="F78" s="259">
        <v>1371</v>
      </c>
      <c r="G78" s="258">
        <v>7299</v>
      </c>
      <c r="H78" s="259">
        <v>1406</v>
      </c>
      <c r="I78" s="258">
        <v>7574</v>
      </c>
      <c r="J78" s="259">
        <v>1500</v>
      </c>
      <c r="K78" s="258">
        <f>I78-'Año 2020'!$I78</f>
        <v>1099</v>
      </c>
      <c r="L78" s="260">
        <f>$J78-'Año 2020'!$J78</f>
        <v>244</v>
      </c>
      <c r="M78" s="177"/>
      <c r="N78" s="178"/>
    </row>
    <row r="79" spans="1:18" ht="13.9" customHeight="1" x14ac:dyDescent="0.2">
      <c r="A79" s="256">
        <v>73</v>
      </c>
      <c r="B79" s="257" t="s">
        <v>290</v>
      </c>
      <c r="C79" s="258">
        <v>599</v>
      </c>
      <c r="D79" s="259">
        <v>92</v>
      </c>
      <c r="E79" s="258">
        <v>621</v>
      </c>
      <c r="F79" s="259">
        <v>94</v>
      </c>
      <c r="G79" s="258">
        <v>641</v>
      </c>
      <c r="H79" s="259">
        <v>95</v>
      </c>
      <c r="I79" s="258">
        <v>655</v>
      </c>
      <c r="J79" s="259">
        <v>99</v>
      </c>
      <c r="K79" s="258">
        <f>I79-'Año 2020'!$I79</f>
        <v>74</v>
      </c>
      <c r="L79" s="260">
        <f>$J79-'Año 2020'!$J79</f>
        <v>12</v>
      </c>
      <c r="M79" s="177"/>
      <c r="N79" s="178"/>
      <c r="R79" s="179"/>
    </row>
    <row r="80" spans="1:18" ht="13.9" customHeight="1" x14ac:dyDescent="0.2">
      <c r="A80" s="256">
        <v>74</v>
      </c>
      <c r="B80" s="257" t="s">
        <v>291</v>
      </c>
      <c r="C80" s="258">
        <v>8352</v>
      </c>
      <c r="D80" s="259">
        <v>1223</v>
      </c>
      <c r="E80" s="258">
        <v>8564</v>
      </c>
      <c r="F80" s="259">
        <v>1263</v>
      </c>
      <c r="G80" s="258">
        <v>8841</v>
      </c>
      <c r="H80" s="259">
        <v>1326</v>
      </c>
      <c r="I80" s="258">
        <v>9145</v>
      </c>
      <c r="J80" s="259">
        <v>1414</v>
      </c>
      <c r="K80" s="258">
        <f>I80-'Año 2020'!$I80</f>
        <v>1030</v>
      </c>
      <c r="L80" s="260">
        <f>$J80-'Año 2020'!$J80</f>
        <v>237</v>
      </c>
      <c r="M80" s="177"/>
      <c r="N80" s="178"/>
    </row>
    <row r="81" spans="1:18" ht="13.9" customHeight="1" x14ac:dyDescent="0.2">
      <c r="A81" s="256">
        <v>75</v>
      </c>
      <c r="B81" s="257" t="s">
        <v>292</v>
      </c>
      <c r="C81" s="258">
        <v>24294</v>
      </c>
      <c r="D81" s="259">
        <v>24695</v>
      </c>
      <c r="E81" s="258">
        <v>24830</v>
      </c>
      <c r="F81" s="259">
        <v>25375</v>
      </c>
      <c r="G81" s="258">
        <v>25379</v>
      </c>
      <c r="H81" s="259">
        <v>26212</v>
      </c>
      <c r="I81" s="258">
        <v>25929</v>
      </c>
      <c r="J81" s="259">
        <v>26926</v>
      </c>
      <c r="K81" s="258">
        <f>I81-'Año 2020'!$I81</f>
        <v>2143</v>
      </c>
      <c r="L81" s="260">
        <f>$J81-'Año 2020'!$J81</f>
        <v>2745</v>
      </c>
      <c r="M81" s="177"/>
      <c r="N81" s="178"/>
      <c r="R81" s="179"/>
    </row>
    <row r="82" spans="1:18" x14ac:dyDescent="0.2">
      <c r="A82" s="256">
        <v>76</v>
      </c>
      <c r="B82" s="257" t="s">
        <v>293</v>
      </c>
      <c r="C82" s="258">
        <v>636118</v>
      </c>
      <c r="D82" s="259">
        <v>103391</v>
      </c>
      <c r="E82" s="258">
        <v>651320</v>
      </c>
      <c r="F82" s="259">
        <v>105630</v>
      </c>
      <c r="G82" s="258">
        <v>668517</v>
      </c>
      <c r="H82" s="259">
        <v>107765</v>
      </c>
      <c r="I82" s="258">
        <v>686821</v>
      </c>
      <c r="J82" s="259">
        <v>111147</v>
      </c>
      <c r="K82" s="258">
        <f>I82-'Año 2020'!$I82</f>
        <v>65234</v>
      </c>
      <c r="L82" s="260">
        <f>$J82-'Año 2020'!$J82</f>
        <v>9907</v>
      </c>
      <c r="M82" s="177"/>
      <c r="N82" s="178"/>
    </row>
    <row r="83" spans="1:18" ht="13.9" customHeight="1" x14ac:dyDescent="0.2">
      <c r="A83" s="256">
        <v>77</v>
      </c>
      <c r="B83" s="257" t="s">
        <v>294</v>
      </c>
      <c r="C83" s="258">
        <v>943</v>
      </c>
      <c r="D83" s="259">
        <v>227</v>
      </c>
      <c r="E83" s="258">
        <v>979</v>
      </c>
      <c r="F83" s="259">
        <v>234</v>
      </c>
      <c r="G83" s="258">
        <v>1019</v>
      </c>
      <c r="H83" s="259">
        <v>237</v>
      </c>
      <c r="I83" s="258">
        <v>1065</v>
      </c>
      <c r="J83" s="259">
        <v>245</v>
      </c>
      <c r="K83" s="258">
        <f>I83-'Año 2020'!$I83</f>
        <v>167</v>
      </c>
      <c r="L83" s="260">
        <f>$J83-'Año 2020'!$J83</f>
        <v>24</v>
      </c>
      <c r="M83" s="177"/>
      <c r="N83" s="178"/>
      <c r="R83" s="179"/>
    </row>
    <row r="84" spans="1:18" ht="13.9" customHeight="1" x14ac:dyDescent="0.2">
      <c r="A84" s="256">
        <v>78</v>
      </c>
      <c r="B84" s="257" t="s">
        <v>295</v>
      </c>
      <c r="C84" s="258">
        <v>13388</v>
      </c>
      <c r="D84" s="259">
        <v>3891</v>
      </c>
      <c r="E84" s="258">
        <v>13680</v>
      </c>
      <c r="F84" s="259">
        <v>3979</v>
      </c>
      <c r="G84" s="258">
        <v>13970</v>
      </c>
      <c r="H84" s="259">
        <v>4098</v>
      </c>
      <c r="I84" s="258">
        <v>14290</v>
      </c>
      <c r="J84" s="259">
        <v>4214</v>
      </c>
      <c r="K84" s="258">
        <f>I84-'Año 2020'!$I84</f>
        <v>1143</v>
      </c>
      <c r="L84" s="260">
        <f>$J84-'Año 2020'!$J84</f>
        <v>413</v>
      </c>
      <c r="M84" s="177"/>
      <c r="N84" s="178"/>
      <c r="R84" s="179"/>
    </row>
    <row r="85" spans="1:18" ht="13.9" customHeight="1" x14ac:dyDescent="0.2">
      <c r="A85" s="256">
        <v>79</v>
      </c>
      <c r="B85" s="257" t="s">
        <v>296</v>
      </c>
      <c r="C85" s="258">
        <v>4822</v>
      </c>
      <c r="D85" s="259">
        <v>534</v>
      </c>
      <c r="E85" s="258">
        <v>4899</v>
      </c>
      <c r="F85" s="259">
        <v>548</v>
      </c>
      <c r="G85" s="258">
        <v>4999</v>
      </c>
      <c r="H85" s="259">
        <v>567</v>
      </c>
      <c r="I85" s="258">
        <v>5091</v>
      </c>
      <c r="J85" s="259">
        <v>594</v>
      </c>
      <c r="K85" s="258">
        <f>I85-'Año 2020'!$I85</f>
        <v>340</v>
      </c>
      <c r="L85" s="260">
        <f>$J85-'Año 2020'!$J85</f>
        <v>71</v>
      </c>
      <c r="M85" s="177"/>
      <c r="N85" s="178"/>
      <c r="R85" s="179"/>
    </row>
    <row r="86" spans="1:18" ht="13.9" customHeight="1" x14ac:dyDescent="0.2">
      <c r="A86" s="256">
        <v>80</v>
      </c>
      <c r="B86" s="257" t="s">
        <v>297</v>
      </c>
      <c r="C86" s="258">
        <v>211517</v>
      </c>
      <c r="D86" s="259">
        <v>38970</v>
      </c>
      <c r="E86" s="258">
        <v>219844</v>
      </c>
      <c r="F86" s="259">
        <v>40121</v>
      </c>
      <c r="G86" s="258">
        <v>229837</v>
      </c>
      <c r="H86" s="259">
        <v>41818</v>
      </c>
      <c r="I86" s="258">
        <v>240931</v>
      </c>
      <c r="J86" s="259">
        <v>43306</v>
      </c>
      <c r="K86" s="258">
        <f>I86-'Año 2020'!$I86</f>
        <v>37414</v>
      </c>
      <c r="L86" s="260">
        <f>$J86-'Año 2020'!$J86</f>
        <v>5413</v>
      </c>
      <c r="M86" s="177"/>
      <c r="N86" s="178"/>
    </row>
    <row r="87" spans="1:18" x14ac:dyDescent="0.2">
      <c r="A87" s="256">
        <v>81</v>
      </c>
      <c r="B87" s="257" t="s">
        <v>372</v>
      </c>
      <c r="C87" s="258">
        <v>5308</v>
      </c>
      <c r="D87" s="259">
        <v>674</v>
      </c>
      <c r="E87" s="258">
        <v>6186</v>
      </c>
      <c r="F87" s="259">
        <v>788</v>
      </c>
      <c r="G87" s="258">
        <v>7250</v>
      </c>
      <c r="H87" s="259">
        <v>913</v>
      </c>
      <c r="I87" s="258">
        <v>8351</v>
      </c>
      <c r="J87" s="259">
        <v>1029</v>
      </c>
      <c r="K87" s="258">
        <f>I87-'Año 2020'!$I87</f>
        <v>3980</v>
      </c>
      <c r="L87" s="260">
        <f>$J87-'Año 2020'!$J87</f>
        <v>463</v>
      </c>
      <c r="M87" s="177"/>
      <c r="N87" s="178"/>
      <c r="R87" s="179"/>
    </row>
    <row r="88" spans="1:18" ht="13.9" customHeight="1" x14ac:dyDescent="0.2">
      <c r="A88" s="256">
        <v>82</v>
      </c>
      <c r="B88" s="257" t="s">
        <v>373</v>
      </c>
      <c r="C88" s="258">
        <v>6020</v>
      </c>
      <c r="D88" s="259">
        <v>1390</v>
      </c>
      <c r="E88" s="258">
        <v>6719</v>
      </c>
      <c r="F88" s="259">
        <v>1655</v>
      </c>
      <c r="G88" s="258">
        <v>7483</v>
      </c>
      <c r="H88" s="259">
        <v>1931</v>
      </c>
      <c r="I88" s="258">
        <v>8243</v>
      </c>
      <c r="J88" s="259">
        <v>2192</v>
      </c>
      <c r="K88" s="258">
        <f>I88-'Año 2020'!$I88</f>
        <v>2868</v>
      </c>
      <c r="L88" s="260">
        <f>$J88-'Año 2020'!$J88</f>
        <v>1023</v>
      </c>
      <c r="M88" s="177"/>
      <c r="N88" s="178"/>
    </row>
    <row r="89" spans="1:18" ht="13.9" customHeight="1" x14ac:dyDescent="0.2">
      <c r="A89" s="256">
        <v>83</v>
      </c>
      <c r="B89" s="257" t="s">
        <v>374</v>
      </c>
      <c r="C89" s="258">
        <v>3978</v>
      </c>
      <c r="D89" s="259">
        <v>459</v>
      </c>
      <c r="E89" s="258">
        <v>4667</v>
      </c>
      <c r="F89" s="259">
        <v>546</v>
      </c>
      <c r="G89" s="258">
        <v>5405</v>
      </c>
      <c r="H89" s="259">
        <v>627</v>
      </c>
      <c r="I89" s="258">
        <v>6129</v>
      </c>
      <c r="J89" s="259">
        <v>744</v>
      </c>
      <c r="K89" s="258">
        <f>I89-'Año 2020'!$I89</f>
        <v>2855</v>
      </c>
      <c r="L89" s="260">
        <f>$J89-'Año 2020'!$J89</f>
        <v>365</v>
      </c>
      <c r="M89" s="177"/>
      <c r="N89" s="178"/>
      <c r="R89" s="179"/>
    </row>
    <row r="90" spans="1:18" ht="13.9" customHeight="1" x14ac:dyDescent="0.2">
      <c r="A90" s="256">
        <v>84</v>
      </c>
      <c r="B90" s="257" t="s">
        <v>375</v>
      </c>
      <c r="C90" s="258">
        <v>2041</v>
      </c>
      <c r="D90" s="259">
        <v>393</v>
      </c>
      <c r="E90" s="258">
        <v>2244</v>
      </c>
      <c r="F90" s="259">
        <v>445</v>
      </c>
      <c r="G90" s="258">
        <v>2488</v>
      </c>
      <c r="H90" s="259">
        <v>478</v>
      </c>
      <c r="I90" s="258">
        <v>2642</v>
      </c>
      <c r="J90" s="259">
        <v>534</v>
      </c>
      <c r="K90" s="258">
        <f>I90-'Año 2020'!$I90</f>
        <v>770</v>
      </c>
      <c r="L90" s="260">
        <f>$J90-'Año 2020'!$J90</f>
        <v>192</v>
      </c>
      <c r="M90" s="177"/>
      <c r="N90" s="178"/>
    </row>
    <row r="91" spans="1:18" ht="13.9" customHeight="1" x14ac:dyDescent="0.2">
      <c r="A91" s="256">
        <v>85</v>
      </c>
      <c r="B91" s="257" t="s">
        <v>376</v>
      </c>
      <c r="C91" s="258">
        <v>24634</v>
      </c>
      <c r="D91" s="259">
        <v>1319</v>
      </c>
      <c r="E91" s="258">
        <v>29269</v>
      </c>
      <c r="F91" s="259">
        <v>1497</v>
      </c>
      <c r="G91" s="258">
        <v>34939</v>
      </c>
      <c r="H91" s="259">
        <v>1683</v>
      </c>
      <c r="I91" s="258">
        <v>40485</v>
      </c>
      <c r="J91" s="259">
        <v>1880</v>
      </c>
      <c r="K91" s="258">
        <f>I91-'Año 2020'!$I91</f>
        <v>20612</v>
      </c>
      <c r="L91" s="260">
        <f>$J91-'Año 2020'!$J91</f>
        <v>729</v>
      </c>
      <c r="M91" s="177"/>
      <c r="N91" s="178"/>
    </row>
    <row r="92" spans="1:18" ht="13.9" customHeight="1" x14ac:dyDescent="0.2">
      <c r="A92" s="256">
        <v>0</v>
      </c>
      <c r="B92" s="257" t="s">
        <v>145</v>
      </c>
      <c r="C92" s="258"/>
      <c r="D92" s="259"/>
      <c r="E92" s="258"/>
      <c r="F92" s="259"/>
      <c r="G92" s="258"/>
      <c r="H92" s="259"/>
      <c r="I92" s="258"/>
      <c r="J92" s="259"/>
      <c r="K92" s="258"/>
      <c r="L92" s="260"/>
      <c r="M92" s="177"/>
      <c r="N92" s="178"/>
    </row>
    <row r="93" spans="1:18" s="285" customFormat="1" ht="13.9" customHeight="1" x14ac:dyDescent="0.2">
      <c r="A93" s="261"/>
      <c r="B93" s="262" t="s">
        <v>60</v>
      </c>
      <c r="C93" s="263">
        <f>SUM(C7:C92)</f>
        <v>40710049</v>
      </c>
      <c r="D93" s="264">
        <f t="shared" ref="D93:K93" si="0">SUM(D7:D92)</f>
        <v>2246399</v>
      </c>
      <c r="E93" s="263">
        <v>41339519</v>
      </c>
      <c r="F93" s="264">
        <f t="shared" si="0"/>
        <v>2280390</v>
      </c>
      <c r="G93" s="263">
        <f t="shared" si="0"/>
        <v>42052440</v>
      </c>
      <c r="H93" s="264">
        <f t="shared" si="0"/>
        <v>2334130</v>
      </c>
      <c r="I93" s="263">
        <f t="shared" si="0"/>
        <v>42807135</v>
      </c>
      <c r="J93" s="264">
        <f t="shared" si="0"/>
        <v>2386089</v>
      </c>
      <c r="K93" s="263">
        <f t="shared" si="0"/>
        <v>2695093</v>
      </c>
      <c r="L93" s="265">
        <f>SUM(L7:L92)</f>
        <v>173648</v>
      </c>
      <c r="M93" s="283"/>
      <c r="N93" s="284"/>
    </row>
    <row r="94" spans="1:18" ht="13.9" customHeight="1" x14ac:dyDescent="0.2">
      <c r="B94" s="204"/>
      <c r="E94" s="181"/>
      <c r="G94" s="182"/>
      <c r="H94" s="182"/>
      <c r="I94" s="459"/>
      <c r="J94" s="459"/>
      <c r="K94" s="182"/>
      <c r="L94" s="182"/>
      <c r="M94" s="177"/>
      <c r="N94" s="178"/>
    </row>
    <row r="95" spans="1:18" x14ac:dyDescent="0.2">
      <c r="B95" s="183"/>
      <c r="G95" s="184"/>
      <c r="H95" s="184"/>
      <c r="K95" s="185"/>
      <c r="L95" s="185"/>
      <c r="M95" s="177"/>
      <c r="N95" s="178"/>
    </row>
    <row r="96" spans="1:18" ht="18.75" customHeight="1" x14ac:dyDescent="0.2">
      <c r="B96" s="183"/>
      <c r="E96" s="181"/>
      <c r="F96" s="181"/>
      <c r="M96" s="177"/>
      <c r="N96" s="178"/>
    </row>
    <row r="97" spans="1:16382" x14ac:dyDescent="0.2">
      <c r="B97" s="460"/>
      <c r="C97" s="460"/>
      <c r="D97" s="460"/>
      <c r="E97" s="460"/>
      <c r="F97" s="460"/>
      <c r="G97" s="460"/>
      <c r="H97" s="460"/>
      <c r="I97" s="460"/>
      <c r="J97" s="460"/>
      <c r="K97" s="460"/>
      <c r="L97" s="460"/>
      <c r="M97" s="177"/>
      <c r="N97" s="178"/>
    </row>
    <row r="98" spans="1:16382" x14ac:dyDescent="0.2">
      <c r="B98" s="460"/>
      <c r="C98" s="460"/>
      <c r="D98" s="460"/>
      <c r="E98" s="460"/>
      <c r="F98" s="460"/>
      <c r="G98" s="460"/>
      <c r="H98" s="460"/>
      <c r="I98" s="460"/>
      <c r="J98" s="460"/>
      <c r="K98" s="460"/>
      <c r="L98" s="460"/>
      <c r="M98" s="177"/>
      <c r="N98" s="178"/>
    </row>
    <row r="99" spans="1:16382" x14ac:dyDescent="0.2">
      <c r="B99" s="460"/>
      <c r="C99" s="460"/>
      <c r="D99" s="460"/>
      <c r="E99" s="460"/>
      <c r="F99" s="460"/>
      <c r="G99" s="460"/>
      <c r="H99" s="460"/>
      <c r="I99" s="460"/>
      <c r="J99" s="460"/>
      <c r="K99" s="460"/>
      <c r="L99" s="460"/>
      <c r="M99" s="177"/>
      <c r="N99" s="178"/>
    </row>
    <row r="100" spans="1:16382" x14ac:dyDescent="0.2">
      <c r="B100" s="186"/>
      <c r="M100" s="177"/>
      <c r="N100" s="178"/>
    </row>
    <row r="101" spans="1:16382" x14ac:dyDescent="0.2">
      <c r="B101" s="186"/>
      <c r="M101" s="177"/>
      <c r="N101" s="178"/>
    </row>
    <row r="102" spans="1:16382" x14ac:dyDescent="0.2">
      <c r="B102" s="187"/>
      <c r="C102" s="187"/>
      <c r="D102" s="187"/>
      <c r="E102" s="188"/>
      <c r="F102" s="188"/>
      <c r="M102" s="177"/>
      <c r="N102" s="178"/>
    </row>
    <row r="103" spans="1:16382" x14ac:dyDescent="0.2">
      <c r="B103" s="186"/>
      <c r="M103" s="177"/>
      <c r="N103" s="178"/>
    </row>
    <row r="104" spans="1:16382" x14ac:dyDescent="0.2">
      <c r="A104" s="189"/>
      <c r="B104" s="189"/>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89"/>
      <c r="AY104" s="189"/>
      <c r="AZ104" s="189"/>
      <c r="BA104" s="189"/>
      <c r="BB104" s="189"/>
      <c r="BC104" s="189"/>
      <c r="BD104" s="189"/>
      <c r="BE104" s="189"/>
      <c r="BF104" s="189"/>
      <c r="BG104" s="189"/>
      <c r="BH104" s="189"/>
      <c r="BI104" s="189"/>
      <c r="BJ104" s="189"/>
      <c r="BK104" s="189"/>
      <c r="BL104" s="189"/>
      <c r="BM104" s="189"/>
      <c r="BN104" s="189"/>
      <c r="BO104" s="189"/>
      <c r="BP104" s="189"/>
      <c r="BQ104" s="189"/>
      <c r="BR104" s="189"/>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c r="CM104" s="189"/>
      <c r="CN104" s="189"/>
      <c r="CO104" s="189"/>
      <c r="CP104" s="189"/>
      <c r="CQ104" s="189"/>
      <c r="CR104" s="189"/>
      <c r="CS104" s="189"/>
      <c r="CT104" s="189"/>
      <c r="CU104" s="189"/>
      <c r="CV104" s="189"/>
      <c r="CW104" s="189"/>
      <c r="CX104" s="189"/>
      <c r="CY104" s="189"/>
      <c r="CZ104" s="189"/>
      <c r="DA104" s="189"/>
      <c r="DB104" s="189"/>
      <c r="DC104" s="189"/>
      <c r="DD104" s="189"/>
      <c r="DE104" s="189"/>
      <c r="DF104" s="189"/>
      <c r="DG104" s="189"/>
      <c r="DH104" s="189"/>
      <c r="DI104" s="189"/>
      <c r="DJ104" s="189"/>
      <c r="DK104" s="189"/>
      <c r="DL104" s="189"/>
      <c r="DM104" s="189"/>
      <c r="DN104" s="189"/>
      <c r="DO104" s="189"/>
      <c r="DP104" s="189"/>
      <c r="DQ104" s="189"/>
      <c r="DR104" s="189"/>
      <c r="DS104" s="189"/>
      <c r="DT104" s="189"/>
      <c r="DU104" s="189"/>
      <c r="DV104" s="189"/>
      <c r="DW104" s="189"/>
      <c r="DX104" s="189"/>
      <c r="DY104" s="189"/>
      <c r="DZ104" s="189"/>
      <c r="EA104" s="189"/>
      <c r="EB104" s="189"/>
      <c r="EC104" s="189"/>
      <c r="ED104" s="189"/>
      <c r="EE104" s="189"/>
      <c r="EF104" s="189"/>
      <c r="EG104" s="189"/>
      <c r="EH104" s="189"/>
      <c r="EI104" s="189"/>
      <c r="EJ104" s="189"/>
      <c r="EK104" s="189"/>
      <c r="EL104" s="189"/>
      <c r="EM104" s="189"/>
      <c r="EN104" s="189"/>
      <c r="EO104" s="189"/>
      <c r="EP104" s="189"/>
      <c r="EQ104" s="189"/>
      <c r="ER104" s="189"/>
      <c r="ES104" s="189"/>
      <c r="ET104" s="189"/>
      <c r="EU104" s="189"/>
      <c r="EV104" s="189"/>
      <c r="EW104" s="189"/>
      <c r="EX104" s="189"/>
      <c r="EY104" s="189"/>
      <c r="EZ104" s="189"/>
      <c r="FA104" s="189"/>
      <c r="FB104" s="189"/>
      <c r="FC104" s="189"/>
      <c r="FD104" s="189"/>
      <c r="FE104" s="189"/>
      <c r="FF104" s="189"/>
      <c r="FG104" s="189"/>
      <c r="FH104" s="189"/>
      <c r="FI104" s="189"/>
      <c r="FJ104" s="189"/>
      <c r="FK104" s="189"/>
      <c r="FL104" s="189"/>
      <c r="FM104" s="189"/>
      <c r="FN104" s="189"/>
      <c r="FO104" s="189"/>
      <c r="FP104" s="189"/>
      <c r="FQ104" s="189"/>
      <c r="FR104" s="189"/>
      <c r="FS104" s="189"/>
      <c r="FT104" s="189"/>
      <c r="FU104" s="189"/>
      <c r="FV104" s="189"/>
      <c r="FW104" s="189"/>
      <c r="FX104" s="189"/>
      <c r="FY104" s="189"/>
      <c r="FZ104" s="189"/>
      <c r="GA104" s="189"/>
      <c r="GB104" s="189"/>
      <c r="GC104" s="189"/>
      <c r="GD104" s="189"/>
      <c r="GE104" s="189"/>
      <c r="GF104" s="189"/>
      <c r="GG104" s="189"/>
      <c r="GH104" s="189"/>
      <c r="GI104" s="189"/>
      <c r="GJ104" s="189"/>
      <c r="GK104" s="189"/>
      <c r="GL104" s="189"/>
      <c r="GM104" s="189"/>
      <c r="GN104" s="189"/>
      <c r="GO104" s="189"/>
      <c r="GP104" s="189"/>
      <c r="GQ104" s="189"/>
      <c r="GR104" s="189"/>
      <c r="GS104" s="189"/>
      <c r="GT104" s="189"/>
      <c r="GU104" s="189"/>
      <c r="GV104" s="189"/>
      <c r="GW104" s="189"/>
      <c r="GX104" s="189"/>
      <c r="GY104" s="189"/>
      <c r="GZ104" s="189"/>
      <c r="HA104" s="189"/>
      <c r="HB104" s="189"/>
      <c r="HC104" s="189"/>
      <c r="HD104" s="189"/>
      <c r="HE104" s="189"/>
      <c r="HF104" s="189"/>
      <c r="HG104" s="189"/>
      <c r="HH104" s="189"/>
      <c r="HI104" s="189"/>
      <c r="HJ104" s="189"/>
      <c r="HK104" s="189"/>
      <c r="HL104" s="189"/>
      <c r="HM104" s="189"/>
      <c r="HN104" s="189"/>
      <c r="HO104" s="189"/>
      <c r="HP104" s="189"/>
      <c r="HQ104" s="189"/>
      <c r="HR104" s="189"/>
      <c r="HS104" s="189"/>
      <c r="HT104" s="189"/>
      <c r="HU104" s="189"/>
      <c r="HV104" s="189"/>
      <c r="HW104" s="189"/>
      <c r="HX104" s="189"/>
      <c r="HY104" s="189"/>
      <c r="HZ104" s="189"/>
      <c r="IA104" s="189"/>
      <c r="IB104" s="189"/>
      <c r="IC104" s="189"/>
      <c r="ID104" s="189"/>
      <c r="IE104" s="189"/>
      <c r="IF104" s="189"/>
      <c r="IG104" s="189"/>
      <c r="IH104" s="189"/>
      <c r="II104" s="189"/>
      <c r="IJ104" s="189"/>
      <c r="IK104" s="189"/>
      <c r="IL104" s="189"/>
      <c r="IM104" s="189"/>
      <c r="IN104" s="189"/>
      <c r="IO104" s="189"/>
      <c r="IP104" s="189"/>
      <c r="IQ104" s="189"/>
      <c r="IR104" s="189"/>
      <c r="IS104" s="189"/>
      <c r="IT104" s="189"/>
      <c r="IU104" s="189"/>
      <c r="IV104" s="189"/>
      <c r="IW104" s="189"/>
      <c r="IX104" s="189"/>
      <c r="IY104" s="189"/>
      <c r="IZ104" s="189"/>
      <c r="JA104" s="189"/>
      <c r="JB104" s="189"/>
      <c r="JC104" s="189"/>
      <c r="JD104" s="189"/>
      <c r="JE104" s="189"/>
      <c r="JF104" s="189"/>
      <c r="JG104" s="189"/>
      <c r="JH104" s="189"/>
      <c r="JI104" s="189"/>
      <c r="JJ104" s="189"/>
      <c r="JK104" s="189"/>
      <c r="JL104" s="189"/>
      <c r="JM104" s="189"/>
      <c r="JN104" s="189"/>
      <c r="JO104" s="189"/>
      <c r="JP104" s="189"/>
      <c r="JQ104" s="189"/>
      <c r="JR104" s="189"/>
      <c r="JS104" s="189"/>
      <c r="JT104" s="189"/>
      <c r="JU104" s="189"/>
      <c r="JV104" s="189"/>
      <c r="JW104" s="189"/>
      <c r="JX104" s="189"/>
      <c r="JY104" s="189"/>
      <c r="JZ104" s="189"/>
      <c r="KA104" s="189"/>
      <c r="KB104" s="189"/>
      <c r="KC104" s="189"/>
      <c r="KD104" s="189"/>
      <c r="KE104" s="189"/>
      <c r="KF104" s="189"/>
      <c r="KG104" s="189"/>
      <c r="KH104" s="189"/>
      <c r="KI104" s="189"/>
      <c r="KJ104" s="189"/>
      <c r="KK104" s="189"/>
      <c r="KL104" s="189"/>
      <c r="KM104" s="189"/>
      <c r="KN104" s="189"/>
      <c r="KO104" s="189"/>
      <c r="KP104" s="189"/>
      <c r="KQ104" s="189"/>
      <c r="KR104" s="189"/>
      <c r="KS104" s="189"/>
      <c r="KT104" s="189"/>
      <c r="KU104" s="189"/>
      <c r="KV104" s="189"/>
      <c r="KW104" s="189"/>
      <c r="KX104" s="189"/>
      <c r="KY104" s="189"/>
      <c r="KZ104" s="189"/>
      <c r="LA104" s="189"/>
      <c r="LB104" s="189"/>
      <c r="LC104" s="189"/>
      <c r="LD104" s="189"/>
      <c r="LE104" s="189"/>
      <c r="LF104" s="189"/>
      <c r="LG104" s="189"/>
      <c r="LH104" s="189"/>
      <c r="LI104" s="189"/>
      <c r="LJ104" s="189"/>
      <c r="LK104" s="189"/>
      <c r="LL104" s="189"/>
      <c r="LM104" s="189"/>
      <c r="LN104" s="189"/>
      <c r="LO104" s="189"/>
      <c r="LP104" s="189"/>
      <c r="LQ104" s="189"/>
      <c r="LR104" s="189"/>
      <c r="LS104" s="189"/>
      <c r="LT104" s="189"/>
      <c r="LU104" s="189"/>
      <c r="LV104" s="189"/>
      <c r="LW104" s="189"/>
      <c r="LX104" s="189"/>
      <c r="LY104" s="189"/>
      <c r="LZ104" s="189"/>
      <c r="MA104" s="189"/>
      <c r="MB104" s="189"/>
      <c r="MC104" s="189"/>
      <c r="MD104" s="189"/>
      <c r="ME104" s="189"/>
      <c r="MF104" s="189"/>
      <c r="MG104" s="189"/>
      <c r="MH104" s="189"/>
      <c r="MI104" s="189"/>
      <c r="MJ104" s="189"/>
      <c r="MK104" s="189"/>
      <c r="ML104" s="189"/>
      <c r="MM104" s="189"/>
      <c r="MN104" s="189"/>
      <c r="MO104" s="189"/>
      <c r="MP104" s="189"/>
      <c r="MQ104" s="189"/>
      <c r="MR104" s="189"/>
      <c r="MS104" s="189"/>
      <c r="MT104" s="189"/>
      <c r="MU104" s="189"/>
      <c r="MV104" s="189"/>
      <c r="MW104" s="189"/>
      <c r="MX104" s="189"/>
      <c r="MY104" s="189"/>
      <c r="MZ104" s="189"/>
      <c r="NA104" s="189"/>
      <c r="NB104" s="189"/>
      <c r="NC104" s="189"/>
      <c r="ND104" s="189"/>
      <c r="NE104" s="189"/>
      <c r="NF104" s="189"/>
      <c r="NG104" s="189"/>
      <c r="NH104" s="189"/>
      <c r="NI104" s="189"/>
      <c r="NJ104" s="189"/>
      <c r="NK104" s="189"/>
      <c r="NL104" s="189"/>
      <c r="NM104" s="189"/>
      <c r="NN104" s="189"/>
      <c r="NO104" s="189"/>
      <c r="NP104" s="189"/>
      <c r="NQ104" s="189"/>
      <c r="NR104" s="189"/>
      <c r="NS104" s="189"/>
      <c r="NT104" s="189"/>
      <c r="NU104" s="189"/>
      <c r="NV104" s="189"/>
      <c r="NW104" s="189"/>
      <c r="NX104" s="189"/>
      <c r="NY104" s="189"/>
      <c r="NZ104" s="189"/>
      <c r="OA104" s="189"/>
      <c r="OB104" s="189"/>
      <c r="OC104" s="189"/>
      <c r="OD104" s="189"/>
      <c r="OE104" s="189"/>
      <c r="OF104" s="189"/>
      <c r="OG104" s="189"/>
      <c r="OH104" s="189"/>
      <c r="OI104" s="189"/>
      <c r="OJ104" s="189"/>
      <c r="OK104" s="189"/>
      <c r="OL104" s="189"/>
      <c r="OM104" s="189"/>
      <c r="ON104" s="189"/>
      <c r="OO104" s="189"/>
      <c r="OP104" s="189"/>
      <c r="OQ104" s="189"/>
      <c r="OR104" s="189"/>
      <c r="OS104" s="189"/>
      <c r="OT104" s="189"/>
      <c r="OU104" s="189"/>
      <c r="OV104" s="189"/>
      <c r="OW104" s="189"/>
      <c r="OX104" s="189"/>
      <c r="OY104" s="189"/>
      <c r="OZ104" s="189"/>
      <c r="PA104" s="189"/>
      <c r="PB104" s="189"/>
      <c r="PC104" s="189"/>
      <c r="PD104" s="189"/>
      <c r="PE104" s="189"/>
      <c r="PF104" s="189"/>
      <c r="PG104" s="189"/>
      <c r="PH104" s="189"/>
      <c r="PI104" s="189"/>
      <c r="PJ104" s="189"/>
      <c r="PK104" s="189"/>
      <c r="PL104" s="189"/>
      <c r="PM104" s="189"/>
      <c r="PN104" s="189"/>
      <c r="PO104" s="189"/>
      <c r="PP104" s="189"/>
      <c r="PQ104" s="189"/>
      <c r="PR104" s="189"/>
      <c r="PS104" s="189"/>
      <c r="PT104" s="189"/>
      <c r="PU104" s="189"/>
      <c r="PV104" s="189"/>
      <c r="PW104" s="189"/>
      <c r="PX104" s="189"/>
      <c r="PY104" s="189"/>
      <c r="PZ104" s="189"/>
      <c r="QA104" s="189"/>
      <c r="QB104" s="189"/>
      <c r="QC104" s="189"/>
      <c r="QD104" s="189"/>
      <c r="QE104" s="189"/>
      <c r="QF104" s="189"/>
      <c r="QG104" s="189"/>
      <c r="QH104" s="189"/>
      <c r="QI104" s="189"/>
      <c r="QJ104" s="189"/>
      <c r="QK104" s="189"/>
      <c r="QL104" s="189"/>
      <c r="QM104" s="189"/>
      <c r="QN104" s="189"/>
      <c r="QO104" s="189"/>
      <c r="QP104" s="189"/>
      <c r="QQ104" s="189"/>
      <c r="QR104" s="189"/>
      <c r="QS104" s="189"/>
      <c r="QT104" s="189"/>
      <c r="QU104" s="189"/>
      <c r="QV104" s="189"/>
      <c r="QW104" s="189"/>
      <c r="QX104" s="189"/>
      <c r="QY104" s="189"/>
      <c r="QZ104" s="189"/>
      <c r="RA104" s="189"/>
      <c r="RB104" s="189"/>
      <c r="RC104" s="189"/>
      <c r="RD104" s="189"/>
      <c r="RE104" s="189"/>
      <c r="RF104" s="189"/>
      <c r="RG104" s="189"/>
      <c r="RH104" s="189"/>
      <c r="RI104" s="189"/>
      <c r="RJ104" s="189"/>
      <c r="RK104" s="189"/>
      <c r="RL104" s="189"/>
      <c r="RM104" s="189"/>
      <c r="RN104" s="189"/>
      <c r="RO104" s="189"/>
      <c r="RP104" s="189"/>
      <c r="RQ104" s="189"/>
      <c r="RR104" s="189"/>
      <c r="RS104" s="189"/>
      <c r="RT104" s="189"/>
      <c r="RU104" s="189"/>
      <c r="RV104" s="189"/>
      <c r="RW104" s="189"/>
      <c r="RX104" s="189"/>
      <c r="RY104" s="189"/>
      <c r="RZ104" s="189"/>
      <c r="SA104" s="189"/>
      <c r="SB104" s="189"/>
      <c r="SC104" s="189"/>
      <c r="SD104" s="189"/>
      <c r="SE104" s="189"/>
      <c r="SF104" s="189"/>
      <c r="SG104" s="189"/>
      <c r="SH104" s="189"/>
      <c r="SI104" s="189"/>
      <c r="SJ104" s="189"/>
      <c r="SK104" s="189"/>
      <c r="SL104" s="189"/>
      <c r="SM104" s="189"/>
      <c r="SN104" s="189"/>
      <c r="SO104" s="189"/>
      <c r="SP104" s="189"/>
      <c r="SQ104" s="189"/>
      <c r="SR104" s="189"/>
      <c r="SS104" s="189"/>
      <c r="ST104" s="189"/>
      <c r="SU104" s="189"/>
      <c r="SV104" s="189"/>
      <c r="SW104" s="189"/>
      <c r="SX104" s="189"/>
      <c r="SY104" s="189"/>
      <c r="SZ104" s="189"/>
      <c r="TA104" s="189"/>
      <c r="TB104" s="189"/>
      <c r="TC104" s="189"/>
      <c r="TD104" s="189"/>
      <c r="TE104" s="189"/>
      <c r="TF104" s="189"/>
      <c r="TG104" s="189"/>
      <c r="TH104" s="189"/>
      <c r="TI104" s="189"/>
      <c r="TJ104" s="189"/>
      <c r="TK104" s="189"/>
      <c r="TL104" s="189"/>
      <c r="TM104" s="189"/>
      <c r="TN104" s="189"/>
      <c r="TO104" s="189"/>
      <c r="TP104" s="189"/>
      <c r="TQ104" s="189"/>
      <c r="TR104" s="189"/>
      <c r="TS104" s="189"/>
      <c r="TT104" s="189"/>
      <c r="TU104" s="189"/>
      <c r="TV104" s="189"/>
      <c r="TW104" s="189"/>
      <c r="TX104" s="189"/>
      <c r="TY104" s="189"/>
      <c r="TZ104" s="189"/>
      <c r="UA104" s="189"/>
      <c r="UB104" s="189"/>
      <c r="UC104" s="189"/>
      <c r="UD104" s="189"/>
      <c r="UE104" s="189"/>
      <c r="UF104" s="189"/>
      <c r="UG104" s="189"/>
      <c r="UH104" s="189"/>
      <c r="UI104" s="189"/>
      <c r="UJ104" s="189"/>
      <c r="UK104" s="189"/>
      <c r="UL104" s="189"/>
      <c r="UM104" s="189"/>
      <c r="UN104" s="189"/>
      <c r="UO104" s="189"/>
      <c r="UP104" s="189"/>
      <c r="UQ104" s="189"/>
      <c r="UR104" s="189"/>
      <c r="US104" s="189"/>
      <c r="UT104" s="189"/>
      <c r="UU104" s="189"/>
      <c r="UV104" s="189"/>
      <c r="UW104" s="189"/>
      <c r="UX104" s="189"/>
      <c r="UY104" s="189"/>
      <c r="UZ104" s="189"/>
      <c r="VA104" s="189"/>
      <c r="VB104" s="189"/>
      <c r="VC104" s="189"/>
      <c r="VD104" s="189"/>
      <c r="VE104" s="189"/>
      <c r="VF104" s="189"/>
      <c r="VG104" s="189"/>
      <c r="VH104" s="189"/>
      <c r="VI104" s="189"/>
      <c r="VJ104" s="189"/>
      <c r="VK104" s="189"/>
      <c r="VL104" s="189"/>
      <c r="VM104" s="189"/>
      <c r="VN104" s="189"/>
      <c r="VO104" s="189"/>
      <c r="VP104" s="189"/>
      <c r="VQ104" s="189"/>
      <c r="VR104" s="189"/>
      <c r="VS104" s="189"/>
      <c r="VT104" s="189"/>
      <c r="VU104" s="189"/>
      <c r="VV104" s="189"/>
      <c r="VW104" s="189"/>
      <c r="VX104" s="189"/>
      <c r="VY104" s="189"/>
      <c r="VZ104" s="189"/>
      <c r="WA104" s="189"/>
      <c r="WB104" s="189"/>
      <c r="WC104" s="189"/>
      <c r="WD104" s="189"/>
      <c r="WE104" s="189"/>
      <c r="WF104" s="189"/>
      <c r="WG104" s="189"/>
      <c r="WH104" s="189"/>
      <c r="WI104" s="189"/>
      <c r="WJ104" s="189"/>
      <c r="WK104" s="189"/>
      <c r="WL104" s="189"/>
      <c r="WM104" s="189"/>
      <c r="WN104" s="189"/>
      <c r="WO104" s="189"/>
      <c r="WP104" s="189"/>
      <c r="WQ104" s="189"/>
      <c r="WR104" s="189"/>
      <c r="WS104" s="189"/>
      <c r="WT104" s="189"/>
      <c r="WU104" s="189"/>
      <c r="WV104" s="189"/>
      <c r="WW104" s="189"/>
      <c r="WX104" s="189"/>
      <c r="WY104" s="189"/>
      <c r="WZ104" s="189"/>
      <c r="XA104" s="189"/>
      <c r="XB104" s="189"/>
      <c r="XC104" s="189"/>
      <c r="XD104" s="189"/>
      <c r="XE104" s="189"/>
      <c r="XF104" s="189"/>
      <c r="XG104" s="189"/>
      <c r="XH104" s="189"/>
      <c r="XI104" s="189"/>
      <c r="XJ104" s="189"/>
      <c r="XK104" s="189"/>
      <c r="XL104" s="189"/>
      <c r="XM104" s="189"/>
      <c r="XN104" s="189"/>
      <c r="XO104" s="189"/>
      <c r="XP104" s="189"/>
      <c r="XQ104" s="189"/>
      <c r="XR104" s="189"/>
      <c r="XS104" s="189"/>
      <c r="XT104" s="189"/>
      <c r="XU104" s="189"/>
      <c r="XV104" s="189"/>
      <c r="XW104" s="189"/>
      <c r="XX104" s="189"/>
      <c r="XY104" s="189"/>
      <c r="XZ104" s="189"/>
      <c r="YA104" s="189"/>
      <c r="YB104" s="189"/>
      <c r="YC104" s="189"/>
      <c r="YD104" s="189"/>
      <c r="YE104" s="189"/>
      <c r="YF104" s="189"/>
      <c r="YG104" s="189"/>
      <c r="YH104" s="189"/>
      <c r="YI104" s="189"/>
      <c r="YJ104" s="189"/>
      <c r="YK104" s="189"/>
      <c r="YL104" s="189"/>
      <c r="YM104" s="189"/>
      <c r="YN104" s="189"/>
      <c r="YO104" s="189"/>
      <c r="YP104" s="189"/>
      <c r="YQ104" s="189"/>
      <c r="YR104" s="189"/>
      <c r="YS104" s="189"/>
      <c r="YT104" s="189"/>
      <c r="YU104" s="189"/>
      <c r="YV104" s="189"/>
      <c r="YW104" s="189"/>
      <c r="YX104" s="189"/>
      <c r="YY104" s="189"/>
      <c r="YZ104" s="189"/>
      <c r="ZA104" s="189"/>
      <c r="ZB104" s="189"/>
      <c r="ZC104" s="189"/>
      <c r="ZD104" s="189"/>
      <c r="ZE104" s="189"/>
      <c r="ZF104" s="189"/>
      <c r="ZG104" s="189"/>
      <c r="ZH104" s="189"/>
      <c r="ZI104" s="189"/>
      <c r="ZJ104" s="189"/>
      <c r="ZK104" s="189"/>
      <c r="ZL104" s="189"/>
      <c r="ZM104" s="189"/>
      <c r="ZN104" s="189"/>
      <c r="ZO104" s="189"/>
      <c r="ZP104" s="189"/>
      <c r="ZQ104" s="189"/>
      <c r="ZR104" s="189"/>
      <c r="ZS104" s="189"/>
      <c r="ZT104" s="189"/>
      <c r="ZU104" s="189"/>
      <c r="ZV104" s="189"/>
      <c r="ZW104" s="189"/>
      <c r="ZX104" s="189"/>
      <c r="ZY104" s="189"/>
      <c r="ZZ104" s="189"/>
      <c r="AAA104" s="189"/>
      <c r="AAB104" s="189"/>
      <c r="AAC104" s="189"/>
      <c r="AAD104" s="189"/>
      <c r="AAE104" s="189"/>
      <c r="AAF104" s="189"/>
      <c r="AAG104" s="189"/>
      <c r="AAH104" s="189"/>
      <c r="AAI104" s="189"/>
      <c r="AAJ104" s="189"/>
      <c r="AAK104" s="189"/>
      <c r="AAL104" s="189"/>
      <c r="AAM104" s="189"/>
      <c r="AAN104" s="189"/>
      <c r="AAO104" s="189"/>
      <c r="AAP104" s="189"/>
      <c r="AAQ104" s="189"/>
      <c r="AAR104" s="189"/>
      <c r="AAS104" s="189"/>
      <c r="AAT104" s="189"/>
      <c r="AAU104" s="189"/>
      <c r="AAV104" s="189"/>
      <c r="AAW104" s="189"/>
      <c r="AAX104" s="189"/>
      <c r="AAY104" s="189"/>
      <c r="AAZ104" s="189"/>
      <c r="ABA104" s="189"/>
      <c r="ABB104" s="189"/>
      <c r="ABC104" s="189"/>
      <c r="ABD104" s="189"/>
      <c r="ABE104" s="189"/>
      <c r="ABF104" s="189"/>
      <c r="ABG104" s="189"/>
      <c r="ABH104" s="189"/>
      <c r="ABI104" s="189"/>
      <c r="ABJ104" s="189"/>
      <c r="ABK104" s="189"/>
      <c r="ABL104" s="189"/>
      <c r="ABM104" s="189"/>
      <c r="ABN104" s="189"/>
      <c r="ABO104" s="189"/>
      <c r="ABP104" s="189"/>
      <c r="ABQ104" s="189"/>
      <c r="ABR104" s="189"/>
      <c r="ABS104" s="189"/>
      <c r="ABT104" s="189"/>
      <c r="ABU104" s="189"/>
      <c r="ABV104" s="189"/>
      <c r="ABW104" s="189"/>
      <c r="ABX104" s="189"/>
      <c r="ABY104" s="189"/>
      <c r="ABZ104" s="189"/>
      <c r="ACA104" s="189"/>
      <c r="ACB104" s="189"/>
      <c r="ACC104" s="189"/>
      <c r="ACD104" s="189"/>
      <c r="ACE104" s="189"/>
      <c r="ACF104" s="189"/>
      <c r="ACG104" s="189"/>
      <c r="ACH104" s="189"/>
      <c r="ACI104" s="189"/>
      <c r="ACJ104" s="189"/>
      <c r="ACK104" s="189"/>
      <c r="ACL104" s="189"/>
      <c r="ACM104" s="189"/>
      <c r="ACN104" s="189"/>
      <c r="ACO104" s="189"/>
      <c r="ACP104" s="189"/>
      <c r="ACQ104" s="189"/>
      <c r="ACR104" s="189"/>
      <c r="ACS104" s="189"/>
      <c r="ACT104" s="189"/>
      <c r="ACU104" s="189"/>
      <c r="ACV104" s="189"/>
      <c r="ACW104" s="189"/>
      <c r="ACX104" s="189"/>
      <c r="ACY104" s="189"/>
      <c r="ACZ104" s="189"/>
      <c r="ADA104" s="189"/>
      <c r="ADB104" s="189"/>
      <c r="ADC104" s="189"/>
      <c r="ADD104" s="189"/>
      <c r="ADE104" s="189"/>
      <c r="ADF104" s="189"/>
      <c r="ADG104" s="189"/>
      <c r="ADH104" s="189"/>
      <c r="ADI104" s="189"/>
      <c r="ADJ104" s="189"/>
      <c r="ADK104" s="189"/>
      <c r="ADL104" s="189"/>
      <c r="ADM104" s="189"/>
      <c r="ADN104" s="189"/>
      <c r="ADO104" s="189"/>
      <c r="ADP104" s="189"/>
      <c r="ADQ104" s="189"/>
      <c r="ADR104" s="189"/>
      <c r="ADS104" s="189"/>
      <c r="ADT104" s="189"/>
      <c r="ADU104" s="189"/>
      <c r="ADV104" s="189"/>
      <c r="ADW104" s="189"/>
      <c r="ADX104" s="189"/>
      <c r="ADY104" s="189"/>
      <c r="ADZ104" s="189"/>
      <c r="AEA104" s="189"/>
      <c r="AEB104" s="189"/>
      <c r="AEC104" s="189"/>
      <c r="AED104" s="189"/>
      <c r="AEE104" s="189"/>
      <c r="AEF104" s="189"/>
      <c r="AEG104" s="189"/>
      <c r="AEH104" s="189"/>
      <c r="AEI104" s="189"/>
      <c r="AEJ104" s="189"/>
      <c r="AEK104" s="189"/>
      <c r="AEL104" s="189"/>
      <c r="AEM104" s="189"/>
      <c r="AEN104" s="189"/>
      <c r="AEO104" s="189"/>
      <c r="AEP104" s="189"/>
      <c r="AEQ104" s="189"/>
      <c r="AER104" s="189"/>
      <c r="AES104" s="189"/>
      <c r="AET104" s="189"/>
      <c r="AEU104" s="189"/>
      <c r="AEV104" s="189"/>
      <c r="AEW104" s="189"/>
      <c r="AEX104" s="189"/>
      <c r="AEY104" s="189"/>
      <c r="AEZ104" s="189"/>
      <c r="AFA104" s="189"/>
      <c r="AFB104" s="189"/>
      <c r="AFC104" s="189"/>
      <c r="AFD104" s="189"/>
      <c r="AFE104" s="189"/>
      <c r="AFF104" s="189"/>
      <c r="AFG104" s="189"/>
      <c r="AFH104" s="189"/>
      <c r="AFI104" s="189"/>
      <c r="AFJ104" s="189"/>
      <c r="AFK104" s="189"/>
      <c r="AFL104" s="189"/>
      <c r="AFM104" s="189"/>
      <c r="AFN104" s="189"/>
      <c r="AFO104" s="189"/>
      <c r="AFP104" s="189"/>
      <c r="AFQ104" s="189"/>
      <c r="AFR104" s="189"/>
      <c r="AFS104" s="189"/>
      <c r="AFT104" s="189"/>
      <c r="AFU104" s="189"/>
      <c r="AFV104" s="189"/>
      <c r="AFW104" s="189"/>
      <c r="AFX104" s="189"/>
      <c r="AFY104" s="189"/>
      <c r="AFZ104" s="189"/>
      <c r="AGA104" s="189"/>
      <c r="AGB104" s="189"/>
      <c r="AGC104" s="189"/>
      <c r="AGD104" s="189"/>
      <c r="AGE104" s="189"/>
      <c r="AGF104" s="189"/>
      <c r="AGG104" s="189"/>
      <c r="AGH104" s="189"/>
      <c r="AGI104" s="189"/>
      <c r="AGJ104" s="189"/>
      <c r="AGK104" s="189"/>
      <c r="AGL104" s="189"/>
      <c r="AGM104" s="189"/>
      <c r="AGN104" s="189"/>
      <c r="AGO104" s="189"/>
      <c r="AGP104" s="189"/>
      <c r="AGQ104" s="189"/>
      <c r="AGR104" s="189"/>
      <c r="AGS104" s="189"/>
      <c r="AGT104" s="189"/>
      <c r="AGU104" s="189"/>
      <c r="AGV104" s="189"/>
      <c r="AGW104" s="189"/>
      <c r="AGX104" s="189"/>
      <c r="AGY104" s="189"/>
      <c r="AGZ104" s="189"/>
      <c r="AHA104" s="189"/>
      <c r="AHB104" s="189"/>
      <c r="AHC104" s="189"/>
      <c r="AHD104" s="189"/>
      <c r="AHE104" s="189"/>
      <c r="AHF104" s="189"/>
      <c r="AHG104" s="189"/>
      <c r="AHH104" s="189"/>
      <c r="AHI104" s="189"/>
      <c r="AHJ104" s="189"/>
      <c r="AHK104" s="189"/>
      <c r="AHL104" s="189"/>
      <c r="AHM104" s="189"/>
      <c r="AHN104" s="189"/>
      <c r="AHO104" s="189"/>
      <c r="AHP104" s="189"/>
      <c r="AHQ104" s="189"/>
      <c r="AHR104" s="189"/>
      <c r="AHS104" s="189"/>
      <c r="AHT104" s="189"/>
      <c r="AHU104" s="189"/>
      <c r="AHV104" s="189"/>
      <c r="AHW104" s="189"/>
      <c r="AHX104" s="189"/>
      <c r="AHY104" s="189"/>
      <c r="AHZ104" s="189"/>
      <c r="AIA104" s="189"/>
      <c r="AIB104" s="189"/>
      <c r="AIC104" s="189"/>
      <c r="AID104" s="189"/>
      <c r="AIE104" s="189"/>
      <c r="AIF104" s="189"/>
      <c r="AIG104" s="189"/>
      <c r="AIH104" s="189"/>
      <c r="AII104" s="189"/>
      <c r="AIJ104" s="189"/>
      <c r="AIK104" s="189"/>
      <c r="AIL104" s="189"/>
      <c r="AIM104" s="189"/>
      <c r="AIN104" s="189"/>
      <c r="AIO104" s="189"/>
      <c r="AIP104" s="189"/>
      <c r="AIQ104" s="189"/>
      <c r="AIR104" s="189"/>
      <c r="AIS104" s="189"/>
      <c r="AIT104" s="189"/>
      <c r="AIU104" s="189"/>
      <c r="AIV104" s="189"/>
      <c r="AIW104" s="189"/>
      <c r="AIX104" s="189"/>
      <c r="AIY104" s="189"/>
      <c r="AIZ104" s="189"/>
      <c r="AJA104" s="189"/>
      <c r="AJB104" s="189"/>
      <c r="AJC104" s="189"/>
      <c r="AJD104" s="189"/>
      <c r="AJE104" s="189"/>
      <c r="AJF104" s="189"/>
      <c r="AJG104" s="189"/>
      <c r="AJH104" s="189"/>
      <c r="AJI104" s="189"/>
      <c r="AJJ104" s="189"/>
      <c r="AJK104" s="189"/>
      <c r="AJL104" s="189"/>
      <c r="AJM104" s="189"/>
      <c r="AJN104" s="189"/>
      <c r="AJO104" s="189"/>
      <c r="AJP104" s="189"/>
      <c r="AJQ104" s="189"/>
      <c r="AJR104" s="189"/>
      <c r="AJS104" s="189"/>
      <c r="AJT104" s="189"/>
      <c r="AJU104" s="189"/>
      <c r="AJV104" s="189"/>
      <c r="AJW104" s="189"/>
      <c r="AJX104" s="189"/>
      <c r="AJY104" s="189"/>
      <c r="AJZ104" s="189"/>
      <c r="AKA104" s="189"/>
      <c r="AKB104" s="189"/>
      <c r="AKC104" s="189"/>
      <c r="AKD104" s="189"/>
      <c r="AKE104" s="189"/>
      <c r="AKF104" s="189"/>
      <c r="AKG104" s="189"/>
      <c r="AKH104" s="189"/>
      <c r="AKI104" s="189"/>
      <c r="AKJ104" s="189"/>
      <c r="AKK104" s="189"/>
      <c r="AKL104" s="189"/>
      <c r="AKM104" s="189"/>
      <c r="AKN104" s="189"/>
      <c r="AKO104" s="189"/>
      <c r="AKP104" s="189"/>
      <c r="AKQ104" s="189"/>
      <c r="AKR104" s="189"/>
      <c r="AKS104" s="189"/>
      <c r="AKT104" s="189"/>
      <c r="AKU104" s="189"/>
      <c r="AKV104" s="189"/>
      <c r="AKW104" s="189"/>
      <c r="AKX104" s="189"/>
      <c r="AKY104" s="189"/>
      <c r="AKZ104" s="189"/>
      <c r="ALA104" s="189"/>
      <c r="ALB104" s="189"/>
      <c r="ALC104" s="189"/>
      <c r="ALD104" s="189"/>
      <c r="ALE104" s="189"/>
      <c r="ALF104" s="189"/>
      <c r="ALG104" s="189"/>
      <c r="ALH104" s="189"/>
      <c r="ALI104" s="189"/>
      <c r="ALJ104" s="189"/>
      <c r="ALK104" s="189"/>
      <c r="ALL104" s="189"/>
      <c r="ALM104" s="189"/>
      <c r="ALN104" s="189"/>
      <c r="ALO104" s="189"/>
      <c r="ALP104" s="189"/>
      <c r="ALQ104" s="189"/>
      <c r="ALR104" s="189"/>
      <c r="ALS104" s="189"/>
      <c r="ALT104" s="189"/>
      <c r="ALU104" s="189"/>
      <c r="ALV104" s="189"/>
      <c r="ALW104" s="189"/>
      <c r="ALX104" s="189"/>
      <c r="ALY104" s="189"/>
      <c r="ALZ104" s="189"/>
      <c r="AMA104" s="189"/>
      <c r="AMB104" s="189"/>
      <c r="AMC104" s="189"/>
      <c r="AMD104" s="189"/>
      <c r="AME104" s="189"/>
      <c r="AMF104" s="189"/>
      <c r="AMG104" s="189"/>
      <c r="AMH104" s="189"/>
      <c r="AMI104" s="189"/>
      <c r="AMJ104" s="189"/>
      <c r="AMK104" s="189"/>
      <c r="AML104" s="189"/>
      <c r="AMM104" s="189"/>
      <c r="AMN104" s="189"/>
      <c r="AMO104" s="189"/>
      <c r="AMP104" s="189"/>
      <c r="AMQ104" s="189"/>
      <c r="AMR104" s="189"/>
      <c r="AMS104" s="189"/>
      <c r="AMT104" s="189"/>
      <c r="AMU104" s="189"/>
      <c r="AMV104" s="189"/>
      <c r="AMW104" s="189"/>
      <c r="AMX104" s="189"/>
      <c r="AMY104" s="189"/>
      <c r="AMZ104" s="189"/>
      <c r="ANA104" s="189"/>
      <c r="ANB104" s="189"/>
      <c r="ANC104" s="189"/>
      <c r="AND104" s="189"/>
      <c r="ANE104" s="189"/>
      <c r="ANF104" s="189"/>
      <c r="ANG104" s="189"/>
      <c r="ANH104" s="189"/>
      <c r="ANI104" s="189"/>
      <c r="ANJ104" s="189"/>
      <c r="ANK104" s="189"/>
      <c r="ANL104" s="189"/>
      <c r="ANM104" s="189"/>
      <c r="ANN104" s="189"/>
      <c r="ANO104" s="189"/>
      <c r="ANP104" s="189"/>
      <c r="ANQ104" s="189"/>
      <c r="ANR104" s="189"/>
      <c r="ANS104" s="189"/>
      <c r="ANT104" s="189"/>
      <c r="ANU104" s="189"/>
      <c r="ANV104" s="189"/>
      <c r="ANW104" s="189"/>
      <c r="ANX104" s="189"/>
      <c r="ANY104" s="189"/>
      <c r="ANZ104" s="189"/>
      <c r="AOA104" s="189"/>
      <c r="AOB104" s="189"/>
      <c r="AOC104" s="189"/>
      <c r="AOD104" s="189"/>
      <c r="AOE104" s="189"/>
      <c r="AOF104" s="189"/>
      <c r="AOG104" s="189"/>
      <c r="AOH104" s="189"/>
      <c r="AOI104" s="189"/>
      <c r="AOJ104" s="189"/>
      <c r="AOK104" s="189"/>
      <c r="AOL104" s="189"/>
      <c r="AOM104" s="189"/>
      <c r="AON104" s="189"/>
      <c r="AOO104" s="189"/>
      <c r="AOP104" s="189"/>
      <c r="AOQ104" s="189"/>
      <c r="AOR104" s="189"/>
      <c r="AOS104" s="189"/>
      <c r="AOT104" s="189"/>
      <c r="AOU104" s="189"/>
      <c r="AOV104" s="189"/>
      <c r="AOW104" s="189"/>
      <c r="AOX104" s="189"/>
      <c r="AOY104" s="189"/>
      <c r="AOZ104" s="189"/>
      <c r="APA104" s="189"/>
      <c r="APB104" s="189"/>
      <c r="APC104" s="189"/>
      <c r="APD104" s="189"/>
      <c r="APE104" s="189"/>
      <c r="APF104" s="189"/>
      <c r="APG104" s="189"/>
      <c r="APH104" s="189"/>
      <c r="API104" s="189"/>
      <c r="APJ104" s="189"/>
      <c r="APK104" s="189"/>
      <c r="APL104" s="189"/>
      <c r="APM104" s="189"/>
      <c r="APN104" s="189"/>
      <c r="APO104" s="189"/>
      <c r="APP104" s="189"/>
      <c r="APQ104" s="189"/>
      <c r="APR104" s="189"/>
      <c r="APS104" s="189"/>
      <c r="APT104" s="189"/>
      <c r="APU104" s="189"/>
      <c r="APV104" s="189"/>
      <c r="APW104" s="189"/>
      <c r="APX104" s="189"/>
      <c r="APY104" s="189"/>
      <c r="APZ104" s="189"/>
      <c r="AQA104" s="189"/>
      <c r="AQB104" s="189"/>
      <c r="AQC104" s="189"/>
      <c r="AQD104" s="189"/>
      <c r="AQE104" s="189"/>
      <c r="AQF104" s="189"/>
      <c r="AQG104" s="189"/>
      <c r="AQH104" s="189"/>
      <c r="AQI104" s="189"/>
      <c r="AQJ104" s="189"/>
      <c r="AQK104" s="189"/>
      <c r="AQL104" s="189"/>
      <c r="AQM104" s="189"/>
      <c r="AQN104" s="189"/>
      <c r="AQO104" s="189"/>
      <c r="AQP104" s="189"/>
      <c r="AQQ104" s="189"/>
      <c r="AQR104" s="189"/>
      <c r="AQS104" s="189"/>
      <c r="AQT104" s="189"/>
      <c r="AQU104" s="189"/>
      <c r="AQV104" s="189"/>
      <c r="AQW104" s="189"/>
      <c r="AQX104" s="189"/>
      <c r="AQY104" s="189"/>
      <c r="AQZ104" s="189"/>
      <c r="ARA104" s="189"/>
      <c r="ARB104" s="189"/>
      <c r="ARC104" s="189"/>
      <c r="ARD104" s="189"/>
      <c r="ARE104" s="189"/>
      <c r="ARF104" s="189"/>
      <c r="ARG104" s="189"/>
      <c r="ARH104" s="189"/>
      <c r="ARI104" s="189"/>
      <c r="ARJ104" s="189"/>
      <c r="ARK104" s="189"/>
      <c r="ARL104" s="189"/>
      <c r="ARM104" s="189"/>
      <c r="ARN104" s="189"/>
      <c r="ARO104" s="189"/>
      <c r="ARP104" s="189"/>
      <c r="ARQ104" s="189"/>
      <c r="ARR104" s="189"/>
      <c r="ARS104" s="189"/>
      <c r="ART104" s="189"/>
      <c r="ARU104" s="189"/>
      <c r="ARV104" s="189"/>
      <c r="ARW104" s="189"/>
      <c r="ARX104" s="189"/>
      <c r="ARY104" s="189"/>
      <c r="ARZ104" s="189"/>
      <c r="ASA104" s="189"/>
      <c r="ASB104" s="189"/>
      <c r="ASC104" s="189"/>
      <c r="ASD104" s="189"/>
      <c r="ASE104" s="189"/>
      <c r="ASF104" s="189"/>
      <c r="ASG104" s="189"/>
      <c r="ASH104" s="189"/>
      <c r="ASI104" s="189"/>
      <c r="ASJ104" s="189"/>
      <c r="ASK104" s="189"/>
      <c r="ASL104" s="189"/>
      <c r="ASM104" s="189"/>
      <c r="ASN104" s="189"/>
      <c r="ASO104" s="189"/>
      <c r="ASP104" s="189"/>
      <c r="ASQ104" s="189"/>
      <c r="ASR104" s="189"/>
      <c r="ASS104" s="189"/>
      <c r="AST104" s="189"/>
      <c r="ASU104" s="189"/>
      <c r="ASV104" s="189"/>
      <c r="ASW104" s="189"/>
      <c r="ASX104" s="189"/>
      <c r="ASY104" s="189"/>
      <c r="ASZ104" s="189"/>
      <c r="ATA104" s="189"/>
      <c r="ATB104" s="189"/>
      <c r="ATC104" s="189"/>
      <c r="ATD104" s="189"/>
      <c r="ATE104" s="189"/>
      <c r="ATF104" s="189"/>
      <c r="ATG104" s="189"/>
      <c r="ATH104" s="189"/>
      <c r="ATI104" s="189"/>
      <c r="ATJ104" s="189"/>
      <c r="ATK104" s="189"/>
      <c r="ATL104" s="189"/>
      <c r="ATM104" s="189"/>
      <c r="ATN104" s="189"/>
      <c r="ATO104" s="189"/>
      <c r="ATP104" s="189"/>
      <c r="ATQ104" s="189"/>
      <c r="ATR104" s="189"/>
      <c r="ATS104" s="189"/>
      <c r="ATT104" s="189"/>
      <c r="ATU104" s="189"/>
      <c r="ATV104" s="189"/>
      <c r="ATW104" s="189"/>
      <c r="ATX104" s="189"/>
      <c r="ATY104" s="189"/>
      <c r="ATZ104" s="189"/>
      <c r="AUA104" s="189"/>
      <c r="AUB104" s="189"/>
      <c r="AUC104" s="189"/>
      <c r="AUD104" s="189"/>
      <c r="AUE104" s="189"/>
      <c r="AUF104" s="189"/>
      <c r="AUG104" s="189"/>
      <c r="AUH104" s="189"/>
      <c r="AUI104" s="189"/>
      <c r="AUJ104" s="189"/>
      <c r="AUK104" s="189"/>
      <c r="AUL104" s="189"/>
      <c r="AUM104" s="189"/>
      <c r="AUN104" s="189"/>
      <c r="AUO104" s="189"/>
      <c r="AUP104" s="189"/>
      <c r="AUQ104" s="189"/>
      <c r="AUR104" s="189"/>
      <c r="AUS104" s="189"/>
      <c r="AUT104" s="189"/>
      <c r="AUU104" s="189"/>
      <c r="AUV104" s="189"/>
      <c r="AUW104" s="189"/>
      <c r="AUX104" s="189"/>
      <c r="AUY104" s="189"/>
      <c r="AUZ104" s="189"/>
      <c r="AVA104" s="189"/>
      <c r="AVB104" s="189"/>
      <c r="AVC104" s="189"/>
      <c r="AVD104" s="189"/>
      <c r="AVE104" s="189"/>
      <c r="AVF104" s="189"/>
      <c r="AVG104" s="189"/>
      <c r="AVH104" s="189"/>
      <c r="AVI104" s="189"/>
      <c r="AVJ104" s="189"/>
      <c r="AVK104" s="189"/>
      <c r="AVL104" s="189"/>
      <c r="AVM104" s="189"/>
      <c r="AVN104" s="189"/>
      <c r="AVO104" s="189"/>
      <c r="AVP104" s="189"/>
      <c r="AVQ104" s="189"/>
      <c r="AVR104" s="189"/>
      <c r="AVS104" s="189"/>
      <c r="AVT104" s="189"/>
      <c r="AVU104" s="189"/>
      <c r="AVV104" s="189"/>
      <c r="AVW104" s="189"/>
      <c r="AVX104" s="189"/>
      <c r="AVY104" s="189"/>
      <c r="AVZ104" s="189"/>
      <c r="AWA104" s="189"/>
      <c r="AWB104" s="189"/>
      <c r="AWC104" s="189"/>
      <c r="AWD104" s="189"/>
      <c r="AWE104" s="189"/>
      <c r="AWF104" s="189"/>
      <c r="AWG104" s="189"/>
      <c r="AWH104" s="189"/>
      <c r="AWI104" s="189"/>
      <c r="AWJ104" s="189"/>
      <c r="AWK104" s="189"/>
      <c r="AWL104" s="189"/>
      <c r="AWM104" s="189"/>
      <c r="AWN104" s="189"/>
      <c r="AWO104" s="189"/>
      <c r="AWP104" s="189"/>
      <c r="AWQ104" s="189"/>
      <c r="AWR104" s="189"/>
      <c r="AWS104" s="189"/>
      <c r="AWT104" s="189"/>
      <c r="AWU104" s="189"/>
      <c r="AWV104" s="189"/>
      <c r="AWW104" s="189"/>
      <c r="AWX104" s="189"/>
      <c r="AWY104" s="189"/>
      <c r="AWZ104" s="189"/>
      <c r="AXA104" s="189"/>
      <c r="AXB104" s="189"/>
      <c r="AXC104" s="189"/>
      <c r="AXD104" s="189"/>
      <c r="AXE104" s="189"/>
      <c r="AXF104" s="189"/>
      <c r="AXG104" s="189"/>
      <c r="AXH104" s="189"/>
      <c r="AXI104" s="189"/>
      <c r="AXJ104" s="189"/>
      <c r="AXK104" s="189"/>
      <c r="AXL104" s="189"/>
      <c r="AXM104" s="189"/>
      <c r="AXN104" s="189"/>
      <c r="AXO104" s="189"/>
      <c r="AXP104" s="189"/>
      <c r="AXQ104" s="189"/>
      <c r="AXR104" s="189"/>
      <c r="AXS104" s="189"/>
      <c r="AXT104" s="189"/>
      <c r="AXU104" s="189"/>
      <c r="AXV104" s="189"/>
      <c r="AXW104" s="189"/>
      <c r="AXX104" s="189"/>
      <c r="AXY104" s="189"/>
      <c r="AXZ104" s="189"/>
      <c r="AYA104" s="189"/>
      <c r="AYB104" s="189"/>
      <c r="AYC104" s="189"/>
      <c r="AYD104" s="189"/>
      <c r="AYE104" s="189"/>
      <c r="AYF104" s="189"/>
      <c r="AYG104" s="189"/>
      <c r="AYH104" s="189"/>
      <c r="AYI104" s="189"/>
      <c r="AYJ104" s="189"/>
      <c r="AYK104" s="189"/>
      <c r="AYL104" s="189"/>
      <c r="AYM104" s="189"/>
      <c r="AYN104" s="189"/>
      <c r="AYO104" s="189"/>
      <c r="AYP104" s="189"/>
      <c r="AYQ104" s="189"/>
      <c r="AYR104" s="189"/>
      <c r="AYS104" s="189"/>
      <c r="AYT104" s="189"/>
      <c r="AYU104" s="189"/>
      <c r="AYV104" s="189"/>
      <c r="AYW104" s="189"/>
      <c r="AYX104" s="189"/>
      <c r="AYY104" s="189"/>
      <c r="AYZ104" s="189"/>
      <c r="AZA104" s="189"/>
      <c r="AZB104" s="189"/>
      <c r="AZC104" s="189"/>
      <c r="AZD104" s="189"/>
      <c r="AZE104" s="189"/>
      <c r="AZF104" s="189"/>
      <c r="AZG104" s="189"/>
      <c r="AZH104" s="189"/>
      <c r="AZI104" s="189"/>
      <c r="AZJ104" s="189"/>
      <c r="AZK104" s="189"/>
      <c r="AZL104" s="189"/>
      <c r="AZM104" s="189"/>
      <c r="AZN104" s="189"/>
      <c r="AZO104" s="189"/>
      <c r="AZP104" s="189"/>
      <c r="AZQ104" s="189"/>
      <c r="AZR104" s="189"/>
      <c r="AZS104" s="189"/>
      <c r="AZT104" s="189"/>
      <c r="AZU104" s="189"/>
      <c r="AZV104" s="189"/>
      <c r="AZW104" s="189"/>
      <c r="AZX104" s="189"/>
      <c r="AZY104" s="189"/>
      <c r="AZZ104" s="189"/>
      <c r="BAA104" s="189"/>
      <c r="BAB104" s="189"/>
      <c r="BAC104" s="189"/>
      <c r="BAD104" s="189"/>
      <c r="BAE104" s="189"/>
      <c r="BAF104" s="189"/>
      <c r="BAG104" s="189"/>
      <c r="BAH104" s="189"/>
      <c r="BAI104" s="189"/>
      <c r="BAJ104" s="189"/>
      <c r="BAK104" s="189"/>
      <c r="BAL104" s="189"/>
      <c r="BAM104" s="189"/>
      <c r="BAN104" s="189"/>
      <c r="BAO104" s="189"/>
      <c r="BAP104" s="189"/>
      <c r="BAQ104" s="189"/>
      <c r="BAR104" s="189"/>
      <c r="BAS104" s="189"/>
      <c r="BAT104" s="189"/>
      <c r="BAU104" s="189"/>
      <c r="BAV104" s="189"/>
      <c r="BAW104" s="189"/>
      <c r="BAX104" s="189"/>
      <c r="BAY104" s="189"/>
      <c r="BAZ104" s="189"/>
      <c r="BBA104" s="189"/>
      <c r="BBB104" s="189"/>
      <c r="BBC104" s="189"/>
      <c r="BBD104" s="189"/>
      <c r="BBE104" s="189"/>
      <c r="BBF104" s="189"/>
      <c r="BBG104" s="189"/>
      <c r="BBH104" s="189"/>
      <c r="BBI104" s="189"/>
      <c r="BBJ104" s="189"/>
      <c r="BBK104" s="189"/>
      <c r="BBL104" s="189"/>
      <c r="BBM104" s="189"/>
      <c r="BBN104" s="189"/>
      <c r="BBO104" s="189"/>
      <c r="BBP104" s="189"/>
      <c r="BBQ104" s="189"/>
      <c r="BBR104" s="189"/>
      <c r="BBS104" s="189"/>
      <c r="BBT104" s="189"/>
      <c r="BBU104" s="189"/>
      <c r="BBV104" s="189"/>
      <c r="BBW104" s="189"/>
      <c r="BBX104" s="189"/>
      <c r="BBY104" s="189"/>
      <c r="BBZ104" s="189"/>
      <c r="BCA104" s="189"/>
      <c r="BCB104" s="189"/>
      <c r="BCC104" s="189"/>
      <c r="BCD104" s="189"/>
      <c r="BCE104" s="189"/>
      <c r="BCF104" s="189"/>
      <c r="BCG104" s="189"/>
      <c r="BCH104" s="189"/>
      <c r="BCI104" s="189"/>
      <c r="BCJ104" s="189"/>
      <c r="BCK104" s="189"/>
      <c r="BCL104" s="189"/>
      <c r="BCM104" s="189"/>
      <c r="BCN104" s="189"/>
      <c r="BCO104" s="189"/>
      <c r="BCP104" s="189"/>
      <c r="BCQ104" s="189"/>
      <c r="BCR104" s="189"/>
      <c r="BCS104" s="189"/>
      <c r="BCT104" s="189"/>
      <c r="BCU104" s="189"/>
      <c r="BCV104" s="189"/>
      <c r="BCW104" s="189"/>
      <c r="BCX104" s="189"/>
      <c r="BCY104" s="189"/>
      <c r="BCZ104" s="189"/>
      <c r="BDA104" s="189"/>
      <c r="BDB104" s="189"/>
      <c r="BDC104" s="189"/>
      <c r="BDD104" s="189"/>
      <c r="BDE104" s="189"/>
      <c r="BDF104" s="189"/>
      <c r="BDG104" s="189"/>
      <c r="BDH104" s="189"/>
      <c r="BDI104" s="189"/>
      <c r="BDJ104" s="189"/>
      <c r="BDK104" s="189"/>
      <c r="BDL104" s="189"/>
      <c r="BDM104" s="189"/>
      <c r="BDN104" s="189"/>
      <c r="BDO104" s="189"/>
      <c r="BDP104" s="189"/>
      <c r="BDQ104" s="189"/>
      <c r="BDR104" s="189"/>
      <c r="BDS104" s="189"/>
      <c r="BDT104" s="189"/>
      <c r="BDU104" s="189"/>
      <c r="BDV104" s="189"/>
      <c r="BDW104" s="189"/>
      <c r="BDX104" s="189"/>
      <c r="BDY104" s="189"/>
      <c r="BDZ104" s="189"/>
      <c r="BEA104" s="189"/>
      <c r="BEB104" s="189"/>
      <c r="BEC104" s="189"/>
      <c r="BED104" s="189"/>
      <c r="BEE104" s="189"/>
      <c r="BEF104" s="189"/>
      <c r="BEG104" s="189"/>
      <c r="BEH104" s="189"/>
      <c r="BEI104" s="189"/>
      <c r="BEJ104" s="189"/>
      <c r="BEK104" s="189"/>
      <c r="BEL104" s="189"/>
      <c r="BEM104" s="189"/>
      <c r="BEN104" s="189"/>
      <c r="BEO104" s="189"/>
      <c r="BEP104" s="189"/>
      <c r="BEQ104" s="189"/>
      <c r="BER104" s="189"/>
      <c r="BES104" s="189"/>
      <c r="BET104" s="189"/>
      <c r="BEU104" s="189"/>
      <c r="BEV104" s="189"/>
      <c r="BEW104" s="189"/>
      <c r="BEX104" s="189"/>
      <c r="BEY104" s="189"/>
      <c r="BEZ104" s="189"/>
      <c r="BFA104" s="189"/>
      <c r="BFB104" s="189"/>
      <c r="BFC104" s="189"/>
      <c r="BFD104" s="189"/>
      <c r="BFE104" s="189"/>
      <c r="BFF104" s="189"/>
      <c r="BFG104" s="189"/>
      <c r="BFH104" s="189"/>
      <c r="BFI104" s="189"/>
      <c r="BFJ104" s="189"/>
      <c r="BFK104" s="189"/>
      <c r="BFL104" s="189"/>
      <c r="BFM104" s="189"/>
      <c r="BFN104" s="189"/>
      <c r="BFO104" s="189"/>
      <c r="BFP104" s="189"/>
      <c r="BFQ104" s="189"/>
      <c r="BFR104" s="189"/>
      <c r="BFS104" s="189"/>
      <c r="BFT104" s="189"/>
      <c r="BFU104" s="189"/>
      <c r="BFV104" s="189"/>
      <c r="BFW104" s="189"/>
      <c r="BFX104" s="189"/>
      <c r="BFY104" s="189"/>
      <c r="BFZ104" s="189"/>
      <c r="BGA104" s="189"/>
      <c r="BGB104" s="189"/>
      <c r="BGC104" s="189"/>
      <c r="BGD104" s="189"/>
      <c r="BGE104" s="189"/>
      <c r="BGF104" s="189"/>
      <c r="BGG104" s="189"/>
      <c r="BGH104" s="189"/>
      <c r="BGI104" s="189"/>
      <c r="BGJ104" s="189"/>
      <c r="BGK104" s="189"/>
      <c r="BGL104" s="189"/>
      <c r="BGM104" s="189"/>
      <c r="BGN104" s="189"/>
      <c r="BGO104" s="189"/>
      <c r="BGP104" s="189"/>
      <c r="BGQ104" s="189"/>
      <c r="BGR104" s="189"/>
      <c r="BGS104" s="189"/>
      <c r="BGT104" s="189"/>
      <c r="BGU104" s="189"/>
      <c r="BGV104" s="189"/>
      <c r="BGW104" s="189"/>
      <c r="BGX104" s="189"/>
      <c r="BGY104" s="189"/>
      <c r="BGZ104" s="189"/>
      <c r="BHA104" s="189"/>
      <c r="BHB104" s="189"/>
      <c r="BHC104" s="189"/>
      <c r="BHD104" s="189"/>
      <c r="BHE104" s="189"/>
      <c r="BHF104" s="189"/>
      <c r="BHG104" s="189"/>
      <c r="BHH104" s="189"/>
      <c r="BHI104" s="189"/>
      <c r="BHJ104" s="189"/>
      <c r="BHK104" s="189"/>
      <c r="BHL104" s="189"/>
      <c r="BHM104" s="189"/>
      <c r="BHN104" s="189"/>
      <c r="BHO104" s="189"/>
      <c r="BHP104" s="189"/>
      <c r="BHQ104" s="189"/>
      <c r="BHR104" s="189"/>
      <c r="BHS104" s="189"/>
      <c r="BHT104" s="189"/>
      <c r="BHU104" s="189"/>
      <c r="BHV104" s="189"/>
      <c r="BHW104" s="189"/>
      <c r="BHX104" s="189"/>
      <c r="BHY104" s="189"/>
      <c r="BHZ104" s="189"/>
      <c r="BIA104" s="189"/>
      <c r="BIB104" s="189"/>
      <c r="BIC104" s="189"/>
      <c r="BID104" s="189"/>
      <c r="BIE104" s="189"/>
      <c r="BIF104" s="189"/>
      <c r="BIG104" s="189"/>
      <c r="BIH104" s="189"/>
      <c r="BII104" s="189"/>
      <c r="BIJ104" s="189"/>
      <c r="BIK104" s="189"/>
      <c r="BIL104" s="189"/>
      <c r="BIM104" s="189"/>
      <c r="BIN104" s="189"/>
      <c r="BIO104" s="189"/>
      <c r="BIP104" s="189"/>
      <c r="BIQ104" s="189"/>
      <c r="BIR104" s="189"/>
      <c r="BIS104" s="189"/>
      <c r="BIT104" s="189"/>
      <c r="BIU104" s="189"/>
      <c r="BIV104" s="189"/>
      <c r="BIW104" s="189"/>
      <c r="BIX104" s="189"/>
      <c r="BIY104" s="189"/>
      <c r="BIZ104" s="189"/>
      <c r="BJA104" s="189"/>
      <c r="BJB104" s="189"/>
      <c r="BJC104" s="189"/>
      <c r="BJD104" s="189"/>
      <c r="BJE104" s="189"/>
      <c r="BJF104" s="189"/>
      <c r="BJG104" s="189"/>
      <c r="BJH104" s="189"/>
      <c r="BJI104" s="189"/>
      <c r="BJJ104" s="189"/>
      <c r="BJK104" s="189"/>
      <c r="BJL104" s="189"/>
      <c r="BJM104" s="189"/>
      <c r="BJN104" s="189"/>
      <c r="BJO104" s="189"/>
      <c r="BJP104" s="189"/>
      <c r="BJQ104" s="189"/>
      <c r="BJR104" s="189"/>
      <c r="BJS104" s="189"/>
      <c r="BJT104" s="189"/>
      <c r="BJU104" s="189"/>
      <c r="BJV104" s="189"/>
      <c r="BJW104" s="189"/>
      <c r="BJX104" s="189"/>
      <c r="BJY104" s="189"/>
      <c r="BJZ104" s="189"/>
      <c r="BKA104" s="189"/>
      <c r="BKB104" s="189"/>
      <c r="BKC104" s="189"/>
      <c r="BKD104" s="189"/>
      <c r="BKE104" s="189"/>
      <c r="BKF104" s="189"/>
      <c r="BKG104" s="189"/>
      <c r="BKH104" s="189"/>
      <c r="BKI104" s="189"/>
      <c r="BKJ104" s="189"/>
      <c r="BKK104" s="189"/>
      <c r="BKL104" s="189"/>
      <c r="BKM104" s="189"/>
      <c r="BKN104" s="189"/>
      <c r="BKO104" s="189"/>
      <c r="BKP104" s="189"/>
      <c r="BKQ104" s="189"/>
      <c r="BKR104" s="189"/>
      <c r="BKS104" s="189"/>
      <c r="BKT104" s="189"/>
      <c r="BKU104" s="189"/>
      <c r="BKV104" s="189"/>
      <c r="BKW104" s="189"/>
      <c r="BKX104" s="189"/>
      <c r="BKY104" s="189"/>
      <c r="BKZ104" s="189"/>
      <c r="BLA104" s="189"/>
      <c r="BLB104" s="189"/>
      <c r="BLC104" s="189"/>
      <c r="BLD104" s="189"/>
      <c r="BLE104" s="189"/>
      <c r="BLF104" s="189"/>
      <c r="BLG104" s="189"/>
      <c r="BLH104" s="189"/>
      <c r="BLI104" s="189"/>
      <c r="BLJ104" s="189"/>
      <c r="BLK104" s="189"/>
      <c r="BLL104" s="189"/>
      <c r="BLM104" s="189"/>
      <c r="BLN104" s="189"/>
      <c r="BLO104" s="189"/>
      <c r="BLP104" s="189"/>
      <c r="BLQ104" s="189"/>
      <c r="BLR104" s="189"/>
      <c r="BLS104" s="189"/>
      <c r="BLT104" s="189"/>
      <c r="BLU104" s="189"/>
      <c r="BLV104" s="189"/>
      <c r="BLW104" s="189"/>
      <c r="BLX104" s="189"/>
      <c r="BLY104" s="189"/>
      <c r="BLZ104" s="189"/>
      <c r="BMA104" s="189"/>
      <c r="BMB104" s="189"/>
      <c r="BMC104" s="189"/>
      <c r="BMD104" s="189"/>
      <c r="BME104" s="189"/>
      <c r="BMF104" s="189"/>
      <c r="BMG104" s="189"/>
      <c r="BMH104" s="189"/>
      <c r="BMI104" s="189"/>
      <c r="BMJ104" s="189"/>
      <c r="BMK104" s="189"/>
      <c r="BML104" s="189"/>
      <c r="BMM104" s="189"/>
      <c r="BMN104" s="189"/>
      <c r="BMO104" s="189"/>
      <c r="BMP104" s="189"/>
      <c r="BMQ104" s="189"/>
      <c r="BMR104" s="189"/>
      <c r="BMS104" s="189"/>
      <c r="BMT104" s="189"/>
      <c r="BMU104" s="189"/>
      <c r="BMV104" s="189"/>
      <c r="BMW104" s="189"/>
      <c r="BMX104" s="189"/>
      <c r="BMY104" s="189"/>
      <c r="BMZ104" s="189"/>
      <c r="BNA104" s="189"/>
      <c r="BNB104" s="189"/>
      <c r="BNC104" s="189"/>
      <c r="BND104" s="189"/>
      <c r="BNE104" s="189"/>
      <c r="BNF104" s="189"/>
      <c r="BNG104" s="189"/>
      <c r="BNH104" s="189"/>
      <c r="BNI104" s="189"/>
      <c r="BNJ104" s="189"/>
      <c r="BNK104" s="189"/>
      <c r="BNL104" s="189"/>
      <c r="BNM104" s="189"/>
      <c r="BNN104" s="189"/>
      <c r="BNO104" s="189"/>
      <c r="BNP104" s="189"/>
      <c r="BNQ104" s="189"/>
      <c r="BNR104" s="189"/>
      <c r="BNS104" s="189"/>
      <c r="BNT104" s="189"/>
      <c r="BNU104" s="189"/>
      <c r="BNV104" s="189"/>
      <c r="BNW104" s="189"/>
      <c r="BNX104" s="189"/>
      <c r="BNY104" s="189"/>
      <c r="BNZ104" s="189"/>
      <c r="BOA104" s="189"/>
      <c r="BOB104" s="189"/>
      <c r="BOC104" s="189"/>
      <c r="BOD104" s="189"/>
      <c r="BOE104" s="189"/>
      <c r="BOF104" s="189"/>
      <c r="BOG104" s="189"/>
      <c r="BOH104" s="189"/>
      <c r="BOI104" s="189"/>
      <c r="BOJ104" s="189"/>
      <c r="BOK104" s="189"/>
      <c r="BOL104" s="189"/>
      <c r="BOM104" s="189"/>
      <c r="BON104" s="189"/>
      <c r="BOO104" s="189"/>
      <c r="BOP104" s="189"/>
      <c r="BOQ104" s="189"/>
      <c r="BOR104" s="189"/>
      <c r="BOS104" s="189"/>
      <c r="BOT104" s="189"/>
      <c r="BOU104" s="189"/>
      <c r="BOV104" s="189"/>
      <c r="BOW104" s="189"/>
      <c r="BOX104" s="189"/>
      <c r="BOY104" s="189"/>
      <c r="BOZ104" s="189"/>
      <c r="BPA104" s="189"/>
      <c r="BPB104" s="189"/>
      <c r="BPC104" s="189"/>
      <c r="BPD104" s="189"/>
      <c r="BPE104" s="189"/>
      <c r="BPF104" s="189"/>
      <c r="BPG104" s="189"/>
      <c r="BPH104" s="189"/>
      <c r="BPI104" s="189"/>
      <c r="BPJ104" s="189"/>
      <c r="BPK104" s="189"/>
      <c r="BPL104" s="189"/>
      <c r="BPM104" s="189"/>
      <c r="BPN104" s="189"/>
      <c r="BPO104" s="189"/>
      <c r="BPP104" s="189"/>
      <c r="BPQ104" s="189"/>
      <c r="BPR104" s="189"/>
      <c r="BPS104" s="189"/>
      <c r="BPT104" s="189"/>
      <c r="BPU104" s="189"/>
      <c r="BPV104" s="189"/>
      <c r="BPW104" s="189"/>
      <c r="BPX104" s="189"/>
      <c r="BPY104" s="189"/>
      <c r="BPZ104" s="189"/>
      <c r="BQA104" s="189"/>
      <c r="BQB104" s="189"/>
      <c r="BQC104" s="189"/>
      <c r="BQD104" s="189"/>
      <c r="BQE104" s="189"/>
      <c r="BQF104" s="189"/>
      <c r="BQG104" s="189"/>
      <c r="BQH104" s="189"/>
      <c r="BQI104" s="189"/>
      <c r="BQJ104" s="189"/>
      <c r="BQK104" s="189"/>
      <c r="BQL104" s="189"/>
      <c r="BQM104" s="189"/>
      <c r="BQN104" s="189"/>
      <c r="BQO104" s="189"/>
      <c r="BQP104" s="189"/>
      <c r="BQQ104" s="189"/>
      <c r="BQR104" s="189"/>
      <c r="BQS104" s="189"/>
      <c r="BQT104" s="189"/>
      <c r="BQU104" s="189"/>
      <c r="BQV104" s="189"/>
      <c r="BQW104" s="189"/>
      <c r="BQX104" s="189"/>
      <c r="BQY104" s="189"/>
      <c r="BQZ104" s="189"/>
      <c r="BRA104" s="189"/>
      <c r="BRB104" s="189"/>
      <c r="BRC104" s="189"/>
      <c r="BRD104" s="189"/>
      <c r="BRE104" s="189"/>
      <c r="BRF104" s="189"/>
      <c r="BRG104" s="189"/>
      <c r="BRH104" s="189"/>
      <c r="BRI104" s="189"/>
      <c r="BRJ104" s="189"/>
      <c r="BRK104" s="189"/>
      <c r="BRL104" s="189"/>
      <c r="BRM104" s="189"/>
      <c r="BRN104" s="189"/>
      <c r="BRO104" s="189"/>
      <c r="BRP104" s="189"/>
      <c r="BRQ104" s="189"/>
      <c r="BRR104" s="189"/>
      <c r="BRS104" s="189"/>
      <c r="BRT104" s="189"/>
      <c r="BRU104" s="189"/>
      <c r="BRV104" s="189"/>
      <c r="BRW104" s="189"/>
      <c r="BRX104" s="189"/>
      <c r="BRY104" s="189"/>
      <c r="BRZ104" s="189"/>
      <c r="BSA104" s="189"/>
      <c r="BSB104" s="189"/>
      <c r="BSC104" s="189"/>
      <c r="BSD104" s="189"/>
      <c r="BSE104" s="189"/>
      <c r="BSF104" s="189"/>
      <c r="BSG104" s="189"/>
      <c r="BSH104" s="189"/>
      <c r="BSI104" s="189"/>
      <c r="BSJ104" s="189"/>
      <c r="BSK104" s="189"/>
      <c r="BSL104" s="189"/>
      <c r="BSM104" s="189"/>
      <c r="BSN104" s="189"/>
      <c r="BSO104" s="189"/>
      <c r="BSP104" s="189"/>
      <c r="BSQ104" s="189"/>
      <c r="BSR104" s="189"/>
      <c r="BSS104" s="189"/>
      <c r="BST104" s="189"/>
      <c r="BSU104" s="189"/>
      <c r="BSV104" s="189"/>
      <c r="BSW104" s="189"/>
      <c r="BSX104" s="189"/>
      <c r="BSY104" s="189"/>
      <c r="BSZ104" s="189"/>
      <c r="BTA104" s="189"/>
      <c r="BTB104" s="189"/>
      <c r="BTC104" s="189"/>
      <c r="BTD104" s="189"/>
      <c r="BTE104" s="189"/>
      <c r="BTF104" s="189"/>
      <c r="BTG104" s="189"/>
      <c r="BTH104" s="189"/>
      <c r="BTI104" s="189"/>
      <c r="BTJ104" s="189"/>
      <c r="BTK104" s="189"/>
      <c r="BTL104" s="189"/>
      <c r="BTM104" s="189"/>
      <c r="BTN104" s="189"/>
      <c r="BTO104" s="189"/>
      <c r="BTP104" s="189"/>
      <c r="BTQ104" s="189"/>
      <c r="BTR104" s="189"/>
      <c r="BTS104" s="189"/>
      <c r="BTT104" s="189"/>
      <c r="BTU104" s="189"/>
      <c r="BTV104" s="189"/>
      <c r="BTW104" s="189"/>
      <c r="BTX104" s="189"/>
      <c r="BTY104" s="189"/>
      <c r="BTZ104" s="189"/>
      <c r="BUA104" s="189"/>
      <c r="BUB104" s="189"/>
      <c r="BUC104" s="189"/>
      <c r="BUD104" s="189"/>
      <c r="BUE104" s="189"/>
      <c r="BUF104" s="189"/>
      <c r="BUG104" s="189"/>
      <c r="BUH104" s="189"/>
      <c r="BUI104" s="189"/>
      <c r="BUJ104" s="189"/>
      <c r="BUK104" s="189"/>
      <c r="BUL104" s="189"/>
      <c r="BUM104" s="189"/>
      <c r="BUN104" s="189"/>
      <c r="BUO104" s="189"/>
      <c r="BUP104" s="189"/>
      <c r="BUQ104" s="189"/>
      <c r="BUR104" s="189"/>
      <c r="BUS104" s="189"/>
      <c r="BUT104" s="189"/>
      <c r="BUU104" s="189"/>
      <c r="BUV104" s="189"/>
      <c r="BUW104" s="189"/>
      <c r="BUX104" s="189"/>
      <c r="BUY104" s="189"/>
      <c r="BUZ104" s="189"/>
      <c r="BVA104" s="189"/>
      <c r="BVB104" s="189"/>
      <c r="BVC104" s="189"/>
      <c r="BVD104" s="189"/>
      <c r="BVE104" s="189"/>
      <c r="BVF104" s="189"/>
      <c r="BVG104" s="189"/>
      <c r="BVH104" s="189"/>
      <c r="BVI104" s="189"/>
      <c r="BVJ104" s="189"/>
      <c r="BVK104" s="189"/>
      <c r="BVL104" s="189"/>
      <c r="BVM104" s="189"/>
      <c r="BVN104" s="189"/>
      <c r="BVO104" s="189"/>
      <c r="BVP104" s="189"/>
      <c r="BVQ104" s="189"/>
      <c r="BVR104" s="189"/>
      <c r="BVS104" s="189"/>
      <c r="BVT104" s="189"/>
      <c r="BVU104" s="189"/>
      <c r="BVV104" s="189"/>
      <c r="BVW104" s="189"/>
      <c r="BVX104" s="189"/>
      <c r="BVY104" s="189"/>
      <c r="BVZ104" s="189"/>
      <c r="BWA104" s="189"/>
      <c r="BWB104" s="189"/>
      <c r="BWC104" s="189"/>
      <c r="BWD104" s="189"/>
      <c r="BWE104" s="189"/>
      <c r="BWF104" s="189"/>
      <c r="BWG104" s="189"/>
      <c r="BWH104" s="189"/>
      <c r="BWI104" s="189"/>
      <c r="BWJ104" s="189"/>
      <c r="BWK104" s="189"/>
      <c r="BWL104" s="189"/>
      <c r="BWM104" s="189"/>
      <c r="BWN104" s="189"/>
      <c r="BWO104" s="189"/>
      <c r="BWP104" s="189"/>
      <c r="BWQ104" s="189"/>
      <c r="BWR104" s="189"/>
      <c r="BWS104" s="189"/>
      <c r="BWT104" s="189"/>
      <c r="BWU104" s="189"/>
      <c r="BWV104" s="189"/>
      <c r="BWW104" s="189"/>
      <c r="BWX104" s="189"/>
      <c r="BWY104" s="189"/>
      <c r="BWZ104" s="189"/>
      <c r="BXA104" s="189"/>
      <c r="BXB104" s="189"/>
      <c r="BXC104" s="189"/>
      <c r="BXD104" s="189"/>
      <c r="BXE104" s="189"/>
      <c r="BXF104" s="189"/>
      <c r="BXG104" s="189"/>
      <c r="BXH104" s="189"/>
      <c r="BXI104" s="189"/>
      <c r="BXJ104" s="189"/>
      <c r="BXK104" s="189"/>
      <c r="BXL104" s="189"/>
      <c r="BXM104" s="189"/>
      <c r="BXN104" s="189"/>
      <c r="BXO104" s="189"/>
      <c r="BXP104" s="189"/>
      <c r="BXQ104" s="189"/>
      <c r="BXR104" s="189"/>
      <c r="BXS104" s="189"/>
      <c r="BXT104" s="189"/>
      <c r="BXU104" s="189"/>
      <c r="BXV104" s="189"/>
      <c r="BXW104" s="189"/>
      <c r="BXX104" s="189"/>
      <c r="BXY104" s="189"/>
      <c r="BXZ104" s="189"/>
      <c r="BYA104" s="189"/>
      <c r="BYB104" s="189"/>
      <c r="BYC104" s="189"/>
      <c r="BYD104" s="189"/>
      <c r="BYE104" s="189"/>
      <c r="BYF104" s="189"/>
      <c r="BYG104" s="189"/>
      <c r="BYH104" s="189"/>
      <c r="BYI104" s="189"/>
      <c r="BYJ104" s="189"/>
      <c r="BYK104" s="189"/>
      <c r="BYL104" s="189"/>
      <c r="BYM104" s="189"/>
      <c r="BYN104" s="189"/>
      <c r="BYO104" s="189"/>
      <c r="BYP104" s="189"/>
      <c r="BYQ104" s="189"/>
      <c r="BYR104" s="189"/>
      <c r="BYS104" s="189"/>
      <c r="BYT104" s="189"/>
      <c r="BYU104" s="189"/>
      <c r="BYV104" s="189"/>
      <c r="BYW104" s="189"/>
      <c r="BYX104" s="189"/>
      <c r="BYY104" s="189"/>
      <c r="BYZ104" s="189"/>
      <c r="BZA104" s="189"/>
      <c r="BZB104" s="189"/>
      <c r="BZC104" s="189"/>
      <c r="BZD104" s="189"/>
      <c r="BZE104" s="189"/>
      <c r="BZF104" s="189"/>
      <c r="BZG104" s="189"/>
      <c r="BZH104" s="189"/>
      <c r="BZI104" s="189"/>
      <c r="BZJ104" s="189"/>
      <c r="BZK104" s="189"/>
      <c r="BZL104" s="189"/>
      <c r="BZM104" s="189"/>
      <c r="BZN104" s="189"/>
      <c r="BZO104" s="189"/>
      <c r="BZP104" s="189"/>
      <c r="BZQ104" s="189"/>
      <c r="BZR104" s="189"/>
      <c r="BZS104" s="189"/>
      <c r="BZT104" s="189"/>
      <c r="BZU104" s="189"/>
      <c r="BZV104" s="189"/>
      <c r="BZW104" s="189"/>
      <c r="BZX104" s="189"/>
      <c r="BZY104" s="189"/>
      <c r="BZZ104" s="189"/>
      <c r="CAA104" s="189"/>
      <c r="CAB104" s="189"/>
      <c r="CAC104" s="189"/>
      <c r="CAD104" s="189"/>
      <c r="CAE104" s="189"/>
      <c r="CAF104" s="189"/>
      <c r="CAG104" s="189"/>
      <c r="CAH104" s="189"/>
      <c r="CAI104" s="189"/>
      <c r="CAJ104" s="189"/>
      <c r="CAK104" s="189"/>
      <c r="CAL104" s="189"/>
      <c r="CAM104" s="189"/>
      <c r="CAN104" s="189"/>
      <c r="CAO104" s="189"/>
      <c r="CAP104" s="189"/>
      <c r="CAQ104" s="189"/>
      <c r="CAR104" s="189"/>
      <c r="CAS104" s="189"/>
      <c r="CAT104" s="189"/>
      <c r="CAU104" s="189"/>
      <c r="CAV104" s="189"/>
      <c r="CAW104" s="189"/>
      <c r="CAX104" s="189"/>
      <c r="CAY104" s="189"/>
      <c r="CAZ104" s="189"/>
      <c r="CBA104" s="189"/>
      <c r="CBB104" s="189"/>
      <c r="CBC104" s="189"/>
      <c r="CBD104" s="189"/>
      <c r="CBE104" s="189"/>
      <c r="CBF104" s="189"/>
      <c r="CBG104" s="189"/>
      <c r="CBH104" s="189"/>
      <c r="CBI104" s="189"/>
      <c r="CBJ104" s="189"/>
      <c r="CBK104" s="189"/>
      <c r="CBL104" s="189"/>
      <c r="CBM104" s="189"/>
      <c r="CBN104" s="189"/>
      <c r="CBO104" s="189"/>
      <c r="CBP104" s="189"/>
      <c r="CBQ104" s="189"/>
      <c r="CBR104" s="189"/>
      <c r="CBS104" s="189"/>
      <c r="CBT104" s="189"/>
      <c r="CBU104" s="189"/>
      <c r="CBV104" s="189"/>
      <c r="CBW104" s="189"/>
      <c r="CBX104" s="189"/>
      <c r="CBY104" s="189"/>
      <c r="CBZ104" s="189"/>
      <c r="CCA104" s="189"/>
      <c r="CCB104" s="189"/>
      <c r="CCC104" s="189"/>
      <c r="CCD104" s="189"/>
      <c r="CCE104" s="189"/>
      <c r="CCF104" s="189"/>
      <c r="CCG104" s="189"/>
      <c r="CCH104" s="189"/>
      <c r="CCI104" s="189"/>
      <c r="CCJ104" s="189"/>
      <c r="CCK104" s="189"/>
      <c r="CCL104" s="189"/>
      <c r="CCM104" s="189"/>
      <c r="CCN104" s="189"/>
      <c r="CCO104" s="189"/>
      <c r="CCP104" s="189"/>
      <c r="CCQ104" s="189"/>
      <c r="CCR104" s="189"/>
      <c r="CCS104" s="189"/>
      <c r="CCT104" s="189"/>
      <c r="CCU104" s="189"/>
      <c r="CCV104" s="189"/>
      <c r="CCW104" s="189"/>
      <c r="CCX104" s="189"/>
      <c r="CCY104" s="189"/>
      <c r="CCZ104" s="189"/>
      <c r="CDA104" s="189"/>
      <c r="CDB104" s="189"/>
      <c r="CDC104" s="189"/>
      <c r="CDD104" s="189"/>
      <c r="CDE104" s="189"/>
      <c r="CDF104" s="189"/>
      <c r="CDG104" s="189"/>
      <c r="CDH104" s="189"/>
      <c r="CDI104" s="189"/>
      <c r="CDJ104" s="189"/>
      <c r="CDK104" s="189"/>
      <c r="CDL104" s="189"/>
      <c r="CDM104" s="189"/>
      <c r="CDN104" s="189"/>
      <c r="CDO104" s="189"/>
      <c r="CDP104" s="189"/>
      <c r="CDQ104" s="189"/>
      <c r="CDR104" s="189"/>
      <c r="CDS104" s="189"/>
      <c r="CDT104" s="189"/>
      <c r="CDU104" s="189"/>
      <c r="CDV104" s="189"/>
      <c r="CDW104" s="189"/>
      <c r="CDX104" s="189"/>
      <c r="CDY104" s="189"/>
      <c r="CDZ104" s="189"/>
      <c r="CEA104" s="189"/>
      <c r="CEB104" s="189"/>
      <c r="CEC104" s="189"/>
      <c r="CED104" s="189"/>
      <c r="CEE104" s="189"/>
      <c r="CEF104" s="189"/>
      <c r="CEG104" s="189"/>
      <c r="CEH104" s="189"/>
      <c r="CEI104" s="189"/>
      <c r="CEJ104" s="189"/>
      <c r="CEK104" s="189"/>
      <c r="CEL104" s="189"/>
      <c r="CEM104" s="189"/>
      <c r="CEN104" s="189"/>
      <c r="CEO104" s="189"/>
      <c r="CEP104" s="189"/>
      <c r="CEQ104" s="189"/>
      <c r="CER104" s="189"/>
      <c r="CES104" s="189"/>
      <c r="CET104" s="189"/>
      <c r="CEU104" s="189"/>
      <c r="CEV104" s="189"/>
      <c r="CEW104" s="189"/>
      <c r="CEX104" s="189"/>
      <c r="CEY104" s="189"/>
      <c r="CEZ104" s="189"/>
      <c r="CFA104" s="189"/>
      <c r="CFB104" s="189"/>
      <c r="CFC104" s="189"/>
      <c r="CFD104" s="189"/>
      <c r="CFE104" s="189"/>
      <c r="CFF104" s="189"/>
      <c r="CFG104" s="189"/>
      <c r="CFH104" s="189"/>
      <c r="CFI104" s="189"/>
      <c r="CFJ104" s="189"/>
      <c r="CFK104" s="189"/>
      <c r="CFL104" s="189"/>
      <c r="CFM104" s="189"/>
      <c r="CFN104" s="189"/>
      <c r="CFO104" s="189"/>
      <c r="CFP104" s="189"/>
      <c r="CFQ104" s="189"/>
      <c r="CFR104" s="189"/>
      <c r="CFS104" s="189"/>
      <c r="CFT104" s="189"/>
      <c r="CFU104" s="189"/>
      <c r="CFV104" s="189"/>
      <c r="CFW104" s="189"/>
      <c r="CFX104" s="189"/>
      <c r="CFY104" s="189"/>
      <c r="CFZ104" s="189"/>
      <c r="CGA104" s="189"/>
      <c r="CGB104" s="189"/>
      <c r="CGC104" s="189"/>
      <c r="CGD104" s="189"/>
      <c r="CGE104" s="189"/>
      <c r="CGF104" s="189"/>
      <c r="CGG104" s="189"/>
      <c r="CGH104" s="189"/>
      <c r="CGI104" s="189"/>
      <c r="CGJ104" s="189"/>
      <c r="CGK104" s="189"/>
      <c r="CGL104" s="189"/>
      <c r="CGM104" s="189"/>
      <c r="CGN104" s="189"/>
      <c r="CGO104" s="189"/>
      <c r="CGP104" s="189"/>
      <c r="CGQ104" s="189"/>
      <c r="CGR104" s="189"/>
      <c r="CGS104" s="189"/>
      <c r="CGT104" s="189"/>
      <c r="CGU104" s="189"/>
      <c r="CGV104" s="189"/>
      <c r="CGW104" s="189"/>
      <c r="CGX104" s="189"/>
      <c r="CGY104" s="189"/>
      <c r="CGZ104" s="189"/>
      <c r="CHA104" s="189"/>
      <c r="CHB104" s="189"/>
      <c r="CHC104" s="189"/>
      <c r="CHD104" s="189"/>
      <c r="CHE104" s="189"/>
      <c r="CHF104" s="189"/>
      <c r="CHG104" s="189"/>
      <c r="CHH104" s="189"/>
      <c r="CHI104" s="189"/>
      <c r="CHJ104" s="189"/>
      <c r="CHK104" s="189"/>
      <c r="CHL104" s="189"/>
      <c r="CHM104" s="189"/>
      <c r="CHN104" s="189"/>
      <c r="CHO104" s="189"/>
      <c r="CHP104" s="189"/>
      <c r="CHQ104" s="189"/>
      <c r="CHR104" s="189"/>
      <c r="CHS104" s="189"/>
      <c r="CHT104" s="189"/>
      <c r="CHU104" s="189"/>
      <c r="CHV104" s="189"/>
      <c r="CHW104" s="189"/>
      <c r="CHX104" s="189"/>
      <c r="CHY104" s="189"/>
      <c r="CHZ104" s="189"/>
      <c r="CIA104" s="189"/>
      <c r="CIB104" s="189"/>
      <c r="CIC104" s="189"/>
      <c r="CID104" s="189"/>
      <c r="CIE104" s="189"/>
      <c r="CIF104" s="189"/>
      <c r="CIG104" s="189"/>
      <c r="CIH104" s="189"/>
      <c r="CII104" s="189"/>
      <c r="CIJ104" s="189"/>
      <c r="CIK104" s="189"/>
      <c r="CIL104" s="189"/>
      <c r="CIM104" s="189"/>
      <c r="CIN104" s="189"/>
      <c r="CIO104" s="189"/>
      <c r="CIP104" s="189"/>
      <c r="CIQ104" s="189"/>
      <c r="CIR104" s="189"/>
      <c r="CIS104" s="189"/>
      <c r="CIT104" s="189"/>
      <c r="CIU104" s="189"/>
      <c r="CIV104" s="189"/>
      <c r="CIW104" s="189"/>
      <c r="CIX104" s="189"/>
      <c r="CIY104" s="189"/>
      <c r="CIZ104" s="189"/>
      <c r="CJA104" s="189"/>
      <c r="CJB104" s="189"/>
      <c r="CJC104" s="189"/>
      <c r="CJD104" s="189"/>
      <c r="CJE104" s="189"/>
      <c r="CJF104" s="189"/>
      <c r="CJG104" s="189"/>
      <c r="CJH104" s="189"/>
      <c r="CJI104" s="189"/>
      <c r="CJJ104" s="189"/>
      <c r="CJK104" s="189"/>
      <c r="CJL104" s="189"/>
      <c r="CJM104" s="189"/>
      <c r="CJN104" s="189"/>
      <c r="CJO104" s="189"/>
      <c r="CJP104" s="189"/>
      <c r="CJQ104" s="189"/>
      <c r="CJR104" s="189"/>
      <c r="CJS104" s="189"/>
      <c r="CJT104" s="189"/>
      <c r="CJU104" s="189"/>
      <c r="CJV104" s="189"/>
      <c r="CJW104" s="189"/>
      <c r="CJX104" s="189"/>
      <c r="CJY104" s="189"/>
      <c r="CJZ104" s="189"/>
      <c r="CKA104" s="189"/>
      <c r="CKB104" s="189"/>
      <c r="CKC104" s="189"/>
      <c r="CKD104" s="189"/>
      <c r="CKE104" s="189"/>
      <c r="CKF104" s="189"/>
      <c r="CKG104" s="189"/>
      <c r="CKH104" s="189"/>
      <c r="CKI104" s="189"/>
      <c r="CKJ104" s="189"/>
      <c r="CKK104" s="189"/>
      <c r="CKL104" s="189"/>
      <c r="CKM104" s="189"/>
      <c r="CKN104" s="189"/>
      <c r="CKO104" s="189"/>
      <c r="CKP104" s="189"/>
      <c r="CKQ104" s="189"/>
      <c r="CKR104" s="189"/>
      <c r="CKS104" s="189"/>
      <c r="CKT104" s="189"/>
      <c r="CKU104" s="189"/>
      <c r="CKV104" s="189"/>
      <c r="CKW104" s="189"/>
      <c r="CKX104" s="189"/>
      <c r="CKY104" s="189"/>
      <c r="CKZ104" s="189"/>
      <c r="CLA104" s="189"/>
      <c r="CLB104" s="189"/>
      <c r="CLC104" s="189"/>
      <c r="CLD104" s="189"/>
      <c r="CLE104" s="189"/>
      <c r="CLF104" s="189"/>
      <c r="CLG104" s="189"/>
      <c r="CLH104" s="189"/>
      <c r="CLI104" s="189"/>
      <c r="CLJ104" s="189"/>
      <c r="CLK104" s="189"/>
      <c r="CLL104" s="189"/>
      <c r="CLM104" s="189"/>
      <c r="CLN104" s="189"/>
      <c r="CLO104" s="189"/>
      <c r="CLP104" s="189"/>
      <c r="CLQ104" s="189"/>
      <c r="CLR104" s="189"/>
      <c r="CLS104" s="189"/>
      <c r="CLT104" s="189"/>
      <c r="CLU104" s="189"/>
      <c r="CLV104" s="189"/>
      <c r="CLW104" s="189"/>
      <c r="CLX104" s="189"/>
      <c r="CLY104" s="189"/>
      <c r="CLZ104" s="189"/>
      <c r="CMA104" s="189"/>
      <c r="CMB104" s="189"/>
      <c r="CMC104" s="189"/>
      <c r="CMD104" s="189"/>
      <c r="CME104" s="189"/>
      <c r="CMF104" s="189"/>
      <c r="CMG104" s="189"/>
      <c r="CMH104" s="189"/>
      <c r="CMI104" s="189"/>
      <c r="CMJ104" s="189"/>
      <c r="CMK104" s="189"/>
      <c r="CML104" s="189"/>
      <c r="CMM104" s="189"/>
      <c r="CMN104" s="189"/>
      <c r="CMO104" s="189"/>
      <c r="CMP104" s="189"/>
      <c r="CMQ104" s="189"/>
      <c r="CMR104" s="189"/>
      <c r="CMS104" s="189"/>
      <c r="CMT104" s="189"/>
      <c r="CMU104" s="189"/>
      <c r="CMV104" s="189"/>
      <c r="CMW104" s="189"/>
      <c r="CMX104" s="189"/>
      <c r="CMY104" s="189"/>
      <c r="CMZ104" s="189"/>
      <c r="CNA104" s="189"/>
      <c r="CNB104" s="189"/>
      <c r="CNC104" s="189"/>
      <c r="CND104" s="189"/>
      <c r="CNE104" s="189"/>
      <c r="CNF104" s="189"/>
      <c r="CNG104" s="189"/>
      <c r="CNH104" s="189"/>
      <c r="CNI104" s="189"/>
      <c r="CNJ104" s="189"/>
      <c r="CNK104" s="189"/>
      <c r="CNL104" s="189"/>
      <c r="CNM104" s="189"/>
      <c r="CNN104" s="189"/>
      <c r="CNO104" s="189"/>
      <c r="CNP104" s="189"/>
      <c r="CNQ104" s="189"/>
      <c r="CNR104" s="189"/>
      <c r="CNS104" s="189"/>
      <c r="CNT104" s="189"/>
      <c r="CNU104" s="189"/>
      <c r="CNV104" s="189"/>
      <c r="CNW104" s="189"/>
      <c r="CNX104" s="189"/>
      <c r="CNY104" s="189"/>
      <c r="CNZ104" s="189"/>
      <c r="COA104" s="189"/>
      <c r="COB104" s="189"/>
      <c r="COC104" s="189"/>
      <c r="COD104" s="189"/>
      <c r="COE104" s="189"/>
      <c r="COF104" s="189"/>
      <c r="COG104" s="189"/>
      <c r="COH104" s="189"/>
      <c r="COI104" s="189"/>
      <c r="COJ104" s="189"/>
      <c r="COK104" s="189"/>
      <c r="COL104" s="189"/>
      <c r="COM104" s="189"/>
      <c r="CON104" s="189"/>
      <c r="COO104" s="189"/>
      <c r="COP104" s="189"/>
      <c r="COQ104" s="189"/>
      <c r="COR104" s="189"/>
      <c r="COS104" s="189"/>
      <c r="COT104" s="189"/>
      <c r="COU104" s="189"/>
      <c r="COV104" s="189"/>
      <c r="COW104" s="189"/>
      <c r="COX104" s="189"/>
      <c r="COY104" s="189"/>
      <c r="COZ104" s="189"/>
      <c r="CPA104" s="189"/>
      <c r="CPB104" s="189"/>
      <c r="CPC104" s="189"/>
      <c r="CPD104" s="189"/>
      <c r="CPE104" s="189"/>
      <c r="CPF104" s="189"/>
      <c r="CPG104" s="189"/>
      <c r="CPH104" s="189"/>
      <c r="CPI104" s="189"/>
      <c r="CPJ104" s="189"/>
      <c r="CPK104" s="189"/>
      <c r="CPL104" s="189"/>
      <c r="CPM104" s="189"/>
      <c r="CPN104" s="189"/>
      <c r="CPO104" s="189"/>
      <c r="CPP104" s="189"/>
      <c r="CPQ104" s="189"/>
      <c r="CPR104" s="189"/>
      <c r="CPS104" s="189"/>
      <c r="CPT104" s="189"/>
      <c r="CPU104" s="189"/>
      <c r="CPV104" s="189"/>
      <c r="CPW104" s="189"/>
      <c r="CPX104" s="189"/>
      <c r="CPY104" s="189"/>
      <c r="CPZ104" s="189"/>
      <c r="CQA104" s="189"/>
      <c r="CQB104" s="189"/>
      <c r="CQC104" s="189"/>
      <c r="CQD104" s="189"/>
      <c r="CQE104" s="189"/>
      <c r="CQF104" s="189"/>
      <c r="CQG104" s="189"/>
      <c r="CQH104" s="189"/>
      <c r="CQI104" s="189"/>
      <c r="CQJ104" s="189"/>
      <c r="CQK104" s="189"/>
      <c r="CQL104" s="189"/>
      <c r="CQM104" s="189"/>
      <c r="CQN104" s="189"/>
      <c r="CQO104" s="189"/>
      <c r="CQP104" s="189"/>
      <c r="CQQ104" s="189"/>
      <c r="CQR104" s="189"/>
      <c r="CQS104" s="189"/>
      <c r="CQT104" s="189"/>
      <c r="CQU104" s="189"/>
      <c r="CQV104" s="189"/>
      <c r="CQW104" s="189"/>
      <c r="CQX104" s="189"/>
      <c r="CQY104" s="189"/>
      <c r="CQZ104" s="189"/>
      <c r="CRA104" s="189"/>
      <c r="CRB104" s="189"/>
      <c r="CRC104" s="189"/>
      <c r="CRD104" s="189"/>
      <c r="CRE104" s="189"/>
      <c r="CRF104" s="189"/>
      <c r="CRG104" s="189"/>
      <c r="CRH104" s="189"/>
      <c r="CRI104" s="189"/>
      <c r="CRJ104" s="189"/>
      <c r="CRK104" s="189"/>
      <c r="CRL104" s="189"/>
      <c r="CRM104" s="189"/>
      <c r="CRN104" s="189"/>
      <c r="CRO104" s="189"/>
      <c r="CRP104" s="189"/>
      <c r="CRQ104" s="189"/>
      <c r="CRR104" s="189"/>
      <c r="CRS104" s="189"/>
      <c r="CRT104" s="189"/>
      <c r="CRU104" s="189"/>
      <c r="CRV104" s="189"/>
      <c r="CRW104" s="189"/>
      <c r="CRX104" s="189"/>
      <c r="CRY104" s="189"/>
      <c r="CRZ104" s="189"/>
      <c r="CSA104" s="189"/>
      <c r="CSB104" s="189"/>
      <c r="CSC104" s="189"/>
      <c r="CSD104" s="189"/>
      <c r="CSE104" s="189"/>
      <c r="CSF104" s="189"/>
      <c r="CSG104" s="189"/>
      <c r="CSH104" s="189"/>
      <c r="CSI104" s="189"/>
      <c r="CSJ104" s="189"/>
      <c r="CSK104" s="189"/>
      <c r="CSL104" s="189"/>
      <c r="CSM104" s="189"/>
      <c r="CSN104" s="189"/>
      <c r="CSO104" s="189"/>
      <c r="CSP104" s="189"/>
      <c r="CSQ104" s="189"/>
      <c r="CSR104" s="189"/>
      <c r="CSS104" s="189"/>
      <c r="CST104" s="189"/>
      <c r="CSU104" s="189"/>
      <c r="CSV104" s="189"/>
      <c r="CSW104" s="189"/>
      <c r="CSX104" s="189"/>
      <c r="CSY104" s="189"/>
      <c r="CSZ104" s="189"/>
      <c r="CTA104" s="189"/>
      <c r="CTB104" s="189"/>
      <c r="CTC104" s="189"/>
      <c r="CTD104" s="189"/>
      <c r="CTE104" s="189"/>
      <c r="CTF104" s="189"/>
      <c r="CTG104" s="189"/>
      <c r="CTH104" s="189"/>
      <c r="CTI104" s="189"/>
      <c r="CTJ104" s="189"/>
      <c r="CTK104" s="189"/>
      <c r="CTL104" s="189"/>
      <c r="CTM104" s="189"/>
      <c r="CTN104" s="189"/>
      <c r="CTO104" s="189"/>
      <c r="CTP104" s="189"/>
      <c r="CTQ104" s="189"/>
      <c r="CTR104" s="189"/>
      <c r="CTS104" s="189"/>
      <c r="CTT104" s="189"/>
      <c r="CTU104" s="189"/>
      <c r="CTV104" s="189"/>
      <c r="CTW104" s="189"/>
      <c r="CTX104" s="189"/>
      <c r="CTY104" s="189"/>
      <c r="CTZ104" s="189"/>
      <c r="CUA104" s="189"/>
      <c r="CUB104" s="189"/>
      <c r="CUC104" s="189"/>
      <c r="CUD104" s="189"/>
      <c r="CUE104" s="189"/>
      <c r="CUF104" s="189"/>
      <c r="CUG104" s="189"/>
      <c r="CUH104" s="189"/>
      <c r="CUI104" s="189"/>
      <c r="CUJ104" s="189"/>
      <c r="CUK104" s="189"/>
      <c r="CUL104" s="189"/>
      <c r="CUM104" s="189"/>
      <c r="CUN104" s="189"/>
      <c r="CUO104" s="189"/>
      <c r="CUP104" s="189"/>
      <c r="CUQ104" s="189"/>
      <c r="CUR104" s="189"/>
      <c r="CUS104" s="189"/>
      <c r="CUT104" s="189"/>
      <c r="CUU104" s="189"/>
      <c r="CUV104" s="189"/>
      <c r="CUW104" s="189"/>
      <c r="CUX104" s="189"/>
      <c r="CUY104" s="189"/>
      <c r="CUZ104" s="189"/>
      <c r="CVA104" s="189"/>
      <c r="CVB104" s="189"/>
      <c r="CVC104" s="189"/>
      <c r="CVD104" s="189"/>
      <c r="CVE104" s="189"/>
      <c r="CVF104" s="189"/>
      <c r="CVG104" s="189"/>
      <c r="CVH104" s="189"/>
      <c r="CVI104" s="189"/>
      <c r="CVJ104" s="189"/>
      <c r="CVK104" s="189"/>
      <c r="CVL104" s="189"/>
      <c r="CVM104" s="189"/>
      <c r="CVN104" s="189"/>
      <c r="CVO104" s="189"/>
      <c r="CVP104" s="189"/>
      <c r="CVQ104" s="189"/>
      <c r="CVR104" s="189"/>
      <c r="CVS104" s="189"/>
      <c r="CVT104" s="189"/>
      <c r="CVU104" s="189"/>
      <c r="CVV104" s="189"/>
      <c r="CVW104" s="189"/>
      <c r="CVX104" s="189"/>
      <c r="CVY104" s="189"/>
      <c r="CVZ104" s="189"/>
      <c r="CWA104" s="189"/>
      <c r="CWB104" s="189"/>
      <c r="CWC104" s="189"/>
      <c r="CWD104" s="189"/>
      <c r="CWE104" s="189"/>
      <c r="CWF104" s="189"/>
      <c r="CWG104" s="189"/>
      <c r="CWH104" s="189"/>
      <c r="CWI104" s="189"/>
      <c r="CWJ104" s="189"/>
      <c r="CWK104" s="189"/>
      <c r="CWL104" s="189"/>
      <c r="CWM104" s="189"/>
      <c r="CWN104" s="189"/>
      <c r="CWO104" s="189"/>
      <c r="CWP104" s="189"/>
      <c r="CWQ104" s="189"/>
      <c r="CWR104" s="189"/>
      <c r="CWS104" s="189"/>
      <c r="CWT104" s="189"/>
      <c r="CWU104" s="189"/>
      <c r="CWV104" s="189"/>
      <c r="CWW104" s="189"/>
      <c r="CWX104" s="189"/>
      <c r="CWY104" s="189"/>
      <c r="CWZ104" s="189"/>
      <c r="CXA104" s="189"/>
      <c r="CXB104" s="189"/>
      <c r="CXC104" s="189"/>
      <c r="CXD104" s="189"/>
      <c r="CXE104" s="189"/>
      <c r="CXF104" s="189"/>
      <c r="CXG104" s="189"/>
      <c r="CXH104" s="189"/>
      <c r="CXI104" s="189"/>
      <c r="CXJ104" s="189"/>
      <c r="CXK104" s="189"/>
      <c r="CXL104" s="189"/>
      <c r="CXM104" s="189"/>
      <c r="CXN104" s="189"/>
      <c r="CXO104" s="189"/>
      <c r="CXP104" s="189"/>
      <c r="CXQ104" s="189"/>
      <c r="CXR104" s="189"/>
      <c r="CXS104" s="189"/>
      <c r="CXT104" s="189"/>
      <c r="CXU104" s="189"/>
      <c r="CXV104" s="189"/>
      <c r="CXW104" s="189"/>
      <c r="CXX104" s="189"/>
      <c r="CXY104" s="189"/>
      <c r="CXZ104" s="189"/>
      <c r="CYA104" s="189"/>
      <c r="CYB104" s="189"/>
      <c r="CYC104" s="189"/>
      <c r="CYD104" s="189"/>
      <c r="CYE104" s="189"/>
      <c r="CYF104" s="189"/>
      <c r="CYG104" s="189"/>
      <c r="CYH104" s="189"/>
      <c r="CYI104" s="189"/>
      <c r="CYJ104" s="189"/>
      <c r="CYK104" s="189"/>
      <c r="CYL104" s="189"/>
      <c r="CYM104" s="189"/>
      <c r="CYN104" s="189"/>
      <c r="CYO104" s="189"/>
      <c r="CYP104" s="189"/>
      <c r="CYQ104" s="189"/>
      <c r="CYR104" s="189"/>
      <c r="CYS104" s="189"/>
      <c r="CYT104" s="189"/>
      <c r="CYU104" s="189"/>
      <c r="CYV104" s="189"/>
      <c r="CYW104" s="189"/>
      <c r="CYX104" s="189"/>
      <c r="CYY104" s="189"/>
      <c r="CYZ104" s="189"/>
      <c r="CZA104" s="189"/>
      <c r="CZB104" s="189"/>
      <c r="CZC104" s="189"/>
      <c r="CZD104" s="189"/>
      <c r="CZE104" s="189"/>
      <c r="CZF104" s="189"/>
      <c r="CZG104" s="189"/>
      <c r="CZH104" s="189"/>
      <c r="CZI104" s="189"/>
      <c r="CZJ104" s="189"/>
      <c r="CZK104" s="189"/>
      <c r="CZL104" s="189"/>
      <c r="CZM104" s="189"/>
      <c r="CZN104" s="189"/>
      <c r="CZO104" s="189"/>
      <c r="CZP104" s="189"/>
      <c r="CZQ104" s="189"/>
      <c r="CZR104" s="189"/>
      <c r="CZS104" s="189"/>
      <c r="CZT104" s="189"/>
      <c r="CZU104" s="189"/>
      <c r="CZV104" s="189"/>
      <c r="CZW104" s="189"/>
      <c r="CZX104" s="189"/>
      <c r="CZY104" s="189"/>
      <c r="CZZ104" s="189"/>
      <c r="DAA104" s="189"/>
      <c r="DAB104" s="189"/>
      <c r="DAC104" s="189"/>
      <c r="DAD104" s="189"/>
      <c r="DAE104" s="189"/>
      <c r="DAF104" s="189"/>
      <c r="DAG104" s="189"/>
      <c r="DAH104" s="189"/>
      <c r="DAI104" s="189"/>
      <c r="DAJ104" s="189"/>
      <c r="DAK104" s="189"/>
      <c r="DAL104" s="189"/>
      <c r="DAM104" s="189"/>
      <c r="DAN104" s="189"/>
      <c r="DAO104" s="189"/>
      <c r="DAP104" s="189"/>
      <c r="DAQ104" s="189"/>
      <c r="DAR104" s="189"/>
      <c r="DAS104" s="189"/>
      <c r="DAT104" s="189"/>
      <c r="DAU104" s="189"/>
      <c r="DAV104" s="189"/>
      <c r="DAW104" s="189"/>
      <c r="DAX104" s="189"/>
      <c r="DAY104" s="189"/>
      <c r="DAZ104" s="189"/>
      <c r="DBA104" s="189"/>
      <c r="DBB104" s="189"/>
      <c r="DBC104" s="189"/>
      <c r="DBD104" s="189"/>
      <c r="DBE104" s="189"/>
      <c r="DBF104" s="189"/>
      <c r="DBG104" s="189"/>
      <c r="DBH104" s="189"/>
      <c r="DBI104" s="189"/>
      <c r="DBJ104" s="189"/>
      <c r="DBK104" s="189"/>
      <c r="DBL104" s="189"/>
      <c r="DBM104" s="189"/>
      <c r="DBN104" s="189"/>
      <c r="DBO104" s="189"/>
      <c r="DBP104" s="189"/>
      <c r="DBQ104" s="189"/>
      <c r="DBR104" s="189"/>
      <c r="DBS104" s="189"/>
      <c r="DBT104" s="189"/>
      <c r="DBU104" s="189"/>
      <c r="DBV104" s="189"/>
      <c r="DBW104" s="189"/>
      <c r="DBX104" s="189"/>
      <c r="DBY104" s="189"/>
      <c r="DBZ104" s="189"/>
      <c r="DCA104" s="189"/>
      <c r="DCB104" s="189"/>
      <c r="DCC104" s="189"/>
      <c r="DCD104" s="189"/>
      <c r="DCE104" s="189"/>
      <c r="DCF104" s="189"/>
      <c r="DCG104" s="189"/>
      <c r="DCH104" s="189"/>
      <c r="DCI104" s="189"/>
      <c r="DCJ104" s="189"/>
      <c r="DCK104" s="189"/>
      <c r="DCL104" s="189"/>
      <c r="DCM104" s="189"/>
      <c r="DCN104" s="189"/>
      <c r="DCO104" s="189"/>
      <c r="DCP104" s="189"/>
      <c r="DCQ104" s="189"/>
      <c r="DCR104" s="189"/>
      <c r="DCS104" s="189"/>
      <c r="DCT104" s="189"/>
      <c r="DCU104" s="189"/>
      <c r="DCV104" s="189"/>
      <c r="DCW104" s="189"/>
      <c r="DCX104" s="189"/>
      <c r="DCY104" s="189"/>
      <c r="DCZ104" s="189"/>
      <c r="DDA104" s="189"/>
      <c r="DDB104" s="189"/>
      <c r="DDC104" s="189"/>
      <c r="DDD104" s="189"/>
      <c r="DDE104" s="189"/>
      <c r="DDF104" s="189"/>
      <c r="DDG104" s="189"/>
      <c r="DDH104" s="189"/>
      <c r="DDI104" s="189"/>
      <c r="DDJ104" s="189"/>
      <c r="DDK104" s="189"/>
      <c r="DDL104" s="189"/>
      <c r="DDM104" s="189"/>
      <c r="DDN104" s="189"/>
      <c r="DDO104" s="189"/>
      <c r="DDP104" s="189"/>
      <c r="DDQ104" s="189"/>
      <c r="DDR104" s="189"/>
      <c r="DDS104" s="189"/>
      <c r="DDT104" s="189"/>
      <c r="DDU104" s="189"/>
      <c r="DDV104" s="189"/>
      <c r="DDW104" s="189"/>
      <c r="DDX104" s="189"/>
      <c r="DDY104" s="189"/>
      <c r="DDZ104" s="189"/>
      <c r="DEA104" s="189"/>
      <c r="DEB104" s="189"/>
      <c r="DEC104" s="189"/>
      <c r="DED104" s="189"/>
      <c r="DEE104" s="189"/>
      <c r="DEF104" s="189"/>
      <c r="DEG104" s="189"/>
      <c r="DEH104" s="189"/>
      <c r="DEI104" s="189"/>
      <c r="DEJ104" s="189"/>
      <c r="DEK104" s="189"/>
      <c r="DEL104" s="189"/>
      <c r="DEM104" s="189"/>
      <c r="DEN104" s="189"/>
      <c r="DEO104" s="189"/>
      <c r="DEP104" s="189"/>
      <c r="DEQ104" s="189"/>
      <c r="DER104" s="189"/>
      <c r="DES104" s="189"/>
      <c r="DET104" s="189"/>
      <c r="DEU104" s="189"/>
      <c r="DEV104" s="189"/>
      <c r="DEW104" s="189"/>
      <c r="DEX104" s="189"/>
      <c r="DEY104" s="189"/>
      <c r="DEZ104" s="189"/>
      <c r="DFA104" s="189"/>
      <c r="DFB104" s="189"/>
      <c r="DFC104" s="189"/>
      <c r="DFD104" s="189"/>
      <c r="DFE104" s="189"/>
      <c r="DFF104" s="189"/>
      <c r="DFG104" s="189"/>
      <c r="DFH104" s="189"/>
      <c r="DFI104" s="189"/>
      <c r="DFJ104" s="189"/>
      <c r="DFK104" s="189"/>
      <c r="DFL104" s="189"/>
      <c r="DFM104" s="189"/>
      <c r="DFN104" s="189"/>
      <c r="DFO104" s="189"/>
      <c r="DFP104" s="189"/>
      <c r="DFQ104" s="189"/>
      <c r="DFR104" s="189"/>
      <c r="DFS104" s="189"/>
      <c r="DFT104" s="189"/>
      <c r="DFU104" s="189"/>
      <c r="DFV104" s="189"/>
      <c r="DFW104" s="189"/>
      <c r="DFX104" s="189"/>
      <c r="DFY104" s="189"/>
      <c r="DFZ104" s="189"/>
      <c r="DGA104" s="189"/>
      <c r="DGB104" s="189"/>
      <c r="DGC104" s="189"/>
      <c r="DGD104" s="189"/>
      <c r="DGE104" s="189"/>
      <c r="DGF104" s="189"/>
      <c r="DGG104" s="189"/>
      <c r="DGH104" s="189"/>
      <c r="DGI104" s="189"/>
      <c r="DGJ104" s="189"/>
      <c r="DGK104" s="189"/>
      <c r="DGL104" s="189"/>
      <c r="DGM104" s="189"/>
      <c r="DGN104" s="189"/>
      <c r="DGO104" s="189"/>
      <c r="DGP104" s="189"/>
      <c r="DGQ104" s="189"/>
      <c r="DGR104" s="189"/>
      <c r="DGS104" s="189"/>
      <c r="DGT104" s="189"/>
      <c r="DGU104" s="189"/>
      <c r="DGV104" s="189"/>
      <c r="DGW104" s="189"/>
      <c r="DGX104" s="189"/>
      <c r="DGY104" s="189"/>
      <c r="DGZ104" s="189"/>
      <c r="DHA104" s="189"/>
      <c r="DHB104" s="189"/>
      <c r="DHC104" s="189"/>
      <c r="DHD104" s="189"/>
      <c r="DHE104" s="189"/>
      <c r="DHF104" s="189"/>
      <c r="DHG104" s="189"/>
      <c r="DHH104" s="189"/>
      <c r="DHI104" s="189"/>
      <c r="DHJ104" s="189"/>
      <c r="DHK104" s="189"/>
      <c r="DHL104" s="189"/>
      <c r="DHM104" s="189"/>
      <c r="DHN104" s="189"/>
      <c r="DHO104" s="189"/>
      <c r="DHP104" s="189"/>
      <c r="DHQ104" s="189"/>
      <c r="DHR104" s="189"/>
      <c r="DHS104" s="189"/>
      <c r="DHT104" s="189"/>
      <c r="DHU104" s="189"/>
      <c r="DHV104" s="189"/>
      <c r="DHW104" s="189"/>
      <c r="DHX104" s="189"/>
      <c r="DHY104" s="189"/>
      <c r="DHZ104" s="189"/>
      <c r="DIA104" s="189"/>
      <c r="DIB104" s="189"/>
      <c r="DIC104" s="189"/>
      <c r="DID104" s="189"/>
      <c r="DIE104" s="189"/>
      <c r="DIF104" s="189"/>
      <c r="DIG104" s="189"/>
      <c r="DIH104" s="189"/>
      <c r="DII104" s="189"/>
      <c r="DIJ104" s="189"/>
      <c r="DIK104" s="189"/>
      <c r="DIL104" s="189"/>
      <c r="DIM104" s="189"/>
      <c r="DIN104" s="189"/>
      <c r="DIO104" s="189"/>
      <c r="DIP104" s="189"/>
      <c r="DIQ104" s="189"/>
      <c r="DIR104" s="189"/>
      <c r="DIS104" s="189"/>
      <c r="DIT104" s="189"/>
      <c r="DIU104" s="189"/>
      <c r="DIV104" s="189"/>
      <c r="DIW104" s="189"/>
      <c r="DIX104" s="189"/>
      <c r="DIY104" s="189"/>
      <c r="DIZ104" s="189"/>
      <c r="DJA104" s="189"/>
      <c r="DJB104" s="189"/>
      <c r="DJC104" s="189"/>
      <c r="DJD104" s="189"/>
      <c r="DJE104" s="189"/>
      <c r="DJF104" s="189"/>
      <c r="DJG104" s="189"/>
      <c r="DJH104" s="189"/>
      <c r="DJI104" s="189"/>
      <c r="DJJ104" s="189"/>
      <c r="DJK104" s="189"/>
      <c r="DJL104" s="189"/>
      <c r="DJM104" s="189"/>
      <c r="DJN104" s="189"/>
      <c r="DJO104" s="189"/>
      <c r="DJP104" s="189"/>
      <c r="DJQ104" s="189"/>
      <c r="DJR104" s="189"/>
      <c r="DJS104" s="189"/>
      <c r="DJT104" s="189"/>
      <c r="DJU104" s="189"/>
      <c r="DJV104" s="189"/>
      <c r="DJW104" s="189"/>
      <c r="DJX104" s="189"/>
      <c r="DJY104" s="189"/>
      <c r="DJZ104" s="189"/>
      <c r="DKA104" s="189"/>
      <c r="DKB104" s="189"/>
      <c r="DKC104" s="189"/>
      <c r="DKD104" s="189"/>
      <c r="DKE104" s="189"/>
      <c r="DKF104" s="189"/>
      <c r="DKG104" s="189"/>
      <c r="DKH104" s="189"/>
      <c r="DKI104" s="189"/>
      <c r="DKJ104" s="189"/>
      <c r="DKK104" s="189"/>
      <c r="DKL104" s="189"/>
      <c r="DKM104" s="189"/>
      <c r="DKN104" s="189"/>
      <c r="DKO104" s="189"/>
      <c r="DKP104" s="189"/>
      <c r="DKQ104" s="189"/>
      <c r="DKR104" s="189"/>
      <c r="DKS104" s="189"/>
      <c r="DKT104" s="189"/>
      <c r="DKU104" s="189"/>
      <c r="DKV104" s="189"/>
      <c r="DKW104" s="189"/>
      <c r="DKX104" s="189"/>
      <c r="DKY104" s="189"/>
      <c r="DKZ104" s="189"/>
      <c r="DLA104" s="189"/>
      <c r="DLB104" s="189"/>
      <c r="DLC104" s="189"/>
      <c r="DLD104" s="189"/>
      <c r="DLE104" s="189"/>
      <c r="DLF104" s="189"/>
      <c r="DLG104" s="189"/>
      <c r="DLH104" s="189"/>
      <c r="DLI104" s="189"/>
      <c r="DLJ104" s="189"/>
      <c r="DLK104" s="189"/>
      <c r="DLL104" s="189"/>
      <c r="DLM104" s="189"/>
      <c r="DLN104" s="189"/>
      <c r="DLO104" s="189"/>
      <c r="DLP104" s="189"/>
      <c r="DLQ104" s="189"/>
      <c r="DLR104" s="189"/>
      <c r="DLS104" s="189"/>
      <c r="DLT104" s="189"/>
      <c r="DLU104" s="189"/>
      <c r="DLV104" s="189"/>
      <c r="DLW104" s="189"/>
      <c r="DLX104" s="189"/>
      <c r="DLY104" s="189"/>
      <c r="DLZ104" s="189"/>
      <c r="DMA104" s="189"/>
      <c r="DMB104" s="189"/>
      <c r="DMC104" s="189"/>
      <c r="DMD104" s="189"/>
      <c r="DME104" s="189"/>
      <c r="DMF104" s="189"/>
      <c r="DMG104" s="189"/>
      <c r="DMH104" s="189"/>
      <c r="DMI104" s="189"/>
      <c r="DMJ104" s="189"/>
      <c r="DMK104" s="189"/>
      <c r="DML104" s="189"/>
      <c r="DMM104" s="189"/>
      <c r="DMN104" s="189"/>
      <c r="DMO104" s="189"/>
      <c r="DMP104" s="189"/>
      <c r="DMQ104" s="189"/>
      <c r="DMR104" s="189"/>
      <c r="DMS104" s="189"/>
      <c r="DMT104" s="189"/>
      <c r="DMU104" s="189"/>
      <c r="DMV104" s="189"/>
      <c r="DMW104" s="189"/>
      <c r="DMX104" s="189"/>
      <c r="DMY104" s="189"/>
      <c r="DMZ104" s="189"/>
      <c r="DNA104" s="189"/>
      <c r="DNB104" s="189"/>
      <c r="DNC104" s="189"/>
      <c r="DND104" s="189"/>
      <c r="DNE104" s="189"/>
      <c r="DNF104" s="189"/>
      <c r="DNG104" s="189"/>
      <c r="DNH104" s="189"/>
      <c r="DNI104" s="189"/>
      <c r="DNJ104" s="189"/>
      <c r="DNK104" s="189"/>
      <c r="DNL104" s="189"/>
      <c r="DNM104" s="189"/>
      <c r="DNN104" s="189"/>
      <c r="DNO104" s="189"/>
      <c r="DNP104" s="189"/>
      <c r="DNQ104" s="189"/>
      <c r="DNR104" s="189"/>
      <c r="DNS104" s="189"/>
      <c r="DNT104" s="189"/>
      <c r="DNU104" s="189"/>
      <c r="DNV104" s="189"/>
      <c r="DNW104" s="189"/>
      <c r="DNX104" s="189"/>
      <c r="DNY104" s="189"/>
      <c r="DNZ104" s="189"/>
      <c r="DOA104" s="189"/>
      <c r="DOB104" s="189"/>
      <c r="DOC104" s="189"/>
      <c r="DOD104" s="189"/>
      <c r="DOE104" s="189"/>
      <c r="DOF104" s="189"/>
      <c r="DOG104" s="189"/>
      <c r="DOH104" s="189"/>
      <c r="DOI104" s="189"/>
      <c r="DOJ104" s="189"/>
      <c r="DOK104" s="189"/>
      <c r="DOL104" s="189"/>
      <c r="DOM104" s="189"/>
      <c r="DON104" s="189"/>
      <c r="DOO104" s="189"/>
      <c r="DOP104" s="189"/>
      <c r="DOQ104" s="189"/>
      <c r="DOR104" s="189"/>
      <c r="DOS104" s="189"/>
      <c r="DOT104" s="189"/>
      <c r="DOU104" s="189"/>
      <c r="DOV104" s="189"/>
      <c r="DOW104" s="189"/>
      <c r="DOX104" s="189"/>
      <c r="DOY104" s="189"/>
      <c r="DOZ104" s="189"/>
      <c r="DPA104" s="189"/>
      <c r="DPB104" s="189"/>
      <c r="DPC104" s="189"/>
      <c r="DPD104" s="189"/>
      <c r="DPE104" s="189"/>
      <c r="DPF104" s="189"/>
      <c r="DPG104" s="189"/>
      <c r="DPH104" s="189"/>
      <c r="DPI104" s="189"/>
      <c r="DPJ104" s="189"/>
      <c r="DPK104" s="189"/>
      <c r="DPL104" s="189"/>
      <c r="DPM104" s="189"/>
      <c r="DPN104" s="189"/>
      <c r="DPO104" s="189"/>
      <c r="DPP104" s="189"/>
      <c r="DPQ104" s="189"/>
      <c r="DPR104" s="189"/>
      <c r="DPS104" s="189"/>
      <c r="DPT104" s="189"/>
      <c r="DPU104" s="189"/>
      <c r="DPV104" s="189"/>
      <c r="DPW104" s="189"/>
      <c r="DPX104" s="189"/>
      <c r="DPY104" s="189"/>
      <c r="DPZ104" s="189"/>
      <c r="DQA104" s="189"/>
      <c r="DQB104" s="189"/>
      <c r="DQC104" s="189"/>
      <c r="DQD104" s="189"/>
      <c r="DQE104" s="189"/>
      <c r="DQF104" s="189"/>
      <c r="DQG104" s="189"/>
      <c r="DQH104" s="189"/>
      <c r="DQI104" s="189"/>
      <c r="DQJ104" s="189"/>
      <c r="DQK104" s="189"/>
      <c r="DQL104" s="189"/>
      <c r="DQM104" s="189"/>
      <c r="DQN104" s="189"/>
      <c r="DQO104" s="189"/>
      <c r="DQP104" s="189"/>
      <c r="DQQ104" s="189"/>
      <c r="DQR104" s="189"/>
      <c r="DQS104" s="189"/>
      <c r="DQT104" s="189"/>
      <c r="DQU104" s="189"/>
      <c r="DQV104" s="189"/>
      <c r="DQW104" s="189"/>
      <c r="DQX104" s="189"/>
      <c r="DQY104" s="189"/>
      <c r="DQZ104" s="189"/>
      <c r="DRA104" s="189"/>
      <c r="DRB104" s="189"/>
      <c r="DRC104" s="189"/>
      <c r="DRD104" s="189"/>
      <c r="DRE104" s="189"/>
      <c r="DRF104" s="189"/>
      <c r="DRG104" s="189"/>
      <c r="DRH104" s="189"/>
      <c r="DRI104" s="189"/>
      <c r="DRJ104" s="189"/>
      <c r="DRK104" s="189"/>
      <c r="DRL104" s="189"/>
      <c r="DRM104" s="189"/>
      <c r="DRN104" s="189"/>
      <c r="DRO104" s="189"/>
      <c r="DRP104" s="189"/>
      <c r="DRQ104" s="189"/>
      <c r="DRR104" s="189"/>
      <c r="DRS104" s="189"/>
      <c r="DRT104" s="189"/>
      <c r="DRU104" s="189"/>
      <c r="DRV104" s="189"/>
      <c r="DRW104" s="189"/>
      <c r="DRX104" s="189"/>
      <c r="DRY104" s="189"/>
      <c r="DRZ104" s="189"/>
      <c r="DSA104" s="189"/>
      <c r="DSB104" s="189"/>
      <c r="DSC104" s="189"/>
      <c r="DSD104" s="189"/>
      <c r="DSE104" s="189"/>
      <c r="DSF104" s="189"/>
      <c r="DSG104" s="189"/>
      <c r="DSH104" s="189"/>
      <c r="DSI104" s="189"/>
      <c r="DSJ104" s="189"/>
      <c r="DSK104" s="189"/>
      <c r="DSL104" s="189"/>
      <c r="DSM104" s="189"/>
      <c r="DSN104" s="189"/>
      <c r="DSO104" s="189"/>
      <c r="DSP104" s="189"/>
      <c r="DSQ104" s="189"/>
      <c r="DSR104" s="189"/>
      <c r="DSS104" s="189"/>
      <c r="DST104" s="189"/>
      <c r="DSU104" s="189"/>
      <c r="DSV104" s="189"/>
      <c r="DSW104" s="189"/>
      <c r="DSX104" s="189"/>
      <c r="DSY104" s="189"/>
      <c r="DSZ104" s="189"/>
      <c r="DTA104" s="189"/>
      <c r="DTB104" s="189"/>
      <c r="DTC104" s="189"/>
      <c r="DTD104" s="189"/>
      <c r="DTE104" s="189"/>
      <c r="DTF104" s="189"/>
      <c r="DTG104" s="189"/>
      <c r="DTH104" s="189"/>
      <c r="DTI104" s="189"/>
      <c r="DTJ104" s="189"/>
      <c r="DTK104" s="189"/>
      <c r="DTL104" s="189"/>
      <c r="DTM104" s="189"/>
      <c r="DTN104" s="189"/>
      <c r="DTO104" s="189"/>
      <c r="DTP104" s="189"/>
      <c r="DTQ104" s="189"/>
      <c r="DTR104" s="189"/>
      <c r="DTS104" s="189"/>
      <c r="DTT104" s="189"/>
      <c r="DTU104" s="189"/>
      <c r="DTV104" s="189"/>
      <c r="DTW104" s="189"/>
      <c r="DTX104" s="189"/>
      <c r="DTY104" s="189"/>
      <c r="DTZ104" s="189"/>
      <c r="DUA104" s="189"/>
      <c r="DUB104" s="189"/>
      <c r="DUC104" s="189"/>
      <c r="DUD104" s="189"/>
      <c r="DUE104" s="189"/>
      <c r="DUF104" s="189"/>
      <c r="DUG104" s="189"/>
      <c r="DUH104" s="189"/>
      <c r="DUI104" s="189"/>
      <c r="DUJ104" s="189"/>
      <c r="DUK104" s="189"/>
      <c r="DUL104" s="189"/>
      <c r="DUM104" s="189"/>
      <c r="DUN104" s="189"/>
      <c r="DUO104" s="189"/>
      <c r="DUP104" s="189"/>
      <c r="DUQ104" s="189"/>
      <c r="DUR104" s="189"/>
      <c r="DUS104" s="189"/>
      <c r="DUT104" s="189"/>
      <c r="DUU104" s="189"/>
      <c r="DUV104" s="189"/>
      <c r="DUW104" s="189"/>
      <c r="DUX104" s="189"/>
      <c r="DUY104" s="189"/>
      <c r="DUZ104" s="189"/>
      <c r="DVA104" s="189"/>
      <c r="DVB104" s="189"/>
      <c r="DVC104" s="189"/>
      <c r="DVD104" s="189"/>
      <c r="DVE104" s="189"/>
      <c r="DVF104" s="189"/>
      <c r="DVG104" s="189"/>
      <c r="DVH104" s="189"/>
      <c r="DVI104" s="189"/>
      <c r="DVJ104" s="189"/>
      <c r="DVK104" s="189"/>
      <c r="DVL104" s="189"/>
      <c r="DVM104" s="189"/>
      <c r="DVN104" s="189"/>
      <c r="DVO104" s="189"/>
      <c r="DVP104" s="189"/>
      <c r="DVQ104" s="189"/>
      <c r="DVR104" s="189"/>
      <c r="DVS104" s="189"/>
      <c r="DVT104" s="189"/>
      <c r="DVU104" s="189"/>
      <c r="DVV104" s="189"/>
      <c r="DVW104" s="189"/>
      <c r="DVX104" s="189"/>
      <c r="DVY104" s="189"/>
      <c r="DVZ104" s="189"/>
      <c r="DWA104" s="189"/>
      <c r="DWB104" s="189"/>
      <c r="DWC104" s="189"/>
      <c r="DWD104" s="189"/>
      <c r="DWE104" s="189"/>
      <c r="DWF104" s="189"/>
      <c r="DWG104" s="189"/>
      <c r="DWH104" s="189"/>
      <c r="DWI104" s="189"/>
      <c r="DWJ104" s="189"/>
      <c r="DWK104" s="189"/>
      <c r="DWL104" s="189"/>
      <c r="DWM104" s="189"/>
      <c r="DWN104" s="189"/>
      <c r="DWO104" s="189"/>
      <c r="DWP104" s="189"/>
      <c r="DWQ104" s="189"/>
      <c r="DWR104" s="189"/>
      <c r="DWS104" s="189"/>
      <c r="DWT104" s="189"/>
      <c r="DWU104" s="189"/>
      <c r="DWV104" s="189"/>
      <c r="DWW104" s="189"/>
      <c r="DWX104" s="189"/>
      <c r="DWY104" s="189"/>
      <c r="DWZ104" s="189"/>
      <c r="DXA104" s="189"/>
      <c r="DXB104" s="189"/>
      <c r="DXC104" s="189"/>
      <c r="DXD104" s="189"/>
      <c r="DXE104" s="189"/>
      <c r="DXF104" s="189"/>
      <c r="DXG104" s="189"/>
      <c r="DXH104" s="189"/>
      <c r="DXI104" s="189"/>
      <c r="DXJ104" s="189"/>
      <c r="DXK104" s="189"/>
      <c r="DXL104" s="189"/>
      <c r="DXM104" s="189"/>
      <c r="DXN104" s="189"/>
      <c r="DXO104" s="189"/>
      <c r="DXP104" s="189"/>
      <c r="DXQ104" s="189"/>
      <c r="DXR104" s="189"/>
      <c r="DXS104" s="189"/>
      <c r="DXT104" s="189"/>
      <c r="DXU104" s="189"/>
      <c r="DXV104" s="189"/>
      <c r="DXW104" s="189"/>
      <c r="DXX104" s="189"/>
      <c r="DXY104" s="189"/>
      <c r="DXZ104" s="189"/>
      <c r="DYA104" s="189"/>
      <c r="DYB104" s="189"/>
      <c r="DYC104" s="189"/>
      <c r="DYD104" s="189"/>
      <c r="DYE104" s="189"/>
      <c r="DYF104" s="189"/>
      <c r="DYG104" s="189"/>
      <c r="DYH104" s="189"/>
      <c r="DYI104" s="189"/>
      <c r="DYJ104" s="189"/>
      <c r="DYK104" s="189"/>
      <c r="DYL104" s="189"/>
      <c r="DYM104" s="189"/>
      <c r="DYN104" s="189"/>
      <c r="DYO104" s="189"/>
      <c r="DYP104" s="189"/>
      <c r="DYQ104" s="189"/>
      <c r="DYR104" s="189"/>
      <c r="DYS104" s="189"/>
      <c r="DYT104" s="189"/>
      <c r="DYU104" s="189"/>
      <c r="DYV104" s="189"/>
      <c r="DYW104" s="189"/>
      <c r="DYX104" s="189"/>
      <c r="DYY104" s="189"/>
      <c r="DYZ104" s="189"/>
      <c r="DZA104" s="189"/>
      <c r="DZB104" s="189"/>
      <c r="DZC104" s="189"/>
      <c r="DZD104" s="189"/>
      <c r="DZE104" s="189"/>
      <c r="DZF104" s="189"/>
      <c r="DZG104" s="189"/>
      <c r="DZH104" s="189"/>
      <c r="DZI104" s="189"/>
      <c r="DZJ104" s="189"/>
      <c r="DZK104" s="189"/>
      <c r="DZL104" s="189"/>
      <c r="DZM104" s="189"/>
      <c r="DZN104" s="189"/>
      <c r="DZO104" s="189"/>
      <c r="DZP104" s="189"/>
      <c r="DZQ104" s="189"/>
      <c r="DZR104" s="189"/>
      <c r="DZS104" s="189"/>
      <c r="DZT104" s="189"/>
      <c r="DZU104" s="189"/>
      <c r="DZV104" s="189"/>
      <c r="DZW104" s="189"/>
      <c r="DZX104" s="189"/>
      <c r="DZY104" s="189"/>
      <c r="DZZ104" s="189"/>
      <c r="EAA104" s="189"/>
      <c r="EAB104" s="189"/>
      <c r="EAC104" s="189"/>
      <c r="EAD104" s="189"/>
      <c r="EAE104" s="189"/>
      <c r="EAF104" s="189"/>
      <c r="EAG104" s="189"/>
      <c r="EAH104" s="189"/>
      <c r="EAI104" s="189"/>
      <c r="EAJ104" s="189"/>
      <c r="EAK104" s="189"/>
      <c r="EAL104" s="189"/>
      <c r="EAM104" s="189"/>
      <c r="EAN104" s="189"/>
      <c r="EAO104" s="189"/>
      <c r="EAP104" s="189"/>
      <c r="EAQ104" s="189"/>
      <c r="EAR104" s="189"/>
      <c r="EAS104" s="189"/>
      <c r="EAT104" s="189"/>
      <c r="EAU104" s="189"/>
      <c r="EAV104" s="189"/>
      <c r="EAW104" s="189"/>
      <c r="EAX104" s="189"/>
      <c r="EAY104" s="189"/>
      <c r="EAZ104" s="189"/>
      <c r="EBA104" s="189"/>
      <c r="EBB104" s="189"/>
      <c r="EBC104" s="189"/>
      <c r="EBD104" s="189"/>
      <c r="EBE104" s="189"/>
      <c r="EBF104" s="189"/>
      <c r="EBG104" s="189"/>
      <c r="EBH104" s="189"/>
      <c r="EBI104" s="189"/>
      <c r="EBJ104" s="189"/>
      <c r="EBK104" s="189"/>
      <c r="EBL104" s="189"/>
      <c r="EBM104" s="189"/>
      <c r="EBN104" s="189"/>
      <c r="EBO104" s="189"/>
      <c r="EBP104" s="189"/>
      <c r="EBQ104" s="189"/>
      <c r="EBR104" s="189"/>
      <c r="EBS104" s="189"/>
      <c r="EBT104" s="189"/>
      <c r="EBU104" s="189"/>
      <c r="EBV104" s="189"/>
      <c r="EBW104" s="189"/>
      <c r="EBX104" s="189"/>
      <c r="EBY104" s="189"/>
      <c r="EBZ104" s="189"/>
      <c r="ECA104" s="189"/>
      <c r="ECB104" s="189"/>
      <c r="ECC104" s="189"/>
      <c r="ECD104" s="189"/>
      <c r="ECE104" s="189"/>
      <c r="ECF104" s="189"/>
      <c r="ECG104" s="189"/>
      <c r="ECH104" s="189"/>
      <c r="ECI104" s="189"/>
      <c r="ECJ104" s="189"/>
      <c r="ECK104" s="189"/>
      <c r="ECL104" s="189"/>
      <c r="ECM104" s="189"/>
      <c r="ECN104" s="189"/>
      <c r="ECO104" s="189"/>
      <c r="ECP104" s="189"/>
      <c r="ECQ104" s="189"/>
      <c r="ECR104" s="189"/>
      <c r="ECS104" s="189"/>
      <c r="ECT104" s="189"/>
      <c r="ECU104" s="189"/>
      <c r="ECV104" s="189"/>
      <c r="ECW104" s="189"/>
      <c r="ECX104" s="189"/>
      <c r="ECY104" s="189"/>
      <c r="ECZ104" s="189"/>
      <c r="EDA104" s="189"/>
      <c r="EDB104" s="189"/>
      <c r="EDC104" s="189"/>
      <c r="EDD104" s="189"/>
      <c r="EDE104" s="189"/>
      <c r="EDF104" s="189"/>
      <c r="EDG104" s="189"/>
      <c r="EDH104" s="189"/>
      <c r="EDI104" s="189"/>
      <c r="EDJ104" s="189"/>
      <c r="EDK104" s="189"/>
      <c r="EDL104" s="189"/>
      <c r="EDM104" s="189"/>
      <c r="EDN104" s="189"/>
      <c r="EDO104" s="189"/>
      <c r="EDP104" s="189"/>
      <c r="EDQ104" s="189"/>
      <c r="EDR104" s="189"/>
      <c r="EDS104" s="189"/>
      <c r="EDT104" s="189"/>
      <c r="EDU104" s="189"/>
      <c r="EDV104" s="189"/>
      <c r="EDW104" s="189"/>
      <c r="EDX104" s="189"/>
      <c r="EDY104" s="189"/>
      <c r="EDZ104" s="189"/>
      <c r="EEA104" s="189"/>
      <c r="EEB104" s="189"/>
      <c r="EEC104" s="189"/>
      <c r="EED104" s="189"/>
      <c r="EEE104" s="189"/>
      <c r="EEF104" s="189"/>
      <c r="EEG104" s="189"/>
      <c r="EEH104" s="189"/>
      <c r="EEI104" s="189"/>
      <c r="EEJ104" s="189"/>
      <c r="EEK104" s="189"/>
      <c r="EEL104" s="189"/>
      <c r="EEM104" s="189"/>
      <c r="EEN104" s="189"/>
      <c r="EEO104" s="189"/>
      <c r="EEP104" s="189"/>
      <c r="EEQ104" s="189"/>
      <c r="EER104" s="189"/>
      <c r="EES104" s="189"/>
      <c r="EET104" s="189"/>
      <c r="EEU104" s="189"/>
      <c r="EEV104" s="189"/>
      <c r="EEW104" s="189"/>
      <c r="EEX104" s="189"/>
      <c r="EEY104" s="189"/>
      <c r="EEZ104" s="189"/>
      <c r="EFA104" s="189"/>
      <c r="EFB104" s="189"/>
      <c r="EFC104" s="189"/>
      <c r="EFD104" s="189"/>
      <c r="EFE104" s="189"/>
      <c r="EFF104" s="189"/>
      <c r="EFG104" s="189"/>
      <c r="EFH104" s="189"/>
      <c r="EFI104" s="189"/>
      <c r="EFJ104" s="189"/>
      <c r="EFK104" s="189"/>
      <c r="EFL104" s="189"/>
      <c r="EFM104" s="189"/>
      <c r="EFN104" s="189"/>
      <c r="EFO104" s="189"/>
      <c r="EFP104" s="189"/>
      <c r="EFQ104" s="189"/>
      <c r="EFR104" s="189"/>
      <c r="EFS104" s="189"/>
      <c r="EFT104" s="189"/>
      <c r="EFU104" s="189"/>
      <c r="EFV104" s="189"/>
      <c r="EFW104" s="189"/>
      <c r="EFX104" s="189"/>
      <c r="EFY104" s="189"/>
      <c r="EFZ104" s="189"/>
      <c r="EGA104" s="189"/>
      <c r="EGB104" s="189"/>
      <c r="EGC104" s="189"/>
      <c r="EGD104" s="189"/>
      <c r="EGE104" s="189"/>
      <c r="EGF104" s="189"/>
      <c r="EGG104" s="189"/>
      <c r="EGH104" s="189"/>
      <c r="EGI104" s="189"/>
      <c r="EGJ104" s="189"/>
      <c r="EGK104" s="189"/>
      <c r="EGL104" s="189"/>
      <c r="EGM104" s="189"/>
      <c r="EGN104" s="189"/>
      <c r="EGO104" s="189"/>
      <c r="EGP104" s="189"/>
      <c r="EGQ104" s="189"/>
      <c r="EGR104" s="189"/>
      <c r="EGS104" s="189"/>
      <c r="EGT104" s="189"/>
      <c r="EGU104" s="189"/>
      <c r="EGV104" s="189"/>
      <c r="EGW104" s="189"/>
      <c r="EGX104" s="189"/>
      <c r="EGY104" s="189"/>
      <c r="EGZ104" s="189"/>
      <c r="EHA104" s="189"/>
      <c r="EHB104" s="189"/>
      <c r="EHC104" s="189"/>
      <c r="EHD104" s="189"/>
      <c r="EHE104" s="189"/>
      <c r="EHF104" s="189"/>
      <c r="EHG104" s="189"/>
      <c r="EHH104" s="189"/>
      <c r="EHI104" s="189"/>
      <c r="EHJ104" s="189"/>
      <c r="EHK104" s="189"/>
      <c r="EHL104" s="189"/>
      <c r="EHM104" s="189"/>
      <c r="EHN104" s="189"/>
      <c r="EHO104" s="189"/>
      <c r="EHP104" s="189"/>
      <c r="EHQ104" s="189"/>
      <c r="EHR104" s="189"/>
      <c r="EHS104" s="189"/>
      <c r="EHT104" s="189"/>
      <c r="EHU104" s="189"/>
      <c r="EHV104" s="189"/>
      <c r="EHW104" s="189"/>
      <c r="EHX104" s="189"/>
      <c r="EHY104" s="189"/>
      <c r="EHZ104" s="189"/>
      <c r="EIA104" s="189"/>
      <c r="EIB104" s="189"/>
      <c r="EIC104" s="189"/>
      <c r="EID104" s="189"/>
      <c r="EIE104" s="189"/>
      <c r="EIF104" s="189"/>
      <c r="EIG104" s="189"/>
      <c r="EIH104" s="189"/>
      <c r="EII104" s="189"/>
      <c r="EIJ104" s="189"/>
      <c r="EIK104" s="189"/>
      <c r="EIL104" s="189"/>
      <c r="EIM104" s="189"/>
      <c r="EIN104" s="189"/>
      <c r="EIO104" s="189"/>
      <c r="EIP104" s="189"/>
      <c r="EIQ104" s="189"/>
      <c r="EIR104" s="189"/>
      <c r="EIS104" s="189"/>
      <c r="EIT104" s="189"/>
      <c r="EIU104" s="189"/>
      <c r="EIV104" s="189"/>
      <c r="EIW104" s="189"/>
      <c r="EIX104" s="189"/>
      <c r="EIY104" s="189"/>
      <c r="EIZ104" s="189"/>
      <c r="EJA104" s="189"/>
      <c r="EJB104" s="189"/>
      <c r="EJC104" s="189"/>
      <c r="EJD104" s="189"/>
      <c r="EJE104" s="189"/>
      <c r="EJF104" s="189"/>
      <c r="EJG104" s="189"/>
      <c r="EJH104" s="189"/>
      <c r="EJI104" s="189"/>
      <c r="EJJ104" s="189"/>
      <c r="EJK104" s="189"/>
      <c r="EJL104" s="189"/>
      <c r="EJM104" s="189"/>
      <c r="EJN104" s="189"/>
      <c r="EJO104" s="189"/>
      <c r="EJP104" s="189"/>
      <c r="EJQ104" s="189"/>
      <c r="EJR104" s="189"/>
      <c r="EJS104" s="189"/>
      <c r="EJT104" s="189"/>
      <c r="EJU104" s="189"/>
      <c r="EJV104" s="189"/>
      <c r="EJW104" s="189"/>
      <c r="EJX104" s="189"/>
      <c r="EJY104" s="189"/>
      <c r="EJZ104" s="189"/>
      <c r="EKA104" s="189"/>
      <c r="EKB104" s="189"/>
      <c r="EKC104" s="189"/>
      <c r="EKD104" s="189"/>
      <c r="EKE104" s="189"/>
      <c r="EKF104" s="189"/>
      <c r="EKG104" s="189"/>
      <c r="EKH104" s="189"/>
      <c r="EKI104" s="189"/>
      <c r="EKJ104" s="189"/>
      <c r="EKK104" s="189"/>
      <c r="EKL104" s="189"/>
      <c r="EKM104" s="189"/>
      <c r="EKN104" s="189"/>
      <c r="EKO104" s="189"/>
      <c r="EKP104" s="189"/>
      <c r="EKQ104" s="189"/>
      <c r="EKR104" s="189"/>
      <c r="EKS104" s="189"/>
      <c r="EKT104" s="189"/>
      <c r="EKU104" s="189"/>
      <c r="EKV104" s="189"/>
      <c r="EKW104" s="189"/>
      <c r="EKX104" s="189"/>
      <c r="EKY104" s="189"/>
      <c r="EKZ104" s="189"/>
      <c r="ELA104" s="189"/>
      <c r="ELB104" s="189"/>
      <c r="ELC104" s="189"/>
      <c r="ELD104" s="189"/>
      <c r="ELE104" s="189"/>
      <c r="ELF104" s="189"/>
      <c r="ELG104" s="189"/>
      <c r="ELH104" s="189"/>
      <c r="ELI104" s="189"/>
      <c r="ELJ104" s="189"/>
      <c r="ELK104" s="189"/>
      <c r="ELL104" s="189"/>
      <c r="ELM104" s="189"/>
      <c r="ELN104" s="189"/>
      <c r="ELO104" s="189"/>
      <c r="ELP104" s="189"/>
      <c r="ELQ104" s="189"/>
      <c r="ELR104" s="189"/>
      <c r="ELS104" s="189"/>
      <c r="ELT104" s="189"/>
      <c r="ELU104" s="189"/>
      <c r="ELV104" s="189"/>
      <c r="ELW104" s="189"/>
      <c r="ELX104" s="189"/>
      <c r="ELY104" s="189"/>
      <c r="ELZ104" s="189"/>
      <c r="EMA104" s="189"/>
      <c r="EMB104" s="189"/>
      <c r="EMC104" s="189"/>
      <c r="EMD104" s="189"/>
      <c r="EME104" s="189"/>
      <c r="EMF104" s="189"/>
      <c r="EMG104" s="189"/>
      <c r="EMH104" s="189"/>
      <c r="EMI104" s="189"/>
      <c r="EMJ104" s="189"/>
      <c r="EMK104" s="189"/>
      <c r="EML104" s="189"/>
      <c r="EMM104" s="189"/>
      <c r="EMN104" s="189"/>
      <c r="EMO104" s="189"/>
      <c r="EMP104" s="189"/>
      <c r="EMQ104" s="189"/>
      <c r="EMR104" s="189"/>
      <c r="EMS104" s="189"/>
      <c r="EMT104" s="189"/>
      <c r="EMU104" s="189"/>
      <c r="EMV104" s="189"/>
      <c r="EMW104" s="189"/>
      <c r="EMX104" s="189"/>
      <c r="EMY104" s="189"/>
      <c r="EMZ104" s="189"/>
      <c r="ENA104" s="189"/>
      <c r="ENB104" s="189"/>
      <c r="ENC104" s="189"/>
      <c r="END104" s="189"/>
      <c r="ENE104" s="189"/>
      <c r="ENF104" s="189"/>
      <c r="ENG104" s="189"/>
      <c r="ENH104" s="189"/>
      <c r="ENI104" s="189"/>
      <c r="ENJ104" s="189"/>
      <c r="ENK104" s="189"/>
      <c r="ENL104" s="189"/>
      <c r="ENM104" s="189"/>
      <c r="ENN104" s="189"/>
      <c r="ENO104" s="189"/>
      <c r="ENP104" s="189"/>
      <c r="ENQ104" s="189"/>
      <c r="ENR104" s="189"/>
      <c r="ENS104" s="189"/>
      <c r="ENT104" s="189"/>
      <c r="ENU104" s="189"/>
      <c r="ENV104" s="189"/>
      <c r="ENW104" s="189"/>
      <c r="ENX104" s="189"/>
      <c r="ENY104" s="189"/>
      <c r="ENZ104" s="189"/>
      <c r="EOA104" s="189"/>
      <c r="EOB104" s="189"/>
      <c r="EOC104" s="189"/>
      <c r="EOD104" s="189"/>
      <c r="EOE104" s="189"/>
      <c r="EOF104" s="189"/>
      <c r="EOG104" s="189"/>
      <c r="EOH104" s="189"/>
      <c r="EOI104" s="189"/>
      <c r="EOJ104" s="189"/>
      <c r="EOK104" s="189"/>
      <c r="EOL104" s="189"/>
      <c r="EOM104" s="189"/>
      <c r="EON104" s="189"/>
      <c r="EOO104" s="189"/>
      <c r="EOP104" s="189"/>
      <c r="EOQ104" s="189"/>
      <c r="EOR104" s="189"/>
      <c r="EOS104" s="189"/>
      <c r="EOT104" s="189"/>
      <c r="EOU104" s="189"/>
      <c r="EOV104" s="189"/>
      <c r="EOW104" s="189"/>
      <c r="EOX104" s="189"/>
      <c r="EOY104" s="189"/>
      <c r="EOZ104" s="189"/>
      <c r="EPA104" s="189"/>
      <c r="EPB104" s="189"/>
      <c r="EPC104" s="189"/>
      <c r="EPD104" s="189"/>
      <c r="EPE104" s="189"/>
      <c r="EPF104" s="189"/>
      <c r="EPG104" s="189"/>
      <c r="EPH104" s="189"/>
      <c r="EPI104" s="189"/>
      <c r="EPJ104" s="189"/>
      <c r="EPK104" s="189"/>
      <c r="EPL104" s="189"/>
      <c r="EPM104" s="189"/>
      <c r="EPN104" s="189"/>
      <c r="EPO104" s="189"/>
      <c r="EPP104" s="189"/>
      <c r="EPQ104" s="189"/>
      <c r="EPR104" s="189"/>
      <c r="EPS104" s="189"/>
      <c r="EPT104" s="189"/>
      <c r="EPU104" s="189"/>
      <c r="EPV104" s="189"/>
      <c r="EPW104" s="189"/>
      <c r="EPX104" s="189"/>
      <c r="EPY104" s="189"/>
      <c r="EPZ104" s="189"/>
      <c r="EQA104" s="189"/>
      <c r="EQB104" s="189"/>
      <c r="EQC104" s="189"/>
      <c r="EQD104" s="189"/>
      <c r="EQE104" s="189"/>
      <c r="EQF104" s="189"/>
      <c r="EQG104" s="189"/>
      <c r="EQH104" s="189"/>
      <c r="EQI104" s="189"/>
      <c r="EQJ104" s="189"/>
      <c r="EQK104" s="189"/>
      <c r="EQL104" s="189"/>
      <c r="EQM104" s="189"/>
      <c r="EQN104" s="189"/>
      <c r="EQO104" s="189"/>
      <c r="EQP104" s="189"/>
      <c r="EQQ104" s="189"/>
      <c r="EQR104" s="189"/>
      <c r="EQS104" s="189"/>
      <c r="EQT104" s="189"/>
      <c r="EQU104" s="189"/>
      <c r="EQV104" s="189"/>
      <c r="EQW104" s="189"/>
      <c r="EQX104" s="189"/>
      <c r="EQY104" s="189"/>
      <c r="EQZ104" s="189"/>
      <c r="ERA104" s="189"/>
      <c r="ERB104" s="189"/>
      <c r="ERC104" s="189"/>
      <c r="ERD104" s="189"/>
      <c r="ERE104" s="189"/>
      <c r="ERF104" s="189"/>
      <c r="ERG104" s="189"/>
      <c r="ERH104" s="189"/>
      <c r="ERI104" s="189"/>
      <c r="ERJ104" s="189"/>
      <c r="ERK104" s="189"/>
      <c r="ERL104" s="189"/>
      <c r="ERM104" s="189"/>
      <c r="ERN104" s="189"/>
      <c r="ERO104" s="189"/>
      <c r="ERP104" s="189"/>
      <c r="ERQ104" s="189"/>
      <c r="ERR104" s="189"/>
      <c r="ERS104" s="189"/>
      <c r="ERT104" s="189"/>
      <c r="ERU104" s="189"/>
      <c r="ERV104" s="189"/>
      <c r="ERW104" s="189"/>
      <c r="ERX104" s="189"/>
      <c r="ERY104" s="189"/>
      <c r="ERZ104" s="189"/>
      <c r="ESA104" s="189"/>
      <c r="ESB104" s="189"/>
      <c r="ESC104" s="189"/>
      <c r="ESD104" s="189"/>
      <c r="ESE104" s="189"/>
      <c r="ESF104" s="189"/>
      <c r="ESG104" s="189"/>
      <c r="ESH104" s="189"/>
      <c r="ESI104" s="189"/>
      <c r="ESJ104" s="189"/>
      <c r="ESK104" s="189"/>
      <c r="ESL104" s="189"/>
      <c r="ESM104" s="189"/>
      <c r="ESN104" s="189"/>
      <c r="ESO104" s="189"/>
      <c r="ESP104" s="189"/>
      <c r="ESQ104" s="189"/>
      <c r="ESR104" s="189"/>
      <c r="ESS104" s="189"/>
      <c r="EST104" s="189"/>
      <c r="ESU104" s="189"/>
      <c r="ESV104" s="189"/>
      <c r="ESW104" s="189"/>
      <c r="ESX104" s="189"/>
      <c r="ESY104" s="189"/>
      <c r="ESZ104" s="189"/>
      <c r="ETA104" s="189"/>
      <c r="ETB104" s="189"/>
      <c r="ETC104" s="189"/>
      <c r="ETD104" s="189"/>
      <c r="ETE104" s="189"/>
      <c r="ETF104" s="189"/>
      <c r="ETG104" s="189"/>
      <c r="ETH104" s="189"/>
      <c r="ETI104" s="189"/>
      <c r="ETJ104" s="189"/>
      <c r="ETK104" s="189"/>
      <c r="ETL104" s="189"/>
      <c r="ETM104" s="189"/>
      <c r="ETN104" s="189"/>
      <c r="ETO104" s="189"/>
      <c r="ETP104" s="189"/>
      <c r="ETQ104" s="189"/>
      <c r="ETR104" s="189"/>
      <c r="ETS104" s="189"/>
      <c r="ETT104" s="189"/>
      <c r="ETU104" s="189"/>
      <c r="ETV104" s="189"/>
      <c r="ETW104" s="189"/>
      <c r="ETX104" s="189"/>
      <c r="ETY104" s="189"/>
      <c r="ETZ104" s="189"/>
      <c r="EUA104" s="189"/>
      <c r="EUB104" s="189"/>
      <c r="EUC104" s="189"/>
      <c r="EUD104" s="189"/>
      <c r="EUE104" s="189"/>
      <c r="EUF104" s="189"/>
      <c r="EUG104" s="189"/>
      <c r="EUH104" s="189"/>
      <c r="EUI104" s="189"/>
      <c r="EUJ104" s="189"/>
      <c r="EUK104" s="189"/>
      <c r="EUL104" s="189"/>
      <c r="EUM104" s="189"/>
      <c r="EUN104" s="189"/>
      <c r="EUO104" s="189"/>
      <c r="EUP104" s="189"/>
      <c r="EUQ104" s="189"/>
      <c r="EUR104" s="189"/>
      <c r="EUS104" s="189"/>
      <c r="EUT104" s="189"/>
      <c r="EUU104" s="189"/>
      <c r="EUV104" s="189"/>
      <c r="EUW104" s="189"/>
      <c r="EUX104" s="189"/>
      <c r="EUY104" s="189"/>
      <c r="EUZ104" s="189"/>
      <c r="EVA104" s="189"/>
      <c r="EVB104" s="189"/>
      <c r="EVC104" s="189"/>
      <c r="EVD104" s="189"/>
      <c r="EVE104" s="189"/>
      <c r="EVF104" s="189"/>
      <c r="EVG104" s="189"/>
      <c r="EVH104" s="189"/>
      <c r="EVI104" s="189"/>
      <c r="EVJ104" s="189"/>
      <c r="EVK104" s="189"/>
      <c r="EVL104" s="189"/>
      <c r="EVM104" s="189"/>
      <c r="EVN104" s="189"/>
      <c r="EVO104" s="189"/>
      <c r="EVP104" s="189"/>
      <c r="EVQ104" s="189"/>
      <c r="EVR104" s="189"/>
      <c r="EVS104" s="189"/>
      <c r="EVT104" s="189"/>
      <c r="EVU104" s="189"/>
      <c r="EVV104" s="189"/>
      <c r="EVW104" s="189"/>
      <c r="EVX104" s="189"/>
      <c r="EVY104" s="189"/>
      <c r="EVZ104" s="189"/>
      <c r="EWA104" s="189"/>
      <c r="EWB104" s="189"/>
      <c r="EWC104" s="189"/>
      <c r="EWD104" s="189"/>
      <c r="EWE104" s="189"/>
      <c r="EWF104" s="189"/>
      <c r="EWG104" s="189"/>
      <c r="EWH104" s="189"/>
      <c r="EWI104" s="189"/>
      <c r="EWJ104" s="189"/>
      <c r="EWK104" s="189"/>
      <c r="EWL104" s="189"/>
      <c r="EWM104" s="189"/>
      <c r="EWN104" s="189"/>
      <c r="EWO104" s="189"/>
      <c r="EWP104" s="189"/>
      <c r="EWQ104" s="189"/>
      <c r="EWR104" s="189"/>
      <c r="EWS104" s="189"/>
      <c r="EWT104" s="189"/>
      <c r="EWU104" s="189"/>
      <c r="EWV104" s="189"/>
      <c r="EWW104" s="189"/>
      <c r="EWX104" s="189"/>
      <c r="EWY104" s="189"/>
      <c r="EWZ104" s="189"/>
      <c r="EXA104" s="189"/>
      <c r="EXB104" s="189"/>
      <c r="EXC104" s="189"/>
      <c r="EXD104" s="189"/>
      <c r="EXE104" s="189"/>
      <c r="EXF104" s="189"/>
      <c r="EXG104" s="189"/>
      <c r="EXH104" s="189"/>
      <c r="EXI104" s="189"/>
      <c r="EXJ104" s="189"/>
      <c r="EXK104" s="189"/>
      <c r="EXL104" s="189"/>
      <c r="EXM104" s="189"/>
      <c r="EXN104" s="189"/>
      <c r="EXO104" s="189"/>
      <c r="EXP104" s="189"/>
      <c r="EXQ104" s="189"/>
      <c r="EXR104" s="189"/>
      <c r="EXS104" s="189"/>
      <c r="EXT104" s="189"/>
      <c r="EXU104" s="189"/>
      <c r="EXV104" s="189"/>
      <c r="EXW104" s="189"/>
      <c r="EXX104" s="189"/>
      <c r="EXY104" s="189"/>
      <c r="EXZ104" s="189"/>
      <c r="EYA104" s="189"/>
      <c r="EYB104" s="189"/>
      <c r="EYC104" s="189"/>
      <c r="EYD104" s="189"/>
      <c r="EYE104" s="189"/>
      <c r="EYF104" s="189"/>
      <c r="EYG104" s="189"/>
      <c r="EYH104" s="189"/>
      <c r="EYI104" s="189"/>
      <c r="EYJ104" s="189"/>
      <c r="EYK104" s="189"/>
      <c r="EYL104" s="189"/>
      <c r="EYM104" s="189"/>
      <c r="EYN104" s="189"/>
      <c r="EYO104" s="189"/>
      <c r="EYP104" s="189"/>
      <c r="EYQ104" s="189"/>
      <c r="EYR104" s="189"/>
      <c r="EYS104" s="189"/>
      <c r="EYT104" s="189"/>
      <c r="EYU104" s="189"/>
      <c r="EYV104" s="189"/>
      <c r="EYW104" s="189"/>
      <c r="EYX104" s="189"/>
      <c r="EYY104" s="189"/>
      <c r="EYZ104" s="189"/>
      <c r="EZA104" s="189"/>
      <c r="EZB104" s="189"/>
      <c r="EZC104" s="189"/>
      <c r="EZD104" s="189"/>
      <c r="EZE104" s="189"/>
      <c r="EZF104" s="189"/>
      <c r="EZG104" s="189"/>
      <c r="EZH104" s="189"/>
      <c r="EZI104" s="189"/>
      <c r="EZJ104" s="189"/>
      <c r="EZK104" s="189"/>
      <c r="EZL104" s="189"/>
      <c r="EZM104" s="189"/>
      <c r="EZN104" s="189"/>
      <c r="EZO104" s="189"/>
      <c r="EZP104" s="189"/>
      <c r="EZQ104" s="189"/>
      <c r="EZR104" s="189"/>
      <c r="EZS104" s="189"/>
      <c r="EZT104" s="189"/>
      <c r="EZU104" s="189"/>
      <c r="EZV104" s="189"/>
      <c r="EZW104" s="189"/>
      <c r="EZX104" s="189"/>
      <c r="EZY104" s="189"/>
      <c r="EZZ104" s="189"/>
      <c r="FAA104" s="189"/>
      <c r="FAB104" s="189"/>
      <c r="FAC104" s="189"/>
      <c r="FAD104" s="189"/>
      <c r="FAE104" s="189"/>
      <c r="FAF104" s="189"/>
      <c r="FAG104" s="189"/>
      <c r="FAH104" s="189"/>
      <c r="FAI104" s="189"/>
      <c r="FAJ104" s="189"/>
      <c r="FAK104" s="189"/>
      <c r="FAL104" s="189"/>
      <c r="FAM104" s="189"/>
      <c r="FAN104" s="189"/>
      <c r="FAO104" s="189"/>
      <c r="FAP104" s="189"/>
      <c r="FAQ104" s="189"/>
      <c r="FAR104" s="189"/>
      <c r="FAS104" s="189"/>
      <c r="FAT104" s="189"/>
      <c r="FAU104" s="189"/>
      <c r="FAV104" s="189"/>
      <c r="FAW104" s="189"/>
      <c r="FAX104" s="189"/>
      <c r="FAY104" s="189"/>
      <c r="FAZ104" s="189"/>
      <c r="FBA104" s="189"/>
      <c r="FBB104" s="189"/>
      <c r="FBC104" s="189"/>
      <c r="FBD104" s="189"/>
      <c r="FBE104" s="189"/>
      <c r="FBF104" s="189"/>
      <c r="FBG104" s="189"/>
      <c r="FBH104" s="189"/>
      <c r="FBI104" s="189"/>
      <c r="FBJ104" s="189"/>
      <c r="FBK104" s="189"/>
      <c r="FBL104" s="189"/>
      <c r="FBM104" s="189"/>
      <c r="FBN104" s="189"/>
      <c r="FBO104" s="189"/>
      <c r="FBP104" s="189"/>
      <c r="FBQ104" s="189"/>
      <c r="FBR104" s="189"/>
      <c r="FBS104" s="189"/>
      <c r="FBT104" s="189"/>
      <c r="FBU104" s="189"/>
      <c r="FBV104" s="189"/>
      <c r="FBW104" s="189"/>
      <c r="FBX104" s="189"/>
      <c r="FBY104" s="189"/>
      <c r="FBZ104" s="189"/>
      <c r="FCA104" s="189"/>
      <c r="FCB104" s="189"/>
      <c r="FCC104" s="189"/>
      <c r="FCD104" s="189"/>
      <c r="FCE104" s="189"/>
      <c r="FCF104" s="189"/>
      <c r="FCG104" s="189"/>
      <c r="FCH104" s="189"/>
      <c r="FCI104" s="189"/>
      <c r="FCJ104" s="189"/>
      <c r="FCK104" s="189"/>
      <c r="FCL104" s="189"/>
      <c r="FCM104" s="189"/>
      <c r="FCN104" s="189"/>
      <c r="FCO104" s="189"/>
      <c r="FCP104" s="189"/>
      <c r="FCQ104" s="189"/>
      <c r="FCR104" s="189"/>
      <c r="FCS104" s="189"/>
      <c r="FCT104" s="189"/>
      <c r="FCU104" s="189"/>
      <c r="FCV104" s="189"/>
      <c r="FCW104" s="189"/>
      <c r="FCX104" s="189"/>
      <c r="FCY104" s="189"/>
      <c r="FCZ104" s="189"/>
      <c r="FDA104" s="189"/>
      <c r="FDB104" s="189"/>
      <c r="FDC104" s="189"/>
      <c r="FDD104" s="189"/>
      <c r="FDE104" s="189"/>
      <c r="FDF104" s="189"/>
      <c r="FDG104" s="189"/>
      <c r="FDH104" s="189"/>
      <c r="FDI104" s="189"/>
      <c r="FDJ104" s="189"/>
      <c r="FDK104" s="189"/>
      <c r="FDL104" s="189"/>
      <c r="FDM104" s="189"/>
      <c r="FDN104" s="189"/>
      <c r="FDO104" s="189"/>
      <c r="FDP104" s="189"/>
      <c r="FDQ104" s="189"/>
      <c r="FDR104" s="189"/>
      <c r="FDS104" s="189"/>
      <c r="FDT104" s="189"/>
      <c r="FDU104" s="189"/>
      <c r="FDV104" s="189"/>
      <c r="FDW104" s="189"/>
      <c r="FDX104" s="189"/>
      <c r="FDY104" s="189"/>
      <c r="FDZ104" s="189"/>
      <c r="FEA104" s="189"/>
      <c r="FEB104" s="189"/>
      <c r="FEC104" s="189"/>
      <c r="FED104" s="189"/>
      <c r="FEE104" s="189"/>
      <c r="FEF104" s="189"/>
      <c r="FEG104" s="189"/>
      <c r="FEH104" s="189"/>
      <c r="FEI104" s="189"/>
      <c r="FEJ104" s="189"/>
      <c r="FEK104" s="189"/>
      <c r="FEL104" s="189"/>
      <c r="FEM104" s="189"/>
      <c r="FEN104" s="189"/>
      <c r="FEO104" s="189"/>
      <c r="FEP104" s="189"/>
      <c r="FEQ104" s="189"/>
      <c r="FER104" s="189"/>
      <c r="FES104" s="189"/>
      <c r="FET104" s="189"/>
      <c r="FEU104" s="189"/>
      <c r="FEV104" s="189"/>
      <c r="FEW104" s="189"/>
      <c r="FEX104" s="189"/>
      <c r="FEY104" s="189"/>
      <c r="FEZ104" s="189"/>
      <c r="FFA104" s="189"/>
      <c r="FFB104" s="189"/>
      <c r="FFC104" s="189"/>
      <c r="FFD104" s="189"/>
      <c r="FFE104" s="189"/>
      <c r="FFF104" s="189"/>
      <c r="FFG104" s="189"/>
      <c r="FFH104" s="189"/>
      <c r="FFI104" s="189"/>
      <c r="FFJ104" s="189"/>
      <c r="FFK104" s="189"/>
      <c r="FFL104" s="189"/>
      <c r="FFM104" s="189"/>
      <c r="FFN104" s="189"/>
      <c r="FFO104" s="189"/>
      <c r="FFP104" s="189"/>
      <c r="FFQ104" s="189"/>
      <c r="FFR104" s="189"/>
      <c r="FFS104" s="189"/>
      <c r="FFT104" s="189"/>
      <c r="FFU104" s="189"/>
      <c r="FFV104" s="189"/>
      <c r="FFW104" s="189"/>
      <c r="FFX104" s="189"/>
      <c r="FFY104" s="189"/>
      <c r="FFZ104" s="189"/>
      <c r="FGA104" s="189"/>
      <c r="FGB104" s="189"/>
      <c r="FGC104" s="189"/>
      <c r="FGD104" s="189"/>
      <c r="FGE104" s="189"/>
      <c r="FGF104" s="189"/>
      <c r="FGG104" s="189"/>
      <c r="FGH104" s="189"/>
      <c r="FGI104" s="189"/>
      <c r="FGJ104" s="189"/>
      <c r="FGK104" s="189"/>
      <c r="FGL104" s="189"/>
      <c r="FGM104" s="189"/>
      <c r="FGN104" s="189"/>
      <c r="FGO104" s="189"/>
      <c r="FGP104" s="189"/>
      <c r="FGQ104" s="189"/>
      <c r="FGR104" s="189"/>
      <c r="FGS104" s="189"/>
      <c r="FGT104" s="189"/>
      <c r="FGU104" s="189"/>
      <c r="FGV104" s="189"/>
      <c r="FGW104" s="189"/>
      <c r="FGX104" s="189"/>
      <c r="FGY104" s="189"/>
      <c r="FGZ104" s="189"/>
      <c r="FHA104" s="189"/>
      <c r="FHB104" s="189"/>
      <c r="FHC104" s="189"/>
      <c r="FHD104" s="189"/>
      <c r="FHE104" s="189"/>
      <c r="FHF104" s="189"/>
      <c r="FHG104" s="189"/>
      <c r="FHH104" s="189"/>
      <c r="FHI104" s="189"/>
      <c r="FHJ104" s="189"/>
      <c r="FHK104" s="189"/>
      <c r="FHL104" s="189"/>
      <c r="FHM104" s="189"/>
      <c r="FHN104" s="189"/>
      <c r="FHO104" s="189"/>
      <c r="FHP104" s="189"/>
      <c r="FHQ104" s="189"/>
      <c r="FHR104" s="189"/>
      <c r="FHS104" s="189"/>
      <c r="FHT104" s="189"/>
      <c r="FHU104" s="189"/>
      <c r="FHV104" s="189"/>
      <c r="FHW104" s="189"/>
      <c r="FHX104" s="189"/>
      <c r="FHY104" s="189"/>
      <c r="FHZ104" s="189"/>
      <c r="FIA104" s="189"/>
      <c r="FIB104" s="189"/>
      <c r="FIC104" s="189"/>
      <c r="FID104" s="189"/>
      <c r="FIE104" s="189"/>
      <c r="FIF104" s="189"/>
      <c r="FIG104" s="189"/>
      <c r="FIH104" s="189"/>
      <c r="FII104" s="189"/>
      <c r="FIJ104" s="189"/>
      <c r="FIK104" s="189"/>
      <c r="FIL104" s="189"/>
      <c r="FIM104" s="189"/>
      <c r="FIN104" s="189"/>
      <c r="FIO104" s="189"/>
      <c r="FIP104" s="189"/>
      <c r="FIQ104" s="189"/>
      <c r="FIR104" s="189"/>
      <c r="FIS104" s="189"/>
      <c r="FIT104" s="189"/>
      <c r="FIU104" s="189"/>
      <c r="FIV104" s="189"/>
      <c r="FIW104" s="189"/>
      <c r="FIX104" s="189"/>
      <c r="FIY104" s="189"/>
      <c r="FIZ104" s="189"/>
      <c r="FJA104" s="189"/>
      <c r="FJB104" s="189"/>
      <c r="FJC104" s="189"/>
      <c r="FJD104" s="189"/>
      <c r="FJE104" s="189"/>
      <c r="FJF104" s="189"/>
      <c r="FJG104" s="189"/>
      <c r="FJH104" s="189"/>
      <c r="FJI104" s="189"/>
      <c r="FJJ104" s="189"/>
      <c r="FJK104" s="189"/>
      <c r="FJL104" s="189"/>
      <c r="FJM104" s="189"/>
      <c r="FJN104" s="189"/>
      <c r="FJO104" s="189"/>
      <c r="FJP104" s="189"/>
      <c r="FJQ104" s="189"/>
      <c r="FJR104" s="189"/>
      <c r="FJS104" s="189"/>
      <c r="FJT104" s="189"/>
      <c r="FJU104" s="189"/>
      <c r="FJV104" s="189"/>
      <c r="FJW104" s="189"/>
      <c r="FJX104" s="189"/>
      <c r="FJY104" s="189"/>
      <c r="FJZ104" s="189"/>
      <c r="FKA104" s="189"/>
      <c r="FKB104" s="189"/>
      <c r="FKC104" s="189"/>
      <c r="FKD104" s="189"/>
      <c r="FKE104" s="189"/>
      <c r="FKF104" s="189"/>
      <c r="FKG104" s="189"/>
      <c r="FKH104" s="189"/>
      <c r="FKI104" s="189"/>
      <c r="FKJ104" s="189"/>
      <c r="FKK104" s="189"/>
      <c r="FKL104" s="189"/>
      <c r="FKM104" s="189"/>
      <c r="FKN104" s="189"/>
      <c r="FKO104" s="189"/>
      <c r="FKP104" s="189"/>
      <c r="FKQ104" s="189"/>
      <c r="FKR104" s="189"/>
      <c r="FKS104" s="189"/>
      <c r="FKT104" s="189"/>
      <c r="FKU104" s="189"/>
      <c r="FKV104" s="189"/>
      <c r="FKW104" s="189"/>
      <c r="FKX104" s="189"/>
      <c r="FKY104" s="189"/>
      <c r="FKZ104" s="189"/>
      <c r="FLA104" s="189"/>
      <c r="FLB104" s="189"/>
      <c r="FLC104" s="189"/>
      <c r="FLD104" s="189"/>
      <c r="FLE104" s="189"/>
      <c r="FLF104" s="189"/>
      <c r="FLG104" s="189"/>
      <c r="FLH104" s="189"/>
      <c r="FLI104" s="189"/>
      <c r="FLJ104" s="189"/>
      <c r="FLK104" s="189"/>
      <c r="FLL104" s="189"/>
      <c r="FLM104" s="189"/>
      <c r="FLN104" s="189"/>
      <c r="FLO104" s="189"/>
      <c r="FLP104" s="189"/>
      <c r="FLQ104" s="189"/>
      <c r="FLR104" s="189"/>
      <c r="FLS104" s="189"/>
      <c r="FLT104" s="189"/>
      <c r="FLU104" s="189"/>
      <c r="FLV104" s="189"/>
      <c r="FLW104" s="189"/>
      <c r="FLX104" s="189"/>
      <c r="FLY104" s="189"/>
      <c r="FLZ104" s="189"/>
      <c r="FMA104" s="189"/>
      <c r="FMB104" s="189"/>
      <c r="FMC104" s="189"/>
      <c r="FMD104" s="189"/>
      <c r="FME104" s="189"/>
      <c r="FMF104" s="189"/>
      <c r="FMG104" s="189"/>
      <c r="FMH104" s="189"/>
      <c r="FMI104" s="189"/>
      <c r="FMJ104" s="189"/>
      <c r="FMK104" s="189"/>
      <c r="FML104" s="189"/>
      <c r="FMM104" s="189"/>
      <c r="FMN104" s="189"/>
      <c r="FMO104" s="189"/>
      <c r="FMP104" s="189"/>
      <c r="FMQ104" s="189"/>
      <c r="FMR104" s="189"/>
      <c r="FMS104" s="189"/>
      <c r="FMT104" s="189"/>
      <c r="FMU104" s="189"/>
      <c r="FMV104" s="189"/>
      <c r="FMW104" s="189"/>
      <c r="FMX104" s="189"/>
      <c r="FMY104" s="189"/>
      <c r="FMZ104" s="189"/>
      <c r="FNA104" s="189"/>
      <c r="FNB104" s="189"/>
      <c r="FNC104" s="189"/>
      <c r="FND104" s="189"/>
      <c r="FNE104" s="189"/>
      <c r="FNF104" s="189"/>
      <c r="FNG104" s="189"/>
      <c r="FNH104" s="189"/>
      <c r="FNI104" s="189"/>
      <c r="FNJ104" s="189"/>
      <c r="FNK104" s="189"/>
      <c r="FNL104" s="189"/>
      <c r="FNM104" s="189"/>
      <c r="FNN104" s="189"/>
      <c r="FNO104" s="189"/>
      <c r="FNP104" s="189"/>
      <c r="FNQ104" s="189"/>
      <c r="FNR104" s="189"/>
      <c r="FNS104" s="189"/>
      <c r="FNT104" s="189"/>
      <c r="FNU104" s="189"/>
      <c r="FNV104" s="189"/>
      <c r="FNW104" s="189"/>
      <c r="FNX104" s="189"/>
      <c r="FNY104" s="189"/>
      <c r="FNZ104" s="189"/>
      <c r="FOA104" s="189"/>
      <c r="FOB104" s="189"/>
      <c r="FOC104" s="189"/>
      <c r="FOD104" s="189"/>
      <c r="FOE104" s="189"/>
      <c r="FOF104" s="189"/>
      <c r="FOG104" s="189"/>
      <c r="FOH104" s="189"/>
      <c r="FOI104" s="189"/>
      <c r="FOJ104" s="189"/>
      <c r="FOK104" s="189"/>
      <c r="FOL104" s="189"/>
      <c r="FOM104" s="189"/>
      <c r="FON104" s="189"/>
      <c r="FOO104" s="189"/>
      <c r="FOP104" s="189"/>
      <c r="FOQ104" s="189"/>
      <c r="FOR104" s="189"/>
      <c r="FOS104" s="189"/>
      <c r="FOT104" s="189"/>
      <c r="FOU104" s="189"/>
      <c r="FOV104" s="189"/>
      <c r="FOW104" s="189"/>
      <c r="FOX104" s="189"/>
      <c r="FOY104" s="189"/>
      <c r="FOZ104" s="189"/>
      <c r="FPA104" s="189"/>
      <c r="FPB104" s="189"/>
      <c r="FPC104" s="189"/>
      <c r="FPD104" s="189"/>
      <c r="FPE104" s="189"/>
      <c r="FPF104" s="189"/>
      <c r="FPG104" s="189"/>
      <c r="FPH104" s="189"/>
      <c r="FPI104" s="189"/>
      <c r="FPJ104" s="189"/>
      <c r="FPK104" s="189"/>
      <c r="FPL104" s="189"/>
      <c r="FPM104" s="189"/>
      <c r="FPN104" s="189"/>
      <c r="FPO104" s="189"/>
      <c r="FPP104" s="189"/>
      <c r="FPQ104" s="189"/>
      <c r="FPR104" s="189"/>
      <c r="FPS104" s="189"/>
      <c r="FPT104" s="189"/>
      <c r="FPU104" s="189"/>
      <c r="FPV104" s="189"/>
      <c r="FPW104" s="189"/>
      <c r="FPX104" s="189"/>
      <c r="FPY104" s="189"/>
      <c r="FPZ104" s="189"/>
      <c r="FQA104" s="189"/>
      <c r="FQB104" s="189"/>
      <c r="FQC104" s="189"/>
      <c r="FQD104" s="189"/>
      <c r="FQE104" s="189"/>
      <c r="FQF104" s="189"/>
      <c r="FQG104" s="189"/>
      <c r="FQH104" s="189"/>
      <c r="FQI104" s="189"/>
      <c r="FQJ104" s="189"/>
      <c r="FQK104" s="189"/>
      <c r="FQL104" s="189"/>
      <c r="FQM104" s="189"/>
      <c r="FQN104" s="189"/>
      <c r="FQO104" s="189"/>
      <c r="FQP104" s="189"/>
      <c r="FQQ104" s="189"/>
      <c r="FQR104" s="189"/>
      <c r="FQS104" s="189"/>
      <c r="FQT104" s="189"/>
      <c r="FQU104" s="189"/>
      <c r="FQV104" s="189"/>
      <c r="FQW104" s="189"/>
      <c r="FQX104" s="189"/>
      <c r="FQY104" s="189"/>
      <c r="FQZ104" s="189"/>
      <c r="FRA104" s="189"/>
      <c r="FRB104" s="189"/>
      <c r="FRC104" s="189"/>
      <c r="FRD104" s="189"/>
      <c r="FRE104" s="189"/>
      <c r="FRF104" s="189"/>
      <c r="FRG104" s="189"/>
      <c r="FRH104" s="189"/>
      <c r="FRI104" s="189"/>
      <c r="FRJ104" s="189"/>
      <c r="FRK104" s="189"/>
      <c r="FRL104" s="189"/>
      <c r="FRM104" s="189"/>
      <c r="FRN104" s="189"/>
      <c r="FRO104" s="189"/>
      <c r="FRP104" s="189"/>
      <c r="FRQ104" s="189"/>
      <c r="FRR104" s="189"/>
      <c r="FRS104" s="189"/>
      <c r="FRT104" s="189"/>
      <c r="FRU104" s="189"/>
      <c r="FRV104" s="189"/>
      <c r="FRW104" s="189"/>
      <c r="FRX104" s="189"/>
      <c r="FRY104" s="189"/>
      <c r="FRZ104" s="189"/>
      <c r="FSA104" s="189"/>
      <c r="FSB104" s="189"/>
      <c r="FSC104" s="189"/>
      <c r="FSD104" s="189"/>
      <c r="FSE104" s="189"/>
      <c r="FSF104" s="189"/>
      <c r="FSG104" s="189"/>
      <c r="FSH104" s="189"/>
      <c r="FSI104" s="189"/>
      <c r="FSJ104" s="189"/>
      <c r="FSK104" s="189"/>
      <c r="FSL104" s="189"/>
      <c r="FSM104" s="189"/>
      <c r="FSN104" s="189"/>
      <c r="FSO104" s="189"/>
      <c r="FSP104" s="189"/>
      <c r="FSQ104" s="189"/>
      <c r="FSR104" s="189"/>
      <c r="FSS104" s="189"/>
      <c r="FST104" s="189"/>
      <c r="FSU104" s="189"/>
      <c r="FSV104" s="189"/>
      <c r="FSW104" s="189"/>
      <c r="FSX104" s="189"/>
      <c r="FSY104" s="189"/>
      <c r="FSZ104" s="189"/>
      <c r="FTA104" s="189"/>
      <c r="FTB104" s="189"/>
      <c r="FTC104" s="189"/>
      <c r="FTD104" s="189"/>
      <c r="FTE104" s="189"/>
      <c r="FTF104" s="189"/>
      <c r="FTG104" s="189"/>
      <c r="FTH104" s="189"/>
      <c r="FTI104" s="189"/>
      <c r="FTJ104" s="189"/>
      <c r="FTK104" s="189"/>
      <c r="FTL104" s="189"/>
      <c r="FTM104" s="189"/>
      <c r="FTN104" s="189"/>
      <c r="FTO104" s="189"/>
      <c r="FTP104" s="189"/>
      <c r="FTQ104" s="189"/>
      <c r="FTR104" s="189"/>
      <c r="FTS104" s="189"/>
      <c r="FTT104" s="189"/>
      <c r="FTU104" s="189"/>
      <c r="FTV104" s="189"/>
      <c r="FTW104" s="189"/>
      <c r="FTX104" s="189"/>
      <c r="FTY104" s="189"/>
      <c r="FTZ104" s="189"/>
      <c r="FUA104" s="189"/>
      <c r="FUB104" s="189"/>
      <c r="FUC104" s="189"/>
      <c r="FUD104" s="189"/>
      <c r="FUE104" s="189"/>
      <c r="FUF104" s="189"/>
      <c r="FUG104" s="189"/>
      <c r="FUH104" s="189"/>
      <c r="FUI104" s="189"/>
      <c r="FUJ104" s="189"/>
      <c r="FUK104" s="189"/>
      <c r="FUL104" s="189"/>
      <c r="FUM104" s="189"/>
      <c r="FUN104" s="189"/>
      <c r="FUO104" s="189"/>
      <c r="FUP104" s="189"/>
      <c r="FUQ104" s="189"/>
      <c r="FUR104" s="189"/>
      <c r="FUS104" s="189"/>
      <c r="FUT104" s="189"/>
      <c r="FUU104" s="189"/>
      <c r="FUV104" s="189"/>
      <c r="FUW104" s="189"/>
      <c r="FUX104" s="189"/>
      <c r="FUY104" s="189"/>
      <c r="FUZ104" s="189"/>
      <c r="FVA104" s="189"/>
      <c r="FVB104" s="189"/>
      <c r="FVC104" s="189"/>
      <c r="FVD104" s="189"/>
      <c r="FVE104" s="189"/>
      <c r="FVF104" s="189"/>
      <c r="FVG104" s="189"/>
      <c r="FVH104" s="189"/>
      <c r="FVI104" s="189"/>
      <c r="FVJ104" s="189"/>
      <c r="FVK104" s="189"/>
      <c r="FVL104" s="189"/>
      <c r="FVM104" s="189"/>
      <c r="FVN104" s="189"/>
      <c r="FVO104" s="189"/>
      <c r="FVP104" s="189"/>
      <c r="FVQ104" s="189"/>
      <c r="FVR104" s="189"/>
      <c r="FVS104" s="189"/>
      <c r="FVT104" s="189"/>
      <c r="FVU104" s="189"/>
      <c r="FVV104" s="189"/>
      <c r="FVW104" s="189"/>
      <c r="FVX104" s="189"/>
      <c r="FVY104" s="189"/>
      <c r="FVZ104" s="189"/>
      <c r="FWA104" s="189"/>
      <c r="FWB104" s="189"/>
      <c r="FWC104" s="189"/>
      <c r="FWD104" s="189"/>
      <c r="FWE104" s="189"/>
      <c r="FWF104" s="189"/>
      <c r="FWG104" s="189"/>
      <c r="FWH104" s="189"/>
      <c r="FWI104" s="189"/>
      <c r="FWJ104" s="189"/>
      <c r="FWK104" s="189"/>
      <c r="FWL104" s="189"/>
      <c r="FWM104" s="189"/>
      <c r="FWN104" s="189"/>
      <c r="FWO104" s="189"/>
      <c r="FWP104" s="189"/>
      <c r="FWQ104" s="189"/>
      <c r="FWR104" s="189"/>
      <c r="FWS104" s="189"/>
      <c r="FWT104" s="189"/>
      <c r="FWU104" s="189"/>
      <c r="FWV104" s="189"/>
      <c r="FWW104" s="189"/>
      <c r="FWX104" s="189"/>
      <c r="FWY104" s="189"/>
      <c r="FWZ104" s="189"/>
      <c r="FXA104" s="189"/>
      <c r="FXB104" s="189"/>
      <c r="FXC104" s="189"/>
      <c r="FXD104" s="189"/>
      <c r="FXE104" s="189"/>
      <c r="FXF104" s="189"/>
      <c r="FXG104" s="189"/>
      <c r="FXH104" s="189"/>
      <c r="FXI104" s="189"/>
      <c r="FXJ104" s="189"/>
      <c r="FXK104" s="189"/>
      <c r="FXL104" s="189"/>
      <c r="FXM104" s="189"/>
      <c r="FXN104" s="189"/>
      <c r="FXO104" s="189"/>
      <c r="FXP104" s="189"/>
      <c r="FXQ104" s="189"/>
      <c r="FXR104" s="189"/>
      <c r="FXS104" s="189"/>
      <c r="FXT104" s="189"/>
      <c r="FXU104" s="189"/>
      <c r="FXV104" s="189"/>
      <c r="FXW104" s="189"/>
      <c r="FXX104" s="189"/>
      <c r="FXY104" s="189"/>
      <c r="FXZ104" s="189"/>
      <c r="FYA104" s="189"/>
      <c r="FYB104" s="189"/>
      <c r="FYC104" s="189"/>
      <c r="FYD104" s="189"/>
      <c r="FYE104" s="189"/>
      <c r="FYF104" s="189"/>
      <c r="FYG104" s="189"/>
      <c r="FYH104" s="189"/>
      <c r="FYI104" s="189"/>
      <c r="FYJ104" s="189"/>
      <c r="FYK104" s="189"/>
      <c r="FYL104" s="189"/>
      <c r="FYM104" s="189"/>
      <c r="FYN104" s="189"/>
      <c r="FYO104" s="189"/>
      <c r="FYP104" s="189"/>
      <c r="FYQ104" s="189"/>
      <c r="FYR104" s="189"/>
      <c r="FYS104" s="189"/>
      <c r="FYT104" s="189"/>
      <c r="FYU104" s="189"/>
      <c r="FYV104" s="189"/>
      <c r="FYW104" s="189"/>
      <c r="FYX104" s="189"/>
      <c r="FYY104" s="189"/>
      <c r="FYZ104" s="189"/>
      <c r="FZA104" s="189"/>
      <c r="FZB104" s="189"/>
      <c r="FZC104" s="189"/>
      <c r="FZD104" s="189"/>
      <c r="FZE104" s="189"/>
      <c r="FZF104" s="189"/>
      <c r="FZG104" s="189"/>
      <c r="FZH104" s="189"/>
      <c r="FZI104" s="189"/>
      <c r="FZJ104" s="189"/>
      <c r="FZK104" s="189"/>
      <c r="FZL104" s="189"/>
      <c r="FZM104" s="189"/>
      <c r="FZN104" s="189"/>
      <c r="FZO104" s="189"/>
      <c r="FZP104" s="189"/>
      <c r="FZQ104" s="189"/>
      <c r="FZR104" s="189"/>
      <c r="FZS104" s="189"/>
      <c r="FZT104" s="189"/>
      <c r="FZU104" s="189"/>
      <c r="FZV104" s="189"/>
      <c r="FZW104" s="189"/>
      <c r="FZX104" s="189"/>
      <c r="FZY104" s="189"/>
      <c r="FZZ104" s="189"/>
      <c r="GAA104" s="189"/>
      <c r="GAB104" s="189"/>
      <c r="GAC104" s="189"/>
      <c r="GAD104" s="189"/>
      <c r="GAE104" s="189"/>
      <c r="GAF104" s="189"/>
      <c r="GAG104" s="189"/>
      <c r="GAH104" s="189"/>
      <c r="GAI104" s="189"/>
      <c r="GAJ104" s="189"/>
      <c r="GAK104" s="189"/>
      <c r="GAL104" s="189"/>
      <c r="GAM104" s="189"/>
      <c r="GAN104" s="189"/>
      <c r="GAO104" s="189"/>
      <c r="GAP104" s="189"/>
      <c r="GAQ104" s="189"/>
      <c r="GAR104" s="189"/>
      <c r="GAS104" s="189"/>
      <c r="GAT104" s="189"/>
      <c r="GAU104" s="189"/>
      <c r="GAV104" s="189"/>
      <c r="GAW104" s="189"/>
      <c r="GAX104" s="189"/>
      <c r="GAY104" s="189"/>
      <c r="GAZ104" s="189"/>
      <c r="GBA104" s="189"/>
      <c r="GBB104" s="189"/>
      <c r="GBC104" s="189"/>
      <c r="GBD104" s="189"/>
      <c r="GBE104" s="189"/>
      <c r="GBF104" s="189"/>
      <c r="GBG104" s="189"/>
      <c r="GBH104" s="189"/>
      <c r="GBI104" s="189"/>
      <c r="GBJ104" s="189"/>
      <c r="GBK104" s="189"/>
      <c r="GBL104" s="189"/>
      <c r="GBM104" s="189"/>
      <c r="GBN104" s="189"/>
      <c r="GBO104" s="189"/>
      <c r="GBP104" s="189"/>
      <c r="GBQ104" s="189"/>
      <c r="GBR104" s="189"/>
      <c r="GBS104" s="189"/>
      <c r="GBT104" s="189"/>
      <c r="GBU104" s="189"/>
      <c r="GBV104" s="189"/>
      <c r="GBW104" s="189"/>
      <c r="GBX104" s="189"/>
      <c r="GBY104" s="189"/>
      <c r="GBZ104" s="189"/>
      <c r="GCA104" s="189"/>
      <c r="GCB104" s="189"/>
      <c r="GCC104" s="189"/>
      <c r="GCD104" s="189"/>
      <c r="GCE104" s="189"/>
      <c r="GCF104" s="189"/>
      <c r="GCG104" s="189"/>
      <c r="GCH104" s="189"/>
      <c r="GCI104" s="189"/>
      <c r="GCJ104" s="189"/>
      <c r="GCK104" s="189"/>
      <c r="GCL104" s="189"/>
      <c r="GCM104" s="189"/>
      <c r="GCN104" s="189"/>
      <c r="GCO104" s="189"/>
      <c r="GCP104" s="189"/>
      <c r="GCQ104" s="189"/>
      <c r="GCR104" s="189"/>
      <c r="GCS104" s="189"/>
      <c r="GCT104" s="189"/>
      <c r="GCU104" s="189"/>
      <c r="GCV104" s="189"/>
      <c r="GCW104" s="189"/>
      <c r="GCX104" s="189"/>
      <c r="GCY104" s="189"/>
      <c r="GCZ104" s="189"/>
      <c r="GDA104" s="189"/>
      <c r="GDB104" s="189"/>
      <c r="GDC104" s="189"/>
      <c r="GDD104" s="189"/>
      <c r="GDE104" s="189"/>
      <c r="GDF104" s="189"/>
      <c r="GDG104" s="189"/>
      <c r="GDH104" s="189"/>
      <c r="GDI104" s="189"/>
      <c r="GDJ104" s="189"/>
      <c r="GDK104" s="189"/>
      <c r="GDL104" s="189"/>
      <c r="GDM104" s="189"/>
      <c r="GDN104" s="189"/>
      <c r="GDO104" s="189"/>
      <c r="GDP104" s="189"/>
      <c r="GDQ104" s="189"/>
      <c r="GDR104" s="189"/>
      <c r="GDS104" s="189"/>
      <c r="GDT104" s="189"/>
      <c r="GDU104" s="189"/>
      <c r="GDV104" s="189"/>
      <c r="GDW104" s="189"/>
      <c r="GDX104" s="189"/>
      <c r="GDY104" s="189"/>
      <c r="GDZ104" s="189"/>
      <c r="GEA104" s="189"/>
      <c r="GEB104" s="189"/>
      <c r="GEC104" s="189"/>
      <c r="GED104" s="189"/>
      <c r="GEE104" s="189"/>
      <c r="GEF104" s="189"/>
      <c r="GEG104" s="189"/>
      <c r="GEH104" s="189"/>
      <c r="GEI104" s="189"/>
      <c r="GEJ104" s="189"/>
      <c r="GEK104" s="189"/>
      <c r="GEL104" s="189"/>
      <c r="GEM104" s="189"/>
      <c r="GEN104" s="189"/>
      <c r="GEO104" s="189"/>
      <c r="GEP104" s="189"/>
      <c r="GEQ104" s="189"/>
      <c r="GER104" s="189"/>
      <c r="GES104" s="189"/>
      <c r="GET104" s="189"/>
      <c r="GEU104" s="189"/>
      <c r="GEV104" s="189"/>
      <c r="GEW104" s="189"/>
      <c r="GEX104" s="189"/>
      <c r="GEY104" s="189"/>
      <c r="GEZ104" s="189"/>
      <c r="GFA104" s="189"/>
      <c r="GFB104" s="189"/>
      <c r="GFC104" s="189"/>
      <c r="GFD104" s="189"/>
      <c r="GFE104" s="189"/>
      <c r="GFF104" s="189"/>
      <c r="GFG104" s="189"/>
      <c r="GFH104" s="189"/>
      <c r="GFI104" s="189"/>
      <c r="GFJ104" s="189"/>
      <c r="GFK104" s="189"/>
      <c r="GFL104" s="189"/>
      <c r="GFM104" s="189"/>
      <c r="GFN104" s="189"/>
      <c r="GFO104" s="189"/>
      <c r="GFP104" s="189"/>
      <c r="GFQ104" s="189"/>
      <c r="GFR104" s="189"/>
      <c r="GFS104" s="189"/>
      <c r="GFT104" s="189"/>
      <c r="GFU104" s="189"/>
      <c r="GFV104" s="189"/>
      <c r="GFW104" s="189"/>
      <c r="GFX104" s="189"/>
      <c r="GFY104" s="189"/>
      <c r="GFZ104" s="189"/>
      <c r="GGA104" s="189"/>
      <c r="GGB104" s="189"/>
      <c r="GGC104" s="189"/>
      <c r="GGD104" s="189"/>
      <c r="GGE104" s="189"/>
      <c r="GGF104" s="189"/>
      <c r="GGG104" s="189"/>
      <c r="GGH104" s="189"/>
      <c r="GGI104" s="189"/>
      <c r="GGJ104" s="189"/>
      <c r="GGK104" s="189"/>
      <c r="GGL104" s="189"/>
      <c r="GGM104" s="189"/>
      <c r="GGN104" s="189"/>
      <c r="GGO104" s="189"/>
      <c r="GGP104" s="189"/>
      <c r="GGQ104" s="189"/>
      <c r="GGR104" s="189"/>
      <c r="GGS104" s="189"/>
      <c r="GGT104" s="189"/>
      <c r="GGU104" s="189"/>
      <c r="GGV104" s="189"/>
      <c r="GGW104" s="189"/>
      <c r="GGX104" s="189"/>
      <c r="GGY104" s="189"/>
      <c r="GGZ104" s="189"/>
      <c r="GHA104" s="189"/>
      <c r="GHB104" s="189"/>
      <c r="GHC104" s="189"/>
      <c r="GHD104" s="189"/>
      <c r="GHE104" s="189"/>
      <c r="GHF104" s="189"/>
      <c r="GHG104" s="189"/>
      <c r="GHH104" s="189"/>
      <c r="GHI104" s="189"/>
      <c r="GHJ104" s="189"/>
      <c r="GHK104" s="189"/>
      <c r="GHL104" s="189"/>
      <c r="GHM104" s="189"/>
      <c r="GHN104" s="189"/>
      <c r="GHO104" s="189"/>
      <c r="GHP104" s="189"/>
      <c r="GHQ104" s="189"/>
      <c r="GHR104" s="189"/>
      <c r="GHS104" s="189"/>
      <c r="GHT104" s="189"/>
      <c r="GHU104" s="189"/>
      <c r="GHV104" s="189"/>
      <c r="GHW104" s="189"/>
      <c r="GHX104" s="189"/>
      <c r="GHY104" s="189"/>
      <c r="GHZ104" s="189"/>
      <c r="GIA104" s="189"/>
      <c r="GIB104" s="189"/>
      <c r="GIC104" s="189"/>
      <c r="GID104" s="189"/>
      <c r="GIE104" s="189"/>
      <c r="GIF104" s="189"/>
      <c r="GIG104" s="189"/>
      <c r="GIH104" s="189"/>
      <c r="GII104" s="189"/>
      <c r="GIJ104" s="189"/>
      <c r="GIK104" s="189"/>
      <c r="GIL104" s="189"/>
      <c r="GIM104" s="189"/>
      <c r="GIN104" s="189"/>
      <c r="GIO104" s="189"/>
      <c r="GIP104" s="189"/>
      <c r="GIQ104" s="189"/>
      <c r="GIR104" s="189"/>
      <c r="GIS104" s="189"/>
      <c r="GIT104" s="189"/>
      <c r="GIU104" s="189"/>
      <c r="GIV104" s="189"/>
      <c r="GIW104" s="189"/>
      <c r="GIX104" s="189"/>
      <c r="GIY104" s="189"/>
      <c r="GIZ104" s="189"/>
      <c r="GJA104" s="189"/>
      <c r="GJB104" s="189"/>
      <c r="GJC104" s="189"/>
      <c r="GJD104" s="189"/>
      <c r="GJE104" s="189"/>
      <c r="GJF104" s="189"/>
      <c r="GJG104" s="189"/>
      <c r="GJH104" s="189"/>
      <c r="GJI104" s="189"/>
      <c r="GJJ104" s="189"/>
      <c r="GJK104" s="189"/>
      <c r="GJL104" s="189"/>
      <c r="GJM104" s="189"/>
      <c r="GJN104" s="189"/>
      <c r="GJO104" s="189"/>
      <c r="GJP104" s="189"/>
      <c r="GJQ104" s="189"/>
      <c r="GJR104" s="189"/>
      <c r="GJS104" s="189"/>
      <c r="GJT104" s="189"/>
      <c r="GJU104" s="189"/>
      <c r="GJV104" s="189"/>
      <c r="GJW104" s="189"/>
      <c r="GJX104" s="189"/>
      <c r="GJY104" s="189"/>
      <c r="GJZ104" s="189"/>
      <c r="GKA104" s="189"/>
      <c r="GKB104" s="189"/>
      <c r="GKC104" s="189"/>
      <c r="GKD104" s="189"/>
      <c r="GKE104" s="189"/>
      <c r="GKF104" s="189"/>
      <c r="GKG104" s="189"/>
      <c r="GKH104" s="189"/>
      <c r="GKI104" s="189"/>
      <c r="GKJ104" s="189"/>
      <c r="GKK104" s="189"/>
      <c r="GKL104" s="189"/>
      <c r="GKM104" s="189"/>
      <c r="GKN104" s="189"/>
      <c r="GKO104" s="189"/>
      <c r="GKP104" s="189"/>
      <c r="GKQ104" s="189"/>
      <c r="GKR104" s="189"/>
      <c r="GKS104" s="189"/>
      <c r="GKT104" s="189"/>
      <c r="GKU104" s="189"/>
      <c r="GKV104" s="189"/>
      <c r="GKW104" s="189"/>
      <c r="GKX104" s="189"/>
      <c r="GKY104" s="189"/>
      <c r="GKZ104" s="189"/>
      <c r="GLA104" s="189"/>
      <c r="GLB104" s="189"/>
      <c r="GLC104" s="189"/>
      <c r="GLD104" s="189"/>
      <c r="GLE104" s="189"/>
      <c r="GLF104" s="189"/>
      <c r="GLG104" s="189"/>
      <c r="GLH104" s="189"/>
      <c r="GLI104" s="189"/>
      <c r="GLJ104" s="189"/>
      <c r="GLK104" s="189"/>
      <c r="GLL104" s="189"/>
      <c r="GLM104" s="189"/>
      <c r="GLN104" s="189"/>
      <c r="GLO104" s="189"/>
      <c r="GLP104" s="189"/>
      <c r="GLQ104" s="189"/>
      <c r="GLR104" s="189"/>
      <c r="GLS104" s="189"/>
      <c r="GLT104" s="189"/>
      <c r="GLU104" s="189"/>
      <c r="GLV104" s="189"/>
      <c r="GLW104" s="189"/>
      <c r="GLX104" s="189"/>
      <c r="GLY104" s="189"/>
      <c r="GLZ104" s="189"/>
      <c r="GMA104" s="189"/>
      <c r="GMB104" s="189"/>
      <c r="GMC104" s="189"/>
      <c r="GMD104" s="189"/>
      <c r="GME104" s="189"/>
      <c r="GMF104" s="189"/>
      <c r="GMG104" s="189"/>
      <c r="GMH104" s="189"/>
      <c r="GMI104" s="189"/>
      <c r="GMJ104" s="189"/>
      <c r="GMK104" s="189"/>
      <c r="GML104" s="189"/>
      <c r="GMM104" s="189"/>
      <c r="GMN104" s="189"/>
      <c r="GMO104" s="189"/>
      <c r="GMP104" s="189"/>
      <c r="GMQ104" s="189"/>
      <c r="GMR104" s="189"/>
      <c r="GMS104" s="189"/>
      <c r="GMT104" s="189"/>
      <c r="GMU104" s="189"/>
      <c r="GMV104" s="189"/>
      <c r="GMW104" s="189"/>
      <c r="GMX104" s="189"/>
      <c r="GMY104" s="189"/>
      <c r="GMZ104" s="189"/>
      <c r="GNA104" s="189"/>
      <c r="GNB104" s="189"/>
      <c r="GNC104" s="189"/>
      <c r="GND104" s="189"/>
      <c r="GNE104" s="189"/>
      <c r="GNF104" s="189"/>
      <c r="GNG104" s="189"/>
      <c r="GNH104" s="189"/>
      <c r="GNI104" s="189"/>
      <c r="GNJ104" s="189"/>
      <c r="GNK104" s="189"/>
      <c r="GNL104" s="189"/>
      <c r="GNM104" s="189"/>
      <c r="GNN104" s="189"/>
      <c r="GNO104" s="189"/>
      <c r="GNP104" s="189"/>
      <c r="GNQ104" s="189"/>
      <c r="GNR104" s="189"/>
      <c r="GNS104" s="189"/>
      <c r="GNT104" s="189"/>
      <c r="GNU104" s="189"/>
      <c r="GNV104" s="189"/>
      <c r="GNW104" s="189"/>
      <c r="GNX104" s="189"/>
      <c r="GNY104" s="189"/>
      <c r="GNZ104" s="189"/>
      <c r="GOA104" s="189"/>
      <c r="GOB104" s="189"/>
      <c r="GOC104" s="189"/>
      <c r="GOD104" s="189"/>
      <c r="GOE104" s="189"/>
      <c r="GOF104" s="189"/>
      <c r="GOG104" s="189"/>
      <c r="GOH104" s="189"/>
      <c r="GOI104" s="189"/>
      <c r="GOJ104" s="189"/>
      <c r="GOK104" s="189"/>
      <c r="GOL104" s="189"/>
      <c r="GOM104" s="189"/>
      <c r="GON104" s="189"/>
      <c r="GOO104" s="189"/>
      <c r="GOP104" s="189"/>
      <c r="GOQ104" s="189"/>
      <c r="GOR104" s="189"/>
      <c r="GOS104" s="189"/>
      <c r="GOT104" s="189"/>
      <c r="GOU104" s="189"/>
      <c r="GOV104" s="189"/>
      <c r="GOW104" s="189"/>
      <c r="GOX104" s="189"/>
      <c r="GOY104" s="189"/>
      <c r="GOZ104" s="189"/>
      <c r="GPA104" s="189"/>
      <c r="GPB104" s="189"/>
      <c r="GPC104" s="189"/>
      <c r="GPD104" s="189"/>
      <c r="GPE104" s="189"/>
      <c r="GPF104" s="189"/>
      <c r="GPG104" s="189"/>
      <c r="GPH104" s="189"/>
      <c r="GPI104" s="189"/>
      <c r="GPJ104" s="189"/>
      <c r="GPK104" s="189"/>
      <c r="GPL104" s="189"/>
      <c r="GPM104" s="189"/>
      <c r="GPN104" s="189"/>
      <c r="GPO104" s="189"/>
      <c r="GPP104" s="189"/>
      <c r="GPQ104" s="189"/>
      <c r="GPR104" s="189"/>
      <c r="GPS104" s="189"/>
      <c r="GPT104" s="189"/>
      <c r="GPU104" s="189"/>
      <c r="GPV104" s="189"/>
      <c r="GPW104" s="189"/>
      <c r="GPX104" s="189"/>
      <c r="GPY104" s="189"/>
      <c r="GPZ104" s="189"/>
      <c r="GQA104" s="189"/>
      <c r="GQB104" s="189"/>
      <c r="GQC104" s="189"/>
      <c r="GQD104" s="189"/>
      <c r="GQE104" s="189"/>
      <c r="GQF104" s="189"/>
      <c r="GQG104" s="189"/>
      <c r="GQH104" s="189"/>
      <c r="GQI104" s="189"/>
      <c r="GQJ104" s="189"/>
      <c r="GQK104" s="189"/>
      <c r="GQL104" s="189"/>
      <c r="GQM104" s="189"/>
      <c r="GQN104" s="189"/>
      <c r="GQO104" s="189"/>
      <c r="GQP104" s="189"/>
      <c r="GQQ104" s="189"/>
      <c r="GQR104" s="189"/>
      <c r="GQS104" s="189"/>
      <c r="GQT104" s="189"/>
      <c r="GQU104" s="189"/>
      <c r="GQV104" s="189"/>
      <c r="GQW104" s="189"/>
      <c r="GQX104" s="189"/>
      <c r="GQY104" s="189"/>
      <c r="GQZ104" s="189"/>
      <c r="GRA104" s="189"/>
      <c r="GRB104" s="189"/>
      <c r="GRC104" s="189"/>
      <c r="GRD104" s="189"/>
      <c r="GRE104" s="189"/>
      <c r="GRF104" s="189"/>
      <c r="GRG104" s="189"/>
      <c r="GRH104" s="189"/>
      <c r="GRI104" s="189"/>
      <c r="GRJ104" s="189"/>
      <c r="GRK104" s="189"/>
      <c r="GRL104" s="189"/>
      <c r="GRM104" s="189"/>
      <c r="GRN104" s="189"/>
      <c r="GRO104" s="189"/>
      <c r="GRP104" s="189"/>
      <c r="GRQ104" s="189"/>
      <c r="GRR104" s="189"/>
      <c r="GRS104" s="189"/>
      <c r="GRT104" s="189"/>
      <c r="GRU104" s="189"/>
      <c r="GRV104" s="189"/>
      <c r="GRW104" s="189"/>
      <c r="GRX104" s="189"/>
      <c r="GRY104" s="189"/>
      <c r="GRZ104" s="189"/>
      <c r="GSA104" s="189"/>
      <c r="GSB104" s="189"/>
      <c r="GSC104" s="189"/>
      <c r="GSD104" s="189"/>
      <c r="GSE104" s="189"/>
      <c r="GSF104" s="189"/>
      <c r="GSG104" s="189"/>
      <c r="GSH104" s="189"/>
      <c r="GSI104" s="189"/>
      <c r="GSJ104" s="189"/>
      <c r="GSK104" s="189"/>
      <c r="GSL104" s="189"/>
      <c r="GSM104" s="189"/>
      <c r="GSN104" s="189"/>
      <c r="GSO104" s="189"/>
      <c r="GSP104" s="189"/>
      <c r="GSQ104" s="189"/>
      <c r="GSR104" s="189"/>
      <c r="GSS104" s="189"/>
      <c r="GST104" s="189"/>
      <c r="GSU104" s="189"/>
      <c r="GSV104" s="189"/>
      <c r="GSW104" s="189"/>
      <c r="GSX104" s="189"/>
      <c r="GSY104" s="189"/>
      <c r="GSZ104" s="189"/>
      <c r="GTA104" s="189"/>
      <c r="GTB104" s="189"/>
      <c r="GTC104" s="189"/>
      <c r="GTD104" s="189"/>
      <c r="GTE104" s="189"/>
      <c r="GTF104" s="189"/>
      <c r="GTG104" s="189"/>
      <c r="GTH104" s="189"/>
      <c r="GTI104" s="189"/>
      <c r="GTJ104" s="189"/>
      <c r="GTK104" s="189"/>
      <c r="GTL104" s="189"/>
      <c r="GTM104" s="189"/>
      <c r="GTN104" s="189"/>
      <c r="GTO104" s="189"/>
      <c r="GTP104" s="189"/>
      <c r="GTQ104" s="189"/>
      <c r="GTR104" s="189"/>
      <c r="GTS104" s="189"/>
      <c r="GTT104" s="189"/>
      <c r="GTU104" s="189"/>
      <c r="GTV104" s="189"/>
      <c r="GTW104" s="189"/>
      <c r="GTX104" s="189"/>
      <c r="GTY104" s="189"/>
      <c r="GTZ104" s="189"/>
      <c r="GUA104" s="189"/>
      <c r="GUB104" s="189"/>
      <c r="GUC104" s="189"/>
      <c r="GUD104" s="189"/>
      <c r="GUE104" s="189"/>
      <c r="GUF104" s="189"/>
      <c r="GUG104" s="189"/>
      <c r="GUH104" s="189"/>
      <c r="GUI104" s="189"/>
      <c r="GUJ104" s="189"/>
      <c r="GUK104" s="189"/>
      <c r="GUL104" s="189"/>
      <c r="GUM104" s="189"/>
      <c r="GUN104" s="189"/>
      <c r="GUO104" s="189"/>
      <c r="GUP104" s="189"/>
      <c r="GUQ104" s="189"/>
      <c r="GUR104" s="189"/>
      <c r="GUS104" s="189"/>
      <c r="GUT104" s="189"/>
      <c r="GUU104" s="189"/>
      <c r="GUV104" s="189"/>
      <c r="GUW104" s="189"/>
      <c r="GUX104" s="189"/>
      <c r="GUY104" s="189"/>
      <c r="GUZ104" s="189"/>
      <c r="GVA104" s="189"/>
      <c r="GVB104" s="189"/>
      <c r="GVC104" s="189"/>
      <c r="GVD104" s="189"/>
      <c r="GVE104" s="189"/>
      <c r="GVF104" s="189"/>
      <c r="GVG104" s="189"/>
      <c r="GVH104" s="189"/>
      <c r="GVI104" s="189"/>
      <c r="GVJ104" s="189"/>
      <c r="GVK104" s="189"/>
      <c r="GVL104" s="189"/>
      <c r="GVM104" s="189"/>
      <c r="GVN104" s="189"/>
      <c r="GVO104" s="189"/>
      <c r="GVP104" s="189"/>
      <c r="GVQ104" s="189"/>
      <c r="GVR104" s="189"/>
      <c r="GVS104" s="189"/>
      <c r="GVT104" s="189"/>
      <c r="GVU104" s="189"/>
      <c r="GVV104" s="189"/>
      <c r="GVW104" s="189"/>
      <c r="GVX104" s="189"/>
      <c r="GVY104" s="189"/>
      <c r="GVZ104" s="189"/>
      <c r="GWA104" s="189"/>
      <c r="GWB104" s="189"/>
      <c r="GWC104" s="189"/>
      <c r="GWD104" s="189"/>
      <c r="GWE104" s="189"/>
      <c r="GWF104" s="189"/>
      <c r="GWG104" s="189"/>
      <c r="GWH104" s="189"/>
      <c r="GWI104" s="189"/>
      <c r="GWJ104" s="189"/>
      <c r="GWK104" s="189"/>
      <c r="GWL104" s="189"/>
      <c r="GWM104" s="189"/>
      <c r="GWN104" s="189"/>
      <c r="GWO104" s="189"/>
      <c r="GWP104" s="189"/>
      <c r="GWQ104" s="189"/>
      <c r="GWR104" s="189"/>
      <c r="GWS104" s="189"/>
      <c r="GWT104" s="189"/>
      <c r="GWU104" s="189"/>
      <c r="GWV104" s="189"/>
      <c r="GWW104" s="189"/>
      <c r="GWX104" s="189"/>
      <c r="GWY104" s="189"/>
      <c r="GWZ104" s="189"/>
      <c r="GXA104" s="189"/>
      <c r="GXB104" s="189"/>
      <c r="GXC104" s="189"/>
      <c r="GXD104" s="189"/>
      <c r="GXE104" s="189"/>
      <c r="GXF104" s="189"/>
      <c r="GXG104" s="189"/>
      <c r="GXH104" s="189"/>
      <c r="GXI104" s="189"/>
      <c r="GXJ104" s="189"/>
      <c r="GXK104" s="189"/>
      <c r="GXL104" s="189"/>
      <c r="GXM104" s="189"/>
      <c r="GXN104" s="189"/>
      <c r="GXO104" s="189"/>
      <c r="GXP104" s="189"/>
      <c r="GXQ104" s="189"/>
      <c r="GXR104" s="189"/>
      <c r="GXS104" s="189"/>
      <c r="GXT104" s="189"/>
      <c r="GXU104" s="189"/>
      <c r="GXV104" s="189"/>
      <c r="GXW104" s="189"/>
      <c r="GXX104" s="189"/>
      <c r="GXY104" s="189"/>
      <c r="GXZ104" s="189"/>
      <c r="GYA104" s="189"/>
      <c r="GYB104" s="189"/>
      <c r="GYC104" s="189"/>
      <c r="GYD104" s="189"/>
      <c r="GYE104" s="189"/>
      <c r="GYF104" s="189"/>
      <c r="GYG104" s="189"/>
      <c r="GYH104" s="189"/>
      <c r="GYI104" s="189"/>
      <c r="GYJ104" s="189"/>
      <c r="GYK104" s="189"/>
      <c r="GYL104" s="189"/>
      <c r="GYM104" s="189"/>
      <c r="GYN104" s="189"/>
      <c r="GYO104" s="189"/>
      <c r="GYP104" s="189"/>
      <c r="GYQ104" s="189"/>
      <c r="GYR104" s="189"/>
      <c r="GYS104" s="189"/>
      <c r="GYT104" s="189"/>
      <c r="GYU104" s="189"/>
      <c r="GYV104" s="189"/>
      <c r="GYW104" s="189"/>
      <c r="GYX104" s="189"/>
      <c r="GYY104" s="189"/>
      <c r="GYZ104" s="189"/>
      <c r="GZA104" s="189"/>
      <c r="GZB104" s="189"/>
      <c r="GZC104" s="189"/>
      <c r="GZD104" s="189"/>
      <c r="GZE104" s="189"/>
      <c r="GZF104" s="189"/>
      <c r="GZG104" s="189"/>
      <c r="GZH104" s="189"/>
      <c r="GZI104" s="189"/>
      <c r="GZJ104" s="189"/>
      <c r="GZK104" s="189"/>
      <c r="GZL104" s="189"/>
      <c r="GZM104" s="189"/>
      <c r="GZN104" s="189"/>
      <c r="GZO104" s="189"/>
      <c r="GZP104" s="189"/>
      <c r="GZQ104" s="189"/>
      <c r="GZR104" s="189"/>
      <c r="GZS104" s="189"/>
      <c r="GZT104" s="189"/>
      <c r="GZU104" s="189"/>
      <c r="GZV104" s="189"/>
      <c r="GZW104" s="189"/>
      <c r="GZX104" s="189"/>
      <c r="GZY104" s="189"/>
      <c r="GZZ104" s="189"/>
      <c r="HAA104" s="189"/>
      <c r="HAB104" s="189"/>
      <c r="HAC104" s="189"/>
      <c r="HAD104" s="189"/>
      <c r="HAE104" s="189"/>
      <c r="HAF104" s="189"/>
      <c r="HAG104" s="189"/>
      <c r="HAH104" s="189"/>
      <c r="HAI104" s="189"/>
      <c r="HAJ104" s="189"/>
      <c r="HAK104" s="189"/>
      <c r="HAL104" s="189"/>
      <c r="HAM104" s="189"/>
      <c r="HAN104" s="189"/>
      <c r="HAO104" s="189"/>
      <c r="HAP104" s="189"/>
      <c r="HAQ104" s="189"/>
      <c r="HAR104" s="189"/>
      <c r="HAS104" s="189"/>
      <c r="HAT104" s="189"/>
      <c r="HAU104" s="189"/>
      <c r="HAV104" s="189"/>
      <c r="HAW104" s="189"/>
      <c r="HAX104" s="189"/>
      <c r="HAY104" s="189"/>
      <c r="HAZ104" s="189"/>
      <c r="HBA104" s="189"/>
      <c r="HBB104" s="189"/>
      <c r="HBC104" s="189"/>
      <c r="HBD104" s="189"/>
      <c r="HBE104" s="189"/>
      <c r="HBF104" s="189"/>
      <c r="HBG104" s="189"/>
      <c r="HBH104" s="189"/>
      <c r="HBI104" s="189"/>
      <c r="HBJ104" s="189"/>
      <c r="HBK104" s="189"/>
      <c r="HBL104" s="189"/>
      <c r="HBM104" s="189"/>
      <c r="HBN104" s="189"/>
      <c r="HBO104" s="189"/>
      <c r="HBP104" s="189"/>
      <c r="HBQ104" s="189"/>
      <c r="HBR104" s="189"/>
      <c r="HBS104" s="189"/>
      <c r="HBT104" s="189"/>
      <c r="HBU104" s="189"/>
      <c r="HBV104" s="189"/>
      <c r="HBW104" s="189"/>
      <c r="HBX104" s="189"/>
      <c r="HBY104" s="189"/>
      <c r="HBZ104" s="189"/>
      <c r="HCA104" s="189"/>
      <c r="HCB104" s="189"/>
      <c r="HCC104" s="189"/>
      <c r="HCD104" s="189"/>
      <c r="HCE104" s="189"/>
      <c r="HCF104" s="189"/>
      <c r="HCG104" s="189"/>
      <c r="HCH104" s="189"/>
      <c r="HCI104" s="189"/>
      <c r="HCJ104" s="189"/>
      <c r="HCK104" s="189"/>
      <c r="HCL104" s="189"/>
      <c r="HCM104" s="189"/>
      <c r="HCN104" s="189"/>
      <c r="HCO104" s="189"/>
      <c r="HCP104" s="189"/>
      <c r="HCQ104" s="189"/>
      <c r="HCR104" s="189"/>
      <c r="HCS104" s="189"/>
      <c r="HCT104" s="189"/>
      <c r="HCU104" s="189"/>
      <c r="HCV104" s="189"/>
      <c r="HCW104" s="189"/>
      <c r="HCX104" s="189"/>
      <c r="HCY104" s="189"/>
      <c r="HCZ104" s="189"/>
      <c r="HDA104" s="189"/>
      <c r="HDB104" s="189"/>
      <c r="HDC104" s="189"/>
      <c r="HDD104" s="189"/>
      <c r="HDE104" s="189"/>
      <c r="HDF104" s="189"/>
      <c r="HDG104" s="189"/>
      <c r="HDH104" s="189"/>
      <c r="HDI104" s="189"/>
      <c r="HDJ104" s="189"/>
      <c r="HDK104" s="189"/>
      <c r="HDL104" s="189"/>
      <c r="HDM104" s="189"/>
      <c r="HDN104" s="189"/>
      <c r="HDO104" s="189"/>
      <c r="HDP104" s="189"/>
      <c r="HDQ104" s="189"/>
      <c r="HDR104" s="189"/>
      <c r="HDS104" s="189"/>
      <c r="HDT104" s="189"/>
      <c r="HDU104" s="189"/>
      <c r="HDV104" s="189"/>
      <c r="HDW104" s="189"/>
      <c r="HDX104" s="189"/>
      <c r="HDY104" s="189"/>
      <c r="HDZ104" s="189"/>
      <c r="HEA104" s="189"/>
      <c r="HEB104" s="189"/>
      <c r="HEC104" s="189"/>
      <c r="HED104" s="189"/>
      <c r="HEE104" s="189"/>
      <c r="HEF104" s="189"/>
      <c r="HEG104" s="189"/>
      <c r="HEH104" s="189"/>
      <c r="HEI104" s="189"/>
      <c r="HEJ104" s="189"/>
      <c r="HEK104" s="189"/>
      <c r="HEL104" s="189"/>
      <c r="HEM104" s="189"/>
      <c r="HEN104" s="189"/>
      <c r="HEO104" s="189"/>
      <c r="HEP104" s="189"/>
      <c r="HEQ104" s="189"/>
      <c r="HER104" s="189"/>
      <c r="HES104" s="189"/>
      <c r="HET104" s="189"/>
      <c r="HEU104" s="189"/>
      <c r="HEV104" s="189"/>
      <c r="HEW104" s="189"/>
      <c r="HEX104" s="189"/>
      <c r="HEY104" s="189"/>
      <c r="HEZ104" s="189"/>
      <c r="HFA104" s="189"/>
      <c r="HFB104" s="189"/>
      <c r="HFC104" s="189"/>
      <c r="HFD104" s="189"/>
      <c r="HFE104" s="189"/>
      <c r="HFF104" s="189"/>
      <c r="HFG104" s="189"/>
      <c r="HFH104" s="189"/>
      <c r="HFI104" s="189"/>
      <c r="HFJ104" s="189"/>
      <c r="HFK104" s="189"/>
      <c r="HFL104" s="189"/>
      <c r="HFM104" s="189"/>
      <c r="HFN104" s="189"/>
      <c r="HFO104" s="189"/>
      <c r="HFP104" s="189"/>
      <c r="HFQ104" s="189"/>
      <c r="HFR104" s="189"/>
      <c r="HFS104" s="189"/>
      <c r="HFT104" s="189"/>
      <c r="HFU104" s="189"/>
      <c r="HFV104" s="189"/>
      <c r="HFW104" s="189"/>
      <c r="HFX104" s="189"/>
      <c r="HFY104" s="189"/>
      <c r="HFZ104" s="189"/>
      <c r="HGA104" s="189"/>
      <c r="HGB104" s="189"/>
      <c r="HGC104" s="189"/>
      <c r="HGD104" s="189"/>
      <c r="HGE104" s="189"/>
      <c r="HGF104" s="189"/>
      <c r="HGG104" s="189"/>
      <c r="HGH104" s="189"/>
      <c r="HGI104" s="189"/>
      <c r="HGJ104" s="189"/>
      <c r="HGK104" s="189"/>
      <c r="HGL104" s="189"/>
      <c r="HGM104" s="189"/>
      <c r="HGN104" s="189"/>
      <c r="HGO104" s="189"/>
      <c r="HGP104" s="189"/>
      <c r="HGQ104" s="189"/>
      <c r="HGR104" s="189"/>
      <c r="HGS104" s="189"/>
      <c r="HGT104" s="189"/>
      <c r="HGU104" s="189"/>
      <c r="HGV104" s="189"/>
      <c r="HGW104" s="189"/>
      <c r="HGX104" s="189"/>
      <c r="HGY104" s="189"/>
      <c r="HGZ104" s="189"/>
      <c r="HHA104" s="189"/>
      <c r="HHB104" s="189"/>
      <c r="HHC104" s="189"/>
      <c r="HHD104" s="189"/>
      <c r="HHE104" s="189"/>
      <c r="HHF104" s="189"/>
      <c r="HHG104" s="189"/>
      <c r="HHH104" s="189"/>
      <c r="HHI104" s="189"/>
      <c r="HHJ104" s="189"/>
      <c r="HHK104" s="189"/>
      <c r="HHL104" s="189"/>
      <c r="HHM104" s="189"/>
      <c r="HHN104" s="189"/>
      <c r="HHO104" s="189"/>
      <c r="HHP104" s="189"/>
      <c r="HHQ104" s="189"/>
      <c r="HHR104" s="189"/>
      <c r="HHS104" s="189"/>
      <c r="HHT104" s="189"/>
      <c r="HHU104" s="189"/>
      <c r="HHV104" s="189"/>
      <c r="HHW104" s="189"/>
      <c r="HHX104" s="189"/>
      <c r="HHY104" s="189"/>
      <c r="HHZ104" s="189"/>
      <c r="HIA104" s="189"/>
      <c r="HIB104" s="189"/>
      <c r="HIC104" s="189"/>
      <c r="HID104" s="189"/>
      <c r="HIE104" s="189"/>
      <c r="HIF104" s="189"/>
      <c r="HIG104" s="189"/>
      <c r="HIH104" s="189"/>
      <c r="HII104" s="189"/>
      <c r="HIJ104" s="189"/>
      <c r="HIK104" s="189"/>
      <c r="HIL104" s="189"/>
      <c r="HIM104" s="189"/>
      <c r="HIN104" s="189"/>
      <c r="HIO104" s="189"/>
      <c r="HIP104" s="189"/>
      <c r="HIQ104" s="189"/>
      <c r="HIR104" s="189"/>
      <c r="HIS104" s="189"/>
      <c r="HIT104" s="189"/>
      <c r="HIU104" s="189"/>
      <c r="HIV104" s="189"/>
      <c r="HIW104" s="189"/>
      <c r="HIX104" s="189"/>
      <c r="HIY104" s="189"/>
      <c r="HIZ104" s="189"/>
      <c r="HJA104" s="189"/>
      <c r="HJB104" s="189"/>
      <c r="HJC104" s="189"/>
      <c r="HJD104" s="189"/>
      <c r="HJE104" s="189"/>
      <c r="HJF104" s="189"/>
      <c r="HJG104" s="189"/>
      <c r="HJH104" s="189"/>
      <c r="HJI104" s="189"/>
      <c r="HJJ104" s="189"/>
      <c r="HJK104" s="189"/>
      <c r="HJL104" s="189"/>
      <c r="HJM104" s="189"/>
      <c r="HJN104" s="189"/>
      <c r="HJO104" s="189"/>
      <c r="HJP104" s="189"/>
      <c r="HJQ104" s="189"/>
      <c r="HJR104" s="189"/>
      <c r="HJS104" s="189"/>
      <c r="HJT104" s="189"/>
      <c r="HJU104" s="189"/>
      <c r="HJV104" s="189"/>
      <c r="HJW104" s="189"/>
      <c r="HJX104" s="189"/>
      <c r="HJY104" s="189"/>
      <c r="HJZ104" s="189"/>
      <c r="HKA104" s="189"/>
      <c r="HKB104" s="189"/>
      <c r="HKC104" s="189"/>
      <c r="HKD104" s="189"/>
      <c r="HKE104" s="189"/>
      <c r="HKF104" s="189"/>
      <c r="HKG104" s="189"/>
      <c r="HKH104" s="189"/>
      <c r="HKI104" s="189"/>
      <c r="HKJ104" s="189"/>
      <c r="HKK104" s="189"/>
      <c r="HKL104" s="189"/>
      <c r="HKM104" s="189"/>
      <c r="HKN104" s="189"/>
      <c r="HKO104" s="189"/>
      <c r="HKP104" s="189"/>
      <c r="HKQ104" s="189"/>
      <c r="HKR104" s="189"/>
      <c r="HKS104" s="189"/>
      <c r="HKT104" s="189"/>
      <c r="HKU104" s="189"/>
      <c r="HKV104" s="189"/>
      <c r="HKW104" s="189"/>
      <c r="HKX104" s="189"/>
      <c r="HKY104" s="189"/>
      <c r="HKZ104" s="189"/>
      <c r="HLA104" s="189"/>
      <c r="HLB104" s="189"/>
      <c r="HLC104" s="189"/>
      <c r="HLD104" s="189"/>
      <c r="HLE104" s="189"/>
      <c r="HLF104" s="189"/>
      <c r="HLG104" s="189"/>
      <c r="HLH104" s="189"/>
      <c r="HLI104" s="189"/>
      <c r="HLJ104" s="189"/>
      <c r="HLK104" s="189"/>
      <c r="HLL104" s="189"/>
      <c r="HLM104" s="189"/>
      <c r="HLN104" s="189"/>
      <c r="HLO104" s="189"/>
      <c r="HLP104" s="189"/>
      <c r="HLQ104" s="189"/>
      <c r="HLR104" s="189"/>
      <c r="HLS104" s="189"/>
      <c r="HLT104" s="189"/>
      <c r="HLU104" s="189"/>
      <c r="HLV104" s="189"/>
      <c r="HLW104" s="189"/>
      <c r="HLX104" s="189"/>
      <c r="HLY104" s="189"/>
      <c r="HLZ104" s="189"/>
      <c r="HMA104" s="189"/>
      <c r="HMB104" s="189"/>
      <c r="HMC104" s="189"/>
      <c r="HMD104" s="189"/>
      <c r="HME104" s="189"/>
      <c r="HMF104" s="189"/>
      <c r="HMG104" s="189"/>
      <c r="HMH104" s="189"/>
      <c r="HMI104" s="189"/>
      <c r="HMJ104" s="189"/>
      <c r="HMK104" s="189"/>
      <c r="HML104" s="189"/>
      <c r="HMM104" s="189"/>
      <c r="HMN104" s="189"/>
      <c r="HMO104" s="189"/>
      <c r="HMP104" s="189"/>
      <c r="HMQ104" s="189"/>
      <c r="HMR104" s="189"/>
      <c r="HMS104" s="189"/>
      <c r="HMT104" s="189"/>
      <c r="HMU104" s="189"/>
      <c r="HMV104" s="189"/>
      <c r="HMW104" s="189"/>
      <c r="HMX104" s="189"/>
      <c r="HMY104" s="189"/>
      <c r="HMZ104" s="189"/>
      <c r="HNA104" s="189"/>
      <c r="HNB104" s="189"/>
      <c r="HNC104" s="189"/>
      <c r="HND104" s="189"/>
      <c r="HNE104" s="189"/>
      <c r="HNF104" s="189"/>
      <c r="HNG104" s="189"/>
      <c r="HNH104" s="189"/>
      <c r="HNI104" s="189"/>
      <c r="HNJ104" s="189"/>
      <c r="HNK104" s="189"/>
      <c r="HNL104" s="189"/>
      <c r="HNM104" s="189"/>
      <c r="HNN104" s="189"/>
      <c r="HNO104" s="189"/>
      <c r="HNP104" s="189"/>
      <c r="HNQ104" s="189"/>
      <c r="HNR104" s="189"/>
      <c r="HNS104" s="189"/>
      <c r="HNT104" s="189"/>
      <c r="HNU104" s="189"/>
      <c r="HNV104" s="189"/>
      <c r="HNW104" s="189"/>
      <c r="HNX104" s="189"/>
      <c r="HNY104" s="189"/>
      <c r="HNZ104" s="189"/>
      <c r="HOA104" s="189"/>
      <c r="HOB104" s="189"/>
      <c r="HOC104" s="189"/>
      <c r="HOD104" s="189"/>
      <c r="HOE104" s="189"/>
      <c r="HOF104" s="189"/>
      <c r="HOG104" s="189"/>
      <c r="HOH104" s="189"/>
      <c r="HOI104" s="189"/>
      <c r="HOJ104" s="189"/>
      <c r="HOK104" s="189"/>
      <c r="HOL104" s="189"/>
      <c r="HOM104" s="189"/>
      <c r="HON104" s="189"/>
      <c r="HOO104" s="189"/>
      <c r="HOP104" s="189"/>
      <c r="HOQ104" s="189"/>
      <c r="HOR104" s="189"/>
      <c r="HOS104" s="189"/>
      <c r="HOT104" s="189"/>
      <c r="HOU104" s="189"/>
      <c r="HOV104" s="189"/>
      <c r="HOW104" s="189"/>
      <c r="HOX104" s="189"/>
      <c r="HOY104" s="189"/>
      <c r="HOZ104" s="189"/>
      <c r="HPA104" s="189"/>
      <c r="HPB104" s="189"/>
      <c r="HPC104" s="189"/>
      <c r="HPD104" s="189"/>
      <c r="HPE104" s="189"/>
      <c r="HPF104" s="189"/>
      <c r="HPG104" s="189"/>
      <c r="HPH104" s="189"/>
      <c r="HPI104" s="189"/>
      <c r="HPJ104" s="189"/>
      <c r="HPK104" s="189"/>
      <c r="HPL104" s="189"/>
      <c r="HPM104" s="189"/>
      <c r="HPN104" s="189"/>
      <c r="HPO104" s="189"/>
      <c r="HPP104" s="189"/>
      <c r="HPQ104" s="189"/>
      <c r="HPR104" s="189"/>
      <c r="HPS104" s="189"/>
      <c r="HPT104" s="189"/>
      <c r="HPU104" s="189"/>
      <c r="HPV104" s="189"/>
      <c r="HPW104" s="189"/>
      <c r="HPX104" s="189"/>
      <c r="HPY104" s="189"/>
      <c r="HPZ104" s="189"/>
      <c r="HQA104" s="189"/>
      <c r="HQB104" s="189"/>
      <c r="HQC104" s="189"/>
      <c r="HQD104" s="189"/>
      <c r="HQE104" s="189"/>
      <c r="HQF104" s="189"/>
      <c r="HQG104" s="189"/>
      <c r="HQH104" s="189"/>
      <c r="HQI104" s="189"/>
      <c r="HQJ104" s="189"/>
      <c r="HQK104" s="189"/>
      <c r="HQL104" s="189"/>
      <c r="HQM104" s="189"/>
      <c r="HQN104" s="189"/>
      <c r="HQO104" s="189"/>
      <c r="HQP104" s="189"/>
      <c r="HQQ104" s="189"/>
      <c r="HQR104" s="189"/>
      <c r="HQS104" s="189"/>
      <c r="HQT104" s="189"/>
      <c r="HQU104" s="189"/>
      <c r="HQV104" s="189"/>
      <c r="HQW104" s="189"/>
      <c r="HQX104" s="189"/>
      <c r="HQY104" s="189"/>
      <c r="HQZ104" s="189"/>
      <c r="HRA104" s="189"/>
      <c r="HRB104" s="189"/>
      <c r="HRC104" s="189"/>
      <c r="HRD104" s="189"/>
      <c r="HRE104" s="189"/>
      <c r="HRF104" s="189"/>
      <c r="HRG104" s="189"/>
      <c r="HRH104" s="189"/>
      <c r="HRI104" s="189"/>
      <c r="HRJ104" s="189"/>
      <c r="HRK104" s="189"/>
      <c r="HRL104" s="189"/>
      <c r="HRM104" s="189"/>
      <c r="HRN104" s="189"/>
      <c r="HRO104" s="189"/>
      <c r="HRP104" s="189"/>
      <c r="HRQ104" s="189"/>
      <c r="HRR104" s="189"/>
      <c r="HRS104" s="189"/>
      <c r="HRT104" s="189"/>
      <c r="HRU104" s="189"/>
      <c r="HRV104" s="189"/>
      <c r="HRW104" s="189"/>
      <c r="HRX104" s="189"/>
      <c r="HRY104" s="189"/>
      <c r="HRZ104" s="189"/>
      <c r="HSA104" s="189"/>
      <c r="HSB104" s="189"/>
      <c r="HSC104" s="189"/>
      <c r="HSD104" s="189"/>
      <c r="HSE104" s="189"/>
      <c r="HSF104" s="189"/>
      <c r="HSG104" s="189"/>
      <c r="HSH104" s="189"/>
      <c r="HSI104" s="189"/>
      <c r="HSJ104" s="189"/>
      <c r="HSK104" s="189"/>
      <c r="HSL104" s="189"/>
      <c r="HSM104" s="189"/>
      <c r="HSN104" s="189"/>
      <c r="HSO104" s="189"/>
      <c r="HSP104" s="189"/>
      <c r="HSQ104" s="189"/>
      <c r="HSR104" s="189"/>
      <c r="HSS104" s="189"/>
      <c r="HST104" s="189"/>
      <c r="HSU104" s="189"/>
      <c r="HSV104" s="189"/>
      <c r="HSW104" s="189"/>
      <c r="HSX104" s="189"/>
      <c r="HSY104" s="189"/>
      <c r="HSZ104" s="189"/>
      <c r="HTA104" s="189"/>
      <c r="HTB104" s="189"/>
      <c r="HTC104" s="189"/>
      <c r="HTD104" s="189"/>
      <c r="HTE104" s="189"/>
      <c r="HTF104" s="189"/>
      <c r="HTG104" s="189"/>
      <c r="HTH104" s="189"/>
      <c r="HTI104" s="189"/>
      <c r="HTJ104" s="189"/>
      <c r="HTK104" s="189"/>
      <c r="HTL104" s="189"/>
      <c r="HTM104" s="189"/>
      <c r="HTN104" s="189"/>
      <c r="HTO104" s="189"/>
      <c r="HTP104" s="189"/>
      <c r="HTQ104" s="189"/>
      <c r="HTR104" s="189"/>
      <c r="HTS104" s="189"/>
      <c r="HTT104" s="189"/>
      <c r="HTU104" s="189"/>
      <c r="HTV104" s="189"/>
      <c r="HTW104" s="189"/>
      <c r="HTX104" s="189"/>
      <c r="HTY104" s="189"/>
      <c r="HTZ104" s="189"/>
      <c r="HUA104" s="189"/>
      <c r="HUB104" s="189"/>
      <c r="HUC104" s="189"/>
      <c r="HUD104" s="189"/>
      <c r="HUE104" s="189"/>
      <c r="HUF104" s="189"/>
      <c r="HUG104" s="189"/>
      <c r="HUH104" s="189"/>
      <c r="HUI104" s="189"/>
      <c r="HUJ104" s="189"/>
      <c r="HUK104" s="189"/>
      <c r="HUL104" s="189"/>
      <c r="HUM104" s="189"/>
      <c r="HUN104" s="189"/>
      <c r="HUO104" s="189"/>
      <c r="HUP104" s="189"/>
      <c r="HUQ104" s="189"/>
      <c r="HUR104" s="189"/>
      <c r="HUS104" s="189"/>
      <c r="HUT104" s="189"/>
      <c r="HUU104" s="189"/>
      <c r="HUV104" s="189"/>
      <c r="HUW104" s="189"/>
      <c r="HUX104" s="189"/>
      <c r="HUY104" s="189"/>
      <c r="HUZ104" s="189"/>
      <c r="HVA104" s="189"/>
      <c r="HVB104" s="189"/>
      <c r="HVC104" s="189"/>
      <c r="HVD104" s="189"/>
      <c r="HVE104" s="189"/>
      <c r="HVF104" s="189"/>
      <c r="HVG104" s="189"/>
      <c r="HVH104" s="189"/>
      <c r="HVI104" s="189"/>
      <c r="HVJ104" s="189"/>
      <c r="HVK104" s="189"/>
      <c r="HVL104" s="189"/>
      <c r="HVM104" s="189"/>
      <c r="HVN104" s="189"/>
      <c r="HVO104" s="189"/>
      <c r="HVP104" s="189"/>
      <c r="HVQ104" s="189"/>
      <c r="HVR104" s="189"/>
      <c r="HVS104" s="189"/>
      <c r="HVT104" s="189"/>
      <c r="HVU104" s="189"/>
      <c r="HVV104" s="189"/>
      <c r="HVW104" s="189"/>
      <c r="HVX104" s="189"/>
      <c r="HVY104" s="189"/>
      <c r="HVZ104" s="189"/>
      <c r="HWA104" s="189"/>
      <c r="HWB104" s="189"/>
      <c r="HWC104" s="189"/>
      <c r="HWD104" s="189"/>
      <c r="HWE104" s="189"/>
      <c r="HWF104" s="189"/>
      <c r="HWG104" s="189"/>
      <c r="HWH104" s="189"/>
      <c r="HWI104" s="189"/>
      <c r="HWJ104" s="189"/>
      <c r="HWK104" s="189"/>
      <c r="HWL104" s="189"/>
      <c r="HWM104" s="189"/>
      <c r="HWN104" s="189"/>
      <c r="HWO104" s="189"/>
      <c r="HWP104" s="189"/>
      <c r="HWQ104" s="189"/>
      <c r="HWR104" s="189"/>
      <c r="HWS104" s="189"/>
      <c r="HWT104" s="189"/>
      <c r="HWU104" s="189"/>
      <c r="HWV104" s="189"/>
      <c r="HWW104" s="189"/>
      <c r="HWX104" s="189"/>
      <c r="HWY104" s="189"/>
      <c r="HWZ104" s="189"/>
      <c r="HXA104" s="189"/>
      <c r="HXB104" s="189"/>
      <c r="HXC104" s="189"/>
      <c r="HXD104" s="189"/>
      <c r="HXE104" s="189"/>
      <c r="HXF104" s="189"/>
      <c r="HXG104" s="189"/>
      <c r="HXH104" s="189"/>
      <c r="HXI104" s="189"/>
      <c r="HXJ104" s="189"/>
      <c r="HXK104" s="189"/>
      <c r="HXL104" s="189"/>
      <c r="HXM104" s="189"/>
      <c r="HXN104" s="189"/>
      <c r="HXO104" s="189"/>
      <c r="HXP104" s="189"/>
      <c r="HXQ104" s="189"/>
      <c r="HXR104" s="189"/>
      <c r="HXS104" s="189"/>
      <c r="HXT104" s="189"/>
      <c r="HXU104" s="189"/>
      <c r="HXV104" s="189"/>
      <c r="HXW104" s="189"/>
      <c r="HXX104" s="189"/>
      <c r="HXY104" s="189"/>
      <c r="HXZ104" s="189"/>
      <c r="HYA104" s="189"/>
      <c r="HYB104" s="189"/>
      <c r="HYC104" s="189"/>
      <c r="HYD104" s="189"/>
      <c r="HYE104" s="189"/>
      <c r="HYF104" s="189"/>
      <c r="HYG104" s="189"/>
      <c r="HYH104" s="189"/>
      <c r="HYI104" s="189"/>
      <c r="HYJ104" s="189"/>
      <c r="HYK104" s="189"/>
      <c r="HYL104" s="189"/>
      <c r="HYM104" s="189"/>
      <c r="HYN104" s="189"/>
      <c r="HYO104" s="189"/>
      <c r="HYP104" s="189"/>
      <c r="HYQ104" s="189"/>
      <c r="HYR104" s="189"/>
      <c r="HYS104" s="189"/>
      <c r="HYT104" s="189"/>
      <c r="HYU104" s="189"/>
      <c r="HYV104" s="189"/>
      <c r="HYW104" s="189"/>
      <c r="HYX104" s="189"/>
      <c r="HYY104" s="189"/>
      <c r="HYZ104" s="189"/>
      <c r="HZA104" s="189"/>
      <c r="HZB104" s="189"/>
      <c r="HZC104" s="189"/>
      <c r="HZD104" s="189"/>
      <c r="HZE104" s="189"/>
      <c r="HZF104" s="189"/>
      <c r="HZG104" s="189"/>
      <c r="HZH104" s="189"/>
      <c r="HZI104" s="189"/>
      <c r="HZJ104" s="189"/>
      <c r="HZK104" s="189"/>
      <c r="HZL104" s="189"/>
      <c r="HZM104" s="189"/>
      <c r="HZN104" s="189"/>
      <c r="HZO104" s="189"/>
      <c r="HZP104" s="189"/>
      <c r="HZQ104" s="189"/>
      <c r="HZR104" s="189"/>
      <c r="HZS104" s="189"/>
      <c r="HZT104" s="189"/>
      <c r="HZU104" s="189"/>
      <c r="HZV104" s="189"/>
      <c r="HZW104" s="189"/>
      <c r="HZX104" s="189"/>
      <c r="HZY104" s="189"/>
      <c r="HZZ104" s="189"/>
      <c r="IAA104" s="189"/>
      <c r="IAB104" s="189"/>
      <c r="IAC104" s="189"/>
      <c r="IAD104" s="189"/>
      <c r="IAE104" s="189"/>
      <c r="IAF104" s="189"/>
      <c r="IAG104" s="189"/>
      <c r="IAH104" s="189"/>
      <c r="IAI104" s="189"/>
      <c r="IAJ104" s="189"/>
      <c r="IAK104" s="189"/>
      <c r="IAL104" s="189"/>
      <c r="IAM104" s="189"/>
      <c r="IAN104" s="189"/>
      <c r="IAO104" s="189"/>
      <c r="IAP104" s="189"/>
      <c r="IAQ104" s="189"/>
      <c r="IAR104" s="189"/>
      <c r="IAS104" s="189"/>
      <c r="IAT104" s="189"/>
      <c r="IAU104" s="189"/>
      <c r="IAV104" s="189"/>
      <c r="IAW104" s="189"/>
      <c r="IAX104" s="189"/>
      <c r="IAY104" s="189"/>
      <c r="IAZ104" s="189"/>
      <c r="IBA104" s="189"/>
      <c r="IBB104" s="189"/>
      <c r="IBC104" s="189"/>
      <c r="IBD104" s="189"/>
      <c r="IBE104" s="189"/>
      <c r="IBF104" s="189"/>
      <c r="IBG104" s="189"/>
      <c r="IBH104" s="189"/>
      <c r="IBI104" s="189"/>
      <c r="IBJ104" s="189"/>
      <c r="IBK104" s="189"/>
      <c r="IBL104" s="189"/>
      <c r="IBM104" s="189"/>
      <c r="IBN104" s="189"/>
      <c r="IBO104" s="189"/>
      <c r="IBP104" s="189"/>
      <c r="IBQ104" s="189"/>
      <c r="IBR104" s="189"/>
      <c r="IBS104" s="189"/>
      <c r="IBT104" s="189"/>
      <c r="IBU104" s="189"/>
      <c r="IBV104" s="189"/>
      <c r="IBW104" s="189"/>
      <c r="IBX104" s="189"/>
      <c r="IBY104" s="189"/>
      <c r="IBZ104" s="189"/>
      <c r="ICA104" s="189"/>
      <c r="ICB104" s="189"/>
      <c r="ICC104" s="189"/>
      <c r="ICD104" s="189"/>
      <c r="ICE104" s="189"/>
      <c r="ICF104" s="189"/>
      <c r="ICG104" s="189"/>
      <c r="ICH104" s="189"/>
      <c r="ICI104" s="189"/>
      <c r="ICJ104" s="189"/>
      <c r="ICK104" s="189"/>
      <c r="ICL104" s="189"/>
      <c r="ICM104" s="189"/>
      <c r="ICN104" s="189"/>
      <c r="ICO104" s="189"/>
      <c r="ICP104" s="189"/>
      <c r="ICQ104" s="189"/>
      <c r="ICR104" s="189"/>
      <c r="ICS104" s="189"/>
      <c r="ICT104" s="189"/>
      <c r="ICU104" s="189"/>
      <c r="ICV104" s="189"/>
      <c r="ICW104" s="189"/>
      <c r="ICX104" s="189"/>
      <c r="ICY104" s="189"/>
      <c r="ICZ104" s="189"/>
      <c r="IDA104" s="189"/>
      <c r="IDB104" s="189"/>
      <c r="IDC104" s="189"/>
      <c r="IDD104" s="189"/>
      <c r="IDE104" s="189"/>
      <c r="IDF104" s="189"/>
      <c r="IDG104" s="189"/>
      <c r="IDH104" s="189"/>
      <c r="IDI104" s="189"/>
      <c r="IDJ104" s="189"/>
      <c r="IDK104" s="189"/>
      <c r="IDL104" s="189"/>
      <c r="IDM104" s="189"/>
      <c r="IDN104" s="189"/>
      <c r="IDO104" s="189"/>
      <c r="IDP104" s="189"/>
      <c r="IDQ104" s="189"/>
      <c r="IDR104" s="189"/>
      <c r="IDS104" s="189"/>
      <c r="IDT104" s="189"/>
      <c r="IDU104" s="189"/>
      <c r="IDV104" s="189"/>
      <c r="IDW104" s="189"/>
      <c r="IDX104" s="189"/>
      <c r="IDY104" s="189"/>
      <c r="IDZ104" s="189"/>
      <c r="IEA104" s="189"/>
      <c r="IEB104" s="189"/>
      <c r="IEC104" s="189"/>
      <c r="IED104" s="189"/>
      <c r="IEE104" s="189"/>
      <c r="IEF104" s="189"/>
      <c r="IEG104" s="189"/>
      <c r="IEH104" s="189"/>
      <c r="IEI104" s="189"/>
      <c r="IEJ104" s="189"/>
      <c r="IEK104" s="189"/>
      <c r="IEL104" s="189"/>
      <c r="IEM104" s="189"/>
      <c r="IEN104" s="189"/>
      <c r="IEO104" s="189"/>
      <c r="IEP104" s="189"/>
      <c r="IEQ104" s="189"/>
      <c r="IER104" s="189"/>
      <c r="IES104" s="189"/>
      <c r="IET104" s="189"/>
      <c r="IEU104" s="189"/>
      <c r="IEV104" s="189"/>
      <c r="IEW104" s="189"/>
      <c r="IEX104" s="189"/>
      <c r="IEY104" s="189"/>
      <c r="IEZ104" s="189"/>
      <c r="IFA104" s="189"/>
      <c r="IFB104" s="189"/>
      <c r="IFC104" s="189"/>
      <c r="IFD104" s="189"/>
      <c r="IFE104" s="189"/>
      <c r="IFF104" s="189"/>
      <c r="IFG104" s="189"/>
      <c r="IFH104" s="189"/>
      <c r="IFI104" s="189"/>
      <c r="IFJ104" s="189"/>
      <c r="IFK104" s="189"/>
      <c r="IFL104" s="189"/>
      <c r="IFM104" s="189"/>
      <c r="IFN104" s="189"/>
      <c r="IFO104" s="189"/>
      <c r="IFP104" s="189"/>
      <c r="IFQ104" s="189"/>
      <c r="IFR104" s="189"/>
      <c r="IFS104" s="189"/>
      <c r="IFT104" s="189"/>
      <c r="IFU104" s="189"/>
      <c r="IFV104" s="189"/>
      <c r="IFW104" s="189"/>
      <c r="IFX104" s="189"/>
      <c r="IFY104" s="189"/>
      <c r="IFZ104" s="189"/>
      <c r="IGA104" s="189"/>
      <c r="IGB104" s="189"/>
      <c r="IGC104" s="189"/>
      <c r="IGD104" s="189"/>
      <c r="IGE104" s="189"/>
      <c r="IGF104" s="189"/>
      <c r="IGG104" s="189"/>
      <c r="IGH104" s="189"/>
      <c r="IGI104" s="189"/>
      <c r="IGJ104" s="189"/>
      <c r="IGK104" s="189"/>
      <c r="IGL104" s="189"/>
      <c r="IGM104" s="189"/>
      <c r="IGN104" s="189"/>
      <c r="IGO104" s="189"/>
      <c r="IGP104" s="189"/>
      <c r="IGQ104" s="189"/>
      <c r="IGR104" s="189"/>
      <c r="IGS104" s="189"/>
      <c r="IGT104" s="189"/>
      <c r="IGU104" s="189"/>
      <c r="IGV104" s="189"/>
      <c r="IGW104" s="189"/>
      <c r="IGX104" s="189"/>
      <c r="IGY104" s="189"/>
      <c r="IGZ104" s="189"/>
      <c r="IHA104" s="189"/>
      <c r="IHB104" s="189"/>
      <c r="IHC104" s="189"/>
      <c r="IHD104" s="189"/>
      <c r="IHE104" s="189"/>
      <c r="IHF104" s="189"/>
      <c r="IHG104" s="189"/>
      <c r="IHH104" s="189"/>
      <c r="IHI104" s="189"/>
      <c r="IHJ104" s="189"/>
      <c r="IHK104" s="189"/>
      <c r="IHL104" s="189"/>
      <c r="IHM104" s="189"/>
      <c r="IHN104" s="189"/>
      <c r="IHO104" s="189"/>
      <c r="IHP104" s="189"/>
      <c r="IHQ104" s="189"/>
      <c r="IHR104" s="189"/>
      <c r="IHS104" s="189"/>
      <c r="IHT104" s="189"/>
      <c r="IHU104" s="189"/>
      <c r="IHV104" s="189"/>
      <c r="IHW104" s="189"/>
      <c r="IHX104" s="189"/>
      <c r="IHY104" s="189"/>
      <c r="IHZ104" s="189"/>
      <c r="IIA104" s="189"/>
      <c r="IIB104" s="189"/>
      <c r="IIC104" s="189"/>
      <c r="IID104" s="189"/>
      <c r="IIE104" s="189"/>
      <c r="IIF104" s="189"/>
      <c r="IIG104" s="189"/>
      <c r="IIH104" s="189"/>
      <c r="III104" s="189"/>
      <c r="IIJ104" s="189"/>
      <c r="IIK104" s="189"/>
      <c r="IIL104" s="189"/>
      <c r="IIM104" s="189"/>
      <c r="IIN104" s="189"/>
      <c r="IIO104" s="189"/>
      <c r="IIP104" s="189"/>
      <c r="IIQ104" s="189"/>
      <c r="IIR104" s="189"/>
      <c r="IIS104" s="189"/>
      <c r="IIT104" s="189"/>
      <c r="IIU104" s="189"/>
      <c r="IIV104" s="189"/>
      <c r="IIW104" s="189"/>
      <c r="IIX104" s="189"/>
      <c r="IIY104" s="189"/>
      <c r="IIZ104" s="189"/>
      <c r="IJA104" s="189"/>
      <c r="IJB104" s="189"/>
      <c r="IJC104" s="189"/>
      <c r="IJD104" s="189"/>
      <c r="IJE104" s="189"/>
      <c r="IJF104" s="189"/>
      <c r="IJG104" s="189"/>
      <c r="IJH104" s="189"/>
      <c r="IJI104" s="189"/>
      <c r="IJJ104" s="189"/>
      <c r="IJK104" s="189"/>
      <c r="IJL104" s="189"/>
      <c r="IJM104" s="189"/>
      <c r="IJN104" s="189"/>
      <c r="IJO104" s="189"/>
      <c r="IJP104" s="189"/>
      <c r="IJQ104" s="189"/>
      <c r="IJR104" s="189"/>
      <c r="IJS104" s="189"/>
      <c r="IJT104" s="189"/>
      <c r="IJU104" s="189"/>
      <c r="IJV104" s="189"/>
      <c r="IJW104" s="189"/>
      <c r="IJX104" s="189"/>
      <c r="IJY104" s="189"/>
      <c r="IJZ104" s="189"/>
      <c r="IKA104" s="189"/>
      <c r="IKB104" s="189"/>
      <c r="IKC104" s="189"/>
      <c r="IKD104" s="189"/>
      <c r="IKE104" s="189"/>
      <c r="IKF104" s="189"/>
      <c r="IKG104" s="189"/>
      <c r="IKH104" s="189"/>
      <c r="IKI104" s="189"/>
      <c r="IKJ104" s="189"/>
      <c r="IKK104" s="189"/>
      <c r="IKL104" s="189"/>
      <c r="IKM104" s="189"/>
      <c r="IKN104" s="189"/>
      <c r="IKO104" s="189"/>
      <c r="IKP104" s="189"/>
      <c r="IKQ104" s="189"/>
      <c r="IKR104" s="189"/>
      <c r="IKS104" s="189"/>
      <c r="IKT104" s="189"/>
      <c r="IKU104" s="189"/>
      <c r="IKV104" s="189"/>
      <c r="IKW104" s="189"/>
      <c r="IKX104" s="189"/>
      <c r="IKY104" s="189"/>
      <c r="IKZ104" s="189"/>
      <c r="ILA104" s="189"/>
      <c r="ILB104" s="189"/>
      <c r="ILC104" s="189"/>
      <c r="ILD104" s="189"/>
      <c r="ILE104" s="189"/>
      <c r="ILF104" s="189"/>
      <c r="ILG104" s="189"/>
      <c r="ILH104" s="189"/>
      <c r="ILI104" s="189"/>
      <c r="ILJ104" s="189"/>
      <c r="ILK104" s="189"/>
      <c r="ILL104" s="189"/>
      <c r="ILM104" s="189"/>
      <c r="ILN104" s="189"/>
      <c r="ILO104" s="189"/>
      <c r="ILP104" s="189"/>
      <c r="ILQ104" s="189"/>
      <c r="ILR104" s="189"/>
      <c r="ILS104" s="189"/>
      <c r="ILT104" s="189"/>
      <c r="ILU104" s="189"/>
      <c r="ILV104" s="189"/>
      <c r="ILW104" s="189"/>
      <c r="ILX104" s="189"/>
      <c r="ILY104" s="189"/>
      <c r="ILZ104" s="189"/>
      <c r="IMA104" s="189"/>
      <c r="IMB104" s="189"/>
      <c r="IMC104" s="189"/>
      <c r="IMD104" s="189"/>
      <c r="IME104" s="189"/>
      <c r="IMF104" s="189"/>
      <c r="IMG104" s="189"/>
      <c r="IMH104" s="189"/>
      <c r="IMI104" s="189"/>
      <c r="IMJ104" s="189"/>
      <c r="IMK104" s="189"/>
      <c r="IML104" s="189"/>
      <c r="IMM104" s="189"/>
      <c r="IMN104" s="189"/>
      <c r="IMO104" s="189"/>
      <c r="IMP104" s="189"/>
      <c r="IMQ104" s="189"/>
      <c r="IMR104" s="189"/>
      <c r="IMS104" s="189"/>
      <c r="IMT104" s="189"/>
      <c r="IMU104" s="189"/>
      <c r="IMV104" s="189"/>
      <c r="IMW104" s="189"/>
      <c r="IMX104" s="189"/>
      <c r="IMY104" s="189"/>
      <c r="IMZ104" s="189"/>
      <c r="INA104" s="189"/>
      <c r="INB104" s="189"/>
      <c r="INC104" s="189"/>
      <c r="IND104" s="189"/>
      <c r="INE104" s="189"/>
      <c r="INF104" s="189"/>
      <c r="ING104" s="189"/>
      <c r="INH104" s="189"/>
      <c r="INI104" s="189"/>
      <c r="INJ104" s="189"/>
      <c r="INK104" s="189"/>
      <c r="INL104" s="189"/>
      <c r="INM104" s="189"/>
      <c r="INN104" s="189"/>
      <c r="INO104" s="189"/>
      <c r="INP104" s="189"/>
      <c r="INQ104" s="189"/>
      <c r="INR104" s="189"/>
      <c r="INS104" s="189"/>
      <c r="INT104" s="189"/>
      <c r="INU104" s="189"/>
      <c r="INV104" s="189"/>
      <c r="INW104" s="189"/>
      <c r="INX104" s="189"/>
      <c r="INY104" s="189"/>
      <c r="INZ104" s="189"/>
      <c r="IOA104" s="189"/>
      <c r="IOB104" s="189"/>
      <c r="IOC104" s="189"/>
      <c r="IOD104" s="189"/>
      <c r="IOE104" s="189"/>
      <c r="IOF104" s="189"/>
      <c r="IOG104" s="189"/>
      <c r="IOH104" s="189"/>
      <c r="IOI104" s="189"/>
      <c r="IOJ104" s="189"/>
      <c r="IOK104" s="189"/>
      <c r="IOL104" s="189"/>
      <c r="IOM104" s="189"/>
      <c r="ION104" s="189"/>
      <c r="IOO104" s="189"/>
      <c r="IOP104" s="189"/>
      <c r="IOQ104" s="189"/>
      <c r="IOR104" s="189"/>
      <c r="IOS104" s="189"/>
      <c r="IOT104" s="189"/>
      <c r="IOU104" s="189"/>
      <c r="IOV104" s="189"/>
      <c r="IOW104" s="189"/>
      <c r="IOX104" s="189"/>
      <c r="IOY104" s="189"/>
      <c r="IOZ104" s="189"/>
      <c r="IPA104" s="189"/>
      <c r="IPB104" s="189"/>
      <c r="IPC104" s="189"/>
      <c r="IPD104" s="189"/>
      <c r="IPE104" s="189"/>
      <c r="IPF104" s="189"/>
      <c r="IPG104" s="189"/>
      <c r="IPH104" s="189"/>
      <c r="IPI104" s="189"/>
      <c r="IPJ104" s="189"/>
      <c r="IPK104" s="189"/>
      <c r="IPL104" s="189"/>
      <c r="IPM104" s="189"/>
      <c r="IPN104" s="189"/>
      <c r="IPO104" s="189"/>
      <c r="IPP104" s="189"/>
      <c r="IPQ104" s="189"/>
      <c r="IPR104" s="189"/>
      <c r="IPS104" s="189"/>
      <c r="IPT104" s="189"/>
      <c r="IPU104" s="189"/>
      <c r="IPV104" s="189"/>
      <c r="IPW104" s="189"/>
      <c r="IPX104" s="189"/>
      <c r="IPY104" s="189"/>
      <c r="IPZ104" s="189"/>
      <c r="IQA104" s="189"/>
      <c r="IQB104" s="189"/>
      <c r="IQC104" s="189"/>
      <c r="IQD104" s="189"/>
      <c r="IQE104" s="189"/>
      <c r="IQF104" s="189"/>
      <c r="IQG104" s="189"/>
      <c r="IQH104" s="189"/>
      <c r="IQI104" s="189"/>
      <c r="IQJ104" s="189"/>
      <c r="IQK104" s="189"/>
      <c r="IQL104" s="189"/>
      <c r="IQM104" s="189"/>
      <c r="IQN104" s="189"/>
      <c r="IQO104" s="189"/>
      <c r="IQP104" s="189"/>
      <c r="IQQ104" s="189"/>
      <c r="IQR104" s="189"/>
      <c r="IQS104" s="189"/>
      <c r="IQT104" s="189"/>
      <c r="IQU104" s="189"/>
      <c r="IQV104" s="189"/>
      <c r="IQW104" s="189"/>
      <c r="IQX104" s="189"/>
      <c r="IQY104" s="189"/>
      <c r="IQZ104" s="189"/>
      <c r="IRA104" s="189"/>
      <c r="IRB104" s="189"/>
      <c r="IRC104" s="189"/>
      <c r="IRD104" s="189"/>
      <c r="IRE104" s="189"/>
      <c r="IRF104" s="189"/>
      <c r="IRG104" s="189"/>
      <c r="IRH104" s="189"/>
      <c r="IRI104" s="189"/>
      <c r="IRJ104" s="189"/>
      <c r="IRK104" s="189"/>
      <c r="IRL104" s="189"/>
      <c r="IRM104" s="189"/>
      <c r="IRN104" s="189"/>
      <c r="IRO104" s="189"/>
      <c r="IRP104" s="189"/>
      <c r="IRQ104" s="189"/>
      <c r="IRR104" s="189"/>
      <c r="IRS104" s="189"/>
      <c r="IRT104" s="189"/>
      <c r="IRU104" s="189"/>
      <c r="IRV104" s="189"/>
      <c r="IRW104" s="189"/>
      <c r="IRX104" s="189"/>
      <c r="IRY104" s="189"/>
      <c r="IRZ104" s="189"/>
      <c r="ISA104" s="189"/>
      <c r="ISB104" s="189"/>
      <c r="ISC104" s="189"/>
      <c r="ISD104" s="189"/>
      <c r="ISE104" s="189"/>
      <c r="ISF104" s="189"/>
      <c r="ISG104" s="189"/>
      <c r="ISH104" s="189"/>
      <c r="ISI104" s="189"/>
      <c r="ISJ104" s="189"/>
      <c r="ISK104" s="189"/>
      <c r="ISL104" s="189"/>
      <c r="ISM104" s="189"/>
      <c r="ISN104" s="189"/>
      <c r="ISO104" s="189"/>
      <c r="ISP104" s="189"/>
      <c r="ISQ104" s="189"/>
      <c r="ISR104" s="189"/>
      <c r="ISS104" s="189"/>
      <c r="IST104" s="189"/>
      <c r="ISU104" s="189"/>
      <c r="ISV104" s="189"/>
      <c r="ISW104" s="189"/>
      <c r="ISX104" s="189"/>
      <c r="ISY104" s="189"/>
      <c r="ISZ104" s="189"/>
      <c r="ITA104" s="189"/>
      <c r="ITB104" s="189"/>
      <c r="ITC104" s="189"/>
      <c r="ITD104" s="189"/>
      <c r="ITE104" s="189"/>
      <c r="ITF104" s="189"/>
      <c r="ITG104" s="189"/>
      <c r="ITH104" s="189"/>
      <c r="ITI104" s="189"/>
      <c r="ITJ104" s="189"/>
      <c r="ITK104" s="189"/>
      <c r="ITL104" s="189"/>
      <c r="ITM104" s="189"/>
      <c r="ITN104" s="189"/>
      <c r="ITO104" s="189"/>
      <c r="ITP104" s="189"/>
      <c r="ITQ104" s="189"/>
      <c r="ITR104" s="189"/>
      <c r="ITS104" s="189"/>
      <c r="ITT104" s="189"/>
      <c r="ITU104" s="189"/>
      <c r="ITV104" s="189"/>
      <c r="ITW104" s="189"/>
      <c r="ITX104" s="189"/>
      <c r="ITY104" s="189"/>
      <c r="ITZ104" s="189"/>
      <c r="IUA104" s="189"/>
      <c r="IUB104" s="189"/>
      <c r="IUC104" s="189"/>
      <c r="IUD104" s="189"/>
      <c r="IUE104" s="189"/>
      <c r="IUF104" s="189"/>
      <c r="IUG104" s="189"/>
      <c r="IUH104" s="189"/>
      <c r="IUI104" s="189"/>
      <c r="IUJ104" s="189"/>
      <c r="IUK104" s="189"/>
      <c r="IUL104" s="189"/>
      <c r="IUM104" s="189"/>
      <c r="IUN104" s="189"/>
      <c r="IUO104" s="189"/>
      <c r="IUP104" s="189"/>
      <c r="IUQ104" s="189"/>
      <c r="IUR104" s="189"/>
      <c r="IUS104" s="189"/>
      <c r="IUT104" s="189"/>
      <c r="IUU104" s="189"/>
      <c r="IUV104" s="189"/>
      <c r="IUW104" s="189"/>
      <c r="IUX104" s="189"/>
      <c r="IUY104" s="189"/>
      <c r="IUZ104" s="189"/>
      <c r="IVA104" s="189"/>
      <c r="IVB104" s="189"/>
      <c r="IVC104" s="189"/>
      <c r="IVD104" s="189"/>
      <c r="IVE104" s="189"/>
      <c r="IVF104" s="189"/>
      <c r="IVG104" s="189"/>
      <c r="IVH104" s="189"/>
      <c r="IVI104" s="189"/>
      <c r="IVJ104" s="189"/>
      <c r="IVK104" s="189"/>
      <c r="IVL104" s="189"/>
      <c r="IVM104" s="189"/>
      <c r="IVN104" s="189"/>
      <c r="IVO104" s="189"/>
      <c r="IVP104" s="189"/>
      <c r="IVQ104" s="189"/>
      <c r="IVR104" s="189"/>
      <c r="IVS104" s="189"/>
      <c r="IVT104" s="189"/>
      <c r="IVU104" s="189"/>
      <c r="IVV104" s="189"/>
      <c r="IVW104" s="189"/>
      <c r="IVX104" s="189"/>
      <c r="IVY104" s="189"/>
      <c r="IVZ104" s="189"/>
      <c r="IWA104" s="189"/>
      <c r="IWB104" s="189"/>
      <c r="IWC104" s="189"/>
      <c r="IWD104" s="189"/>
      <c r="IWE104" s="189"/>
      <c r="IWF104" s="189"/>
      <c r="IWG104" s="189"/>
      <c r="IWH104" s="189"/>
      <c r="IWI104" s="189"/>
      <c r="IWJ104" s="189"/>
      <c r="IWK104" s="189"/>
      <c r="IWL104" s="189"/>
      <c r="IWM104" s="189"/>
      <c r="IWN104" s="189"/>
      <c r="IWO104" s="189"/>
      <c r="IWP104" s="189"/>
      <c r="IWQ104" s="189"/>
      <c r="IWR104" s="189"/>
      <c r="IWS104" s="189"/>
      <c r="IWT104" s="189"/>
      <c r="IWU104" s="189"/>
      <c r="IWV104" s="189"/>
      <c r="IWW104" s="189"/>
      <c r="IWX104" s="189"/>
      <c r="IWY104" s="189"/>
      <c r="IWZ104" s="189"/>
      <c r="IXA104" s="189"/>
      <c r="IXB104" s="189"/>
      <c r="IXC104" s="189"/>
      <c r="IXD104" s="189"/>
      <c r="IXE104" s="189"/>
      <c r="IXF104" s="189"/>
      <c r="IXG104" s="189"/>
      <c r="IXH104" s="189"/>
      <c r="IXI104" s="189"/>
      <c r="IXJ104" s="189"/>
      <c r="IXK104" s="189"/>
      <c r="IXL104" s="189"/>
      <c r="IXM104" s="189"/>
      <c r="IXN104" s="189"/>
      <c r="IXO104" s="189"/>
      <c r="IXP104" s="189"/>
      <c r="IXQ104" s="189"/>
      <c r="IXR104" s="189"/>
      <c r="IXS104" s="189"/>
      <c r="IXT104" s="189"/>
      <c r="IXU104" s="189"/>
      <c r="IXV104" s="189"/>
      <c r="IXW104" s="189"/>
      <c r="IXX104" s="189"/>
      <c r="IXY104" s="189"/>
      <c r="IXZ104" s="189"/>
      <c r="IYA104" s="189"/>
      <c r="IYB104" s="189"/>
      <c r="IYC104" s="189"/>
      <c r="IYD104" s="189"/>
      <c r="IYE104" s="189"/>
      <c r="IYF104" s="189"/>
      <c r="IYG104" s="189"/>
      <c r="IYH104" s="189"/>
      <c r="IYI104" s="189"/>
      <c r="IYJ104" s="189"/>
      <c r="IYK104" s="189"/>
      <c r="IYL104" s="189"/>
      <c r="IYM104" s="189"/>
      <c r="IYN104" s="189"/>
      <c r="IYO104" s="189"/>
      <c r="IYP104" s="189"/>
      <c r="IYQ104" s="189"/>
      <c r="IYR104" s="189"/>
      <c r="IYS104" s="189"/>
      <c r="IYT104" s="189"/>
      <c r="IYU104" s="189"/>
      <c r="IYV104" s="189"/>
      <c r="IYW104" s="189"/>
      <c r="IYX104" s="189"/>
      <c r="IYY104" s="189"/>
      <c r="IYZ104" s="189"/>
      <c r="IZA104" s="189"/>
      <c r="IZB104" s="189"/>
      <c r="IZC104" s="189"/>
      <c r="IZD104" s="189"/>
      <c r="IZE104" s="189"/>
      <c r="IZF104" s="189"/>
      <c r="IZG104" s="189"/>
      <c r="IZH104" s="189"/>
      <c r="IZI104" s="189"/>
      <c r="IZJ104" s="189"/>
      <c r="IZK104" s="189"/>
      <c r="IZL104" s="189"/>
      <c r="IZM104" s="189"/>
      <c r="IZN104" s="189"/>
      <c r="IZO104" s="189"/>
      <c r="IZP104" s="189"/>
      <c r="IZQ104" s="189"/>
      <c r="IZR104" s="189"/>
      <c r="IZS104" s="189"/>
      <c r="IZT104" s="189"/>
      <c r="IZU104" s="189"/>
      <c r="IZV104" s="189"/>
      <c r="IZW104" s="189"/>
      <c r="IZX104" s="189"/>
      <c r="IZY104" s="189"/>
      <c r="IZZ104" s="189"/>
      <c r="JAA104" s="189"/>
      <c r="JAB104" s="189"/>
      <c r="JAC104" s="189"/>
      <c r="JAD104" s="189"/>
      <c r="JAE104" s="189"/>
      <c r="JAF104" s="189"/>
      <c r="JAG104" s="189"/>
      <c r="JAH104" s="189"/>
      <c r="JAI104" s="189"/>
      <c r="JAJ104" s="189"/>
      <c r="JAK104" s="189"/>
      <c r="JAL104" s="189"/>
      <c r="JAM104" s="189"/>
      <c r="JAN104" s="189"/>
      <c r="JAO104" s="189"/>
      <c r="JAP104" s="189"/>
      <c r="JAQ104" s="189"/>
      <c r="JAR104" s="189"/>
      <c r="JAS104" s="189"/>
      <c r="JAT104" s="189"/>
      <c r="JAU104" s="189"/>
      <c r="JAV104" s="189"/>
      <c r="JAW104" s="189"/>
      <c r="JAX104" s="189"/>
      <c r="JAY104" s="189"/>
      <c r="JAZ104" s="189"/>
      <c r="JBA104" s="189"/>
      <c r="JBB104" s="189"/>
      <c r="JBC104" s="189"/>
      <c r="JBD104" s="189"/>
      <c r="JBE104" s="189"/>
      <c r="JBF104" s="189"/>
      <c r="JBG104" s="189"/>
      <c r="JBH104" s="189"/>
      <c r="JBI104" s="189"/>
      <c r="JBJ104" s="189"/>
      <c r="JBK104" s="189"/>
      <c r="JBL104" s="189"/>
      <c r="JBM104" s="189"/>
      <c r="JBN104" s="189"/>
      <c r="JBO104" s="189"/>
      <c r="JBP104" s="189"/>
      <c r="JBQ104" s="189"/>
      <c r="JBR104" s="189"/>
      <c r="JBS104" s="189"/>
      <c r="JBT104" s="189"/>
      <c r="JBU104" s="189"/>
      <c r="JBV104" s="189"/>
      <c r="JBW104" s="189"/>
      <c r="JBX104" s="189"/>
      <c r="JBY104" s="189"/>
      <c r="JBZ104" s="189"/>
      <c r="JCA104" s="189"/>
      <c r="JCB104" s="189"/>
      <c r="JCC104" s="189"/>
      <c r="JCD104" s="189"/>
      <c r="JCE104" s="189"/>
      <c r="JCF104" s="189"/>
      <c r="JCG104" s="189"/>
      <c r="JCH104" s="189"/>
      <c r="JCI104" s="189"/>
      <c r="JCJ104" s="189"/>
      <c r="JCK104" s="189"/>
      <c r="JCL104" s="189"/>
      <c r="JCM104" s="189"/>
      <c r="JCN104" s="189"/>
      <c r="JCO104" s="189"/>
      <c r="JCP104" s="189"/>
      <c r="JCQ104" s="189"/>
      <c r="JCR104" s="189"/>
      <c r="JCS104" s="189"/>
      <c r="JCT104" s="189"/>
      <c r="JCU104" s="189"/>
      <c r="JCV104" s="189"/>
      <c r="JCW104" s="189"/>
      <c r="JCX104" s="189"/>
      <c r="JCY104" s="189"/>
      <c r="JCZ104" s="189"/>
      <c r="JDA104" s="189"/>
      <c r="JDB104" s="189"/>
      <c r="JDC104" s="189"/>
      <c r="JDD104" s="189"/>
      <c r="JDE104" s="189"/>
      <c r="JDF104" s="189"/>
      <c r="JDG104" s="189"/>
      <c r="JDH104" s="189"/>
      <c r="JDI104" s="189"/>
      <c r="JDJ104" s="189"/>
      <c r="JDK104" s="189"/>
      <c r="JDL104" s="189"/>
      <c r="JDM104" s="189"/>
      <c r="JDN104" s="189"/>
      <c r="JDO104" s="189"/>
      <c r="JDP104" s="189"/>
      <c r="JDQ104" s="189"/>
      <c r="JDR104" s="189"/>
      <c r="JDS104" s="189"/>
      <c r="JDT104" s="189"/>
      <c r="JDU104" s="189"/>
      <c r="JDV104" s="189"/>
      <c r="JDW104" s="189"/>
      <c r="JDX104" s="189"/>
      <c r="JDY104" s="189"/>
      <c r="JDZ104" s="189"/>
      <c r="JEA104" s="189"/>
      <c r="JEB104" s="189"/>
      <c r="JEC104" s="189"/>
      <c r="JED104" s="189"/>
      <c r="JEE104" s="189"/>
      <c r="JEF104" s="189"/>
      <c r="JEG104" s="189"/>
      <c r="JEH104" s="189"/>
      <c r="JEI104" s="189"/>
      <c r="JEJ104" s="189"/>
      <c r="JEK104" s="189"/>
      <c r="JEL104" s="189"/>
      <c r="JEM104" s="189"/>
      <c r="JEN104" s="189"/>
      <c r="JEO104" s="189"/>
      <c r="JEP104" s="189"/>
      <c r="JEQ104" s="189"/>
      <c r="JER104" s="189"/>
      <c r="JES104" s="189"/>
      <c r="JET104" s="189"/>
      <c r="JEU104" s="189"/>
      <c r="JEV104" s="189"/>
      <c r="JEW104" s="189"/>
      <c r="JEX104" s="189"/>
      <c r="JEY104" s="189"/>
      <c r="JEZ104" s="189"/>
      <c r="JFA104" s="189"/>
      <c r="JFB104" s="189"/>
      <c r="JFC104" s="189"/>
      <c r="JFD104" s="189"/>
      <c r="JFE104" s="189"/>
      <c r="JFF104" s="189"/>
      <c r="JFG104" s="189"/>
      <c r="JFH104" s="189"/>
      <c r="JFI104" s="189"/>
      <c r="JFJ104" s="189"/>
      <c r="JFK104" s="189"/>
      <c r="JFL104" s="189"/>
      <c r="JFM104" s="189"/>
      <c r="JFN104" s="189"/>
      <c r="JFO104" s="189"/>
      <c r="JFP104" s="189"/>
      <c r="JFQ104" s="189"/>
      <c r="JFR104" s="189"/>
      <c r="JFS104" s="189"/>
      <c r="JFT104" s="189"/>
      <c r="JFU104" s="189"/>
      <c r="JFV104" s="189"/>
      <c r="JFW104" s="189"/>
      <c r="JFX104" s="189"/>
      <c r="JFY104" s="189"/>
      <c r="JFZ104" s="189"/>
      <c r="JGA104" s="189"/>
      <c r="JGB104" s="189"/>
      <c r="JGC104" s="189"/>
      <c r="JGD104" s="189"/>
      <c r="JGE104" s="189"/>
      <c r="JGF104" s="189"/>
      <c r="JGG104" s="189"/>
      <c r="JGH104" s="189"/>
      <c r="JGI104" s="189"/>
      <c r="JGJ104" s="189"/>
      <c r="JGK104" s="189"/>
      <c r="JGL104" s="189"/>
      <c r="JGM104" s="189"/>
      <c r="JGN104" s="189"/>
      <c r="JGO104" s="189"/>
      <c r="JGP104" s="189"/>
      <c r="JGQ104" s="189"/>
      <c r="JGR104" s="189"/>
      <c r="JGS104" s="189"/>
      <c r="JGT104" s="189"/>
      <c r="JGU104" s="189"/>
      <c r="JGV104" s="189"/>
      <c r="JGW104" s="189"/>
      <c r="JGX104" s="189"/>
      <c r="JGY104" s="189"/>
      <c r="JGZ104" s="189"/>
      <c r="JHA104" s="189"/>
      <c r="JHB104" s="189"/>
      <c r="JHC104" s="189"/>
      <c r="JHD104" s="189"/>
      <c r="JHE104" s="189"/>
      <c r="JHF104" s="189"/>
      <c r="JHG104" s="189"/>
      <c r="JHH104" s="189"/>
      <c r="JHI104" s="189"/>
      <c r="JHJ104" s="189"/>
      <c r="JHK104" s="189"/>
      <c r="JHL104" s="189"/>
      <c r="JHM104" s="189"/>
      <c r="JHN104" s="189"/>
      <c r="JHO104" s="189"/>
      <c r="JHP104" s="189"/>
      <c r="JHQ104" s="189"/>
      <c r="JHR104" s="189"/>
      <c r="JHS104" s="189"/>
      <c r="JHT104" s="189"/>
      <c r="JHU104" s="189"/>
      <c r="JHV104" s="189"/>
      <c r="JHW104" s="189"/>
      <c r="JHX104" s="189"/>
      <c r="JHY104" s="189"/>
      <c r="JHZ104" s="189"/>
      <c r="JIA104" s="189"/>
      <c r="JIB104" s="189"/>
      <c r="JIC104" s="189"/>
      <c r="JID104" s="189"/>
      <c r="JIE104" s="189"/>
      <c r="JIF104" s="189"/>
      <c r="JIG104" s="189"/>
      <c r="JIH104" s="189"/>
      <c r="JII104" s="189"/>
      <c r="JIJ104" s="189"/>
      <c r="JIK104" s="189"/>
      <c r="JIL104" s="189"/>
      <c r="JIM104" s="189"/>
      <c r="JIN104" s="189"/>
      <c r="JIO104" s="189"/>
      <c r="JIP104" s="189"/>
      <c r="JIQ104" s="189"/>
      <c r="JIR104" s="189"/>
      <c r="JIS104" s="189"/>
      <c r="JIT104" s="189"/>
      <c r="JIU104" s="189"/>
      <c r="JIV104" s="189"/>
      <c r="JIW104" s="189"/>
      <c r="JIX104" s="189"/>
      <c r="JIY104" s="189"/>
      <c r="JIZ104" s="189"/>
      <c r="JJA104" s="189"/>
      <c r="JJB104" s="189"/>
      <c r="JJC104" s="189"/>
      <c r="JJD104" s="189"/>
      <c r="JJE104" s="189"/>
      <c r="JJF104" s="189"/>
      <c r="JJG104" s="189"/>
      <c r="JJH104" s="189"/>
      <c r="JJI104" s="189"/>
      <c r="JJJ104" s="189"/>
      <c r="JJK104" s="189"/>
      <c r="JJL104" s="189"/>
      <c r="JJM104" s="189"/>
      <c r="JJN104" s="189"/>
      <c r="JJO104" s="189"/>
      <c r="JJP104" s="189"/>
      <c r="JJQ104" s="189"/>
      <c r="JJR104" s="189"/>
      <c r="JJS104" s="189"/>
      <c r="JJT104" s="189"/>
      <c r="JJU104" s="189"/>
      <c r="JJV104" s="189"/>
      <c r="JJW104" s="189"/>
      <c r="JJX104" s="189"/>
      <c r="JJY104" s="189"/>
      <c r="JJZ104" s="189"/>
      <c r="JKA104" s="189"/>
      <c r="JKB104" s="189"/>
      <c r="JKC104" s="189"/>
      <c r="JKD104" s="189"/>
      <c r="JKE104" s="189"/>
      <c r="JKF104" s="189"/>
      <c r="JKG104" s="189"/>
      <c r="JKH104" s="189"/>
      <c r="JKI104" s="189"/>
      <c r="JKJ104" s="189"/>
      <c r="JKK104" s="189"/>
      <c r="JKL104" s="189"/>
      <c r="JKM104" s="189"/>
      <c r="JKN104" s="189"/>
      <c r="JKO104" s="189"/>
      <c r="JKP104" s="189"/>
      <c r="JKQ104" s="189"/>
      <c r="JKR104" s="189"/>
      <c r="JKS104" s="189"/>
      <c r="JKT104" s="189"/>
      <c r="JKU104" s="189"/>
      <c r="JKV104" s="189"/>
      <c r="JKW104" s="189"/>
      <c r="JKX104" s="189"/>
      <c r="JKY104" s="189"/>
      <c r="JKZ104" s="189"/>
      <c r="JLA104" s="189"/>
      <c r="JLB104" s="189"/>
      <c r="JLC104" s="189"/>
      <c r="JLD104" s="189"/>
      <c r="JLE104" s="189"/>
      <c r="JLF104" s="189"/>
      <c r="JLG104" s="189"/>
      <c r="JLH104" s="189"/>
      <c r="JLI104" s="189"/>
      <c r="JLJ104" s="189"/>
      <c r="JLK104" s="189"/>
      <c r="JLL104" s="189"/>
      <c r="JLM104" s="189"/>
      <c r="JLN104" s="189"/>
      <c r="JLO104" s="189"/>
      <c r="JLP104" s="189"/>
      <c r="JLQ104" s="189"/>
      <c r="JLR104" s="189"/>
      <c r="JLS104" s="189"/>
      <c r="JLT104" s="189"/>
      <c r="JLU104" s="189"/>
      <c r="JLV104" s="189"/>
      <c r="JLW104" s="189"/>
      <c r="JLX104" s="189"/>
      <c r="JLY104" s="189"/>
      <c r="JLZ104" s="189"/>
      <c r="JMA104" s="189"/>
      <c r="JMB104" s="189"/>
      <c r="JMC104" s="189"/>
      <c r="JMD104" s="189"/>
      <c r="JME104" s="189"/>
      <c r="JMF104" s="189"/>
      <c r="JMG104" s="189"/>
      <c r="JMH104" s="189"/>
      <c r="JMI104" s="189"/>
      <c r="JMJ104" s="189"/>
      <c r="JMK104" s="189"/>
      <c r="JML104" s="189"/>
      <c r="JMM104" s="189"/>
      <c r="JMN104" s="189"/>
      <c r="JMO104" s="189"/>
      <c r="JMP104" s="189"/>
      <c r="JMQ104" s="189"/>
      <c r="JMR104" s="189"/>
      <c r="JMS104" s="189"/>
      <c r="JMT104" s="189"/>
      <c r="JMU104" s="189"/>
      <c r="JMV104" s="189"/>
      <c r="JMW104" s="189"/>
      <c r="JMX104" s="189"/>
      <c r="JMY104" s="189"/>
      <c r="JMZ104" s="189"/>
      <c r="JNA104" s="189"/>
      <c r="JNB104" s="189"/>
      <c r="JNC104" s="189"/>
      <c r="JND104" s="189"/>
      <c r="JNE104" s="189"/>
      <c r="JNF104" s="189"/>
      <c r="JNG104" s="189"/>
      <c r="JNH104" s="189"/>
      <c r="JNI104" s="189"/>
      <c r="JNJ104" s="189"/>
      <c r="JNK104" s="189"/>
      <c r="JNL104" s="189"/>
      <c r="JNM104" s="189"/>
      <c r="JNN104" s="189"/>
      <c r="JNO104" s="189"/>
      <c r="JNP104" s="189"/>
      <c r="JNQ104" s="189"/>
      <c r="JNR104" s="189"/>
      <c r="JNS104" s="189"/>
      <c r="JNT104" s="189"/>
      <c r="JNU104" s="189"/>
      <c r="JNV104" s="189"/>
      <c r="JNW104" s="189"/>
      <c r="JNX104" s="189"/>
      <c r="JNY104" s="189"/>
      <c r="JNZ104" s="189"/>
      <c r="JOA104" s="189"/>
      <c r="JOB104" s="189"/>
      <c r="JOC104" s="189"/>
      <c r="JOD104" s="189"/>
      <c r="JOE104" s="189"/>
      <c r="JOF104" s="189"/>
      <c r="JOG104" s="189"/>
      <c r="JOH104" s="189"/>
      <c r="JOI104" s="189"/>
      <c r="JOJ104" s="189"/>
      <c r="JOK104" s="189"/>
      <c r="JOL104" s="189"/>
      <c r="JOM104" s="189"/>
      <c r="JON104" s="189"/>
      <c r="JOO104" s="189"/>
      <c r="JOP104" s="189"/>
      <c r="JOQ104" s="189"/>
      <c r="JOR104" s="189"/>
      <c r="JOS104" s="189"/>
      <c r="JOT104" s="189"/>
      <c r="JOU104" s="189"/>
      <c r="JOV104" s="189"/>
      <c r="JOW104" s="189"/>
      <c r="JOX104" s="189"/>
      <c r="JOY104" s="189"/>
      <c r="JOZ104" s="189"/>
      <c r="JPA104" s="189"/>
      <c r="JPB104" s="189"/>
      <c r="JPC104" s="189"/>
      <c r="JPD104" s="189"/>
      <c r="JPE104" s="189"/>
      <c r="JPF104" s="189"/>
      <c r="JPG104" s="189"/>
      <c r="JPH104" s="189"/>
      <c r="JPI104" s="189"/>
      <c r="JPJ104" s="189"/>
      <c r="JPK104" s="189"/>
      <c r="JPL104" s="189"/>
      <c r="JPM104" s="189"/>
      <c r="JPN104" s="189"/>
      <c r="JPO104" s="189"/>
      <c r="JPP104" s="189"/>
      <c r="JPQ104" s="189"/>
      <c r="JPR104" s="189"/>
      <c r="JPS104" s="189"/>
      <c r="JPT104" s="189"/>
      <c r="JPU104" s="189"/>
      <c r="JPV104" s="189"/>
      <c r="JPW104" s="189"/>
      <c r="JPX104" s="189"/>
      <c r="JPY104" s="189"/>
      <c r="JPZ104" s="189"/>
      <c r="JQA104" s="189"/>
      <c r="JQB104" s="189"/>
      <c r="JQC104" s="189"/>
      <c r="JQD104" s="189"/>
      <c r="JQE104" s="189"/>
      <c r="JQF104" s="189"/>
      <c r="JQG104" s="189"/>
      <c r="JQH104" s="189"/>
      <c r="JQI104" s="189"/>
      <c r="JQJ104" s="189"/>
      <c r="JQK104" s="189"/>
      <c r="JQL104" s="189"/>
      <c r="JQM104" s="189"/>
      <c r="JQN104" s="189"/>
      <c r="JQO104" s="189"/>
      <c r="JQP104" s="189"/>
      <c r="JQQ104" s="189"/>
      <c r="JQR104" s="189"/>
      <c r="JQS104" s="189"/>
      <c r="JQT104" s="189"/>
      <c r="JQU104" s="189"/>
      <c r="JQV104" s="189"/>
      <c r="JQW104" s="189"/>
      <c r="JQX104" s="189"/>
      <c r="JQY104" s="189"/>
      <c r="JQZ104" s="189"/>
      <c r="JRA104" s="189"/>
      <c r="JRB104" s="189"/>
      <c r="JRC104" s="189"/>
      <c r="JRD104" s="189"/>
      <c r="JRE104" s="189"/>
      <c r="JRF104" s="189"/>
      <c r="JRG104" s="189"/>
      <c r="JRH104" s="189"/>
      <c r="JRI104" s="189"/>
      <c r="JRJ104" s="189"/>
      <c r="JRK104" s="189"/>
      <c r="JRL104" s="189"/>
      <c r="JRM104" s="189"/>
      <c r="JRN104" s="189"/>
      <c r="JRO104" s="189"/>
      <c r="JRP104" s="189"/>
      <c r="JRQ104" s="189"/>
      <c r="JRR104" s="189"/>
      <c r="JRS104" s="189"/>
      <c r="JRT104" s="189"/>
      <c r="JRU104" s="189"/>
      <c r="JRV104" s="189"/>
      <c r="JRW104" s="189"/>
      <c r="JRX104" s="189"/>
      <c r="JRY104" s="189"/>
      <c r="JRZ104" s="189"/>
      <c r="JSA104" s="189"/>
      <c r="JSB104" s="189"/>
      <c r="JSC104" s="189"/>
      <c r="JSD104" s="189"/>
      <c r="JSE104" s="189"/>
      <c r="JSF104" s="189"/>
      <c r="JSG104" s="189"/>
      <c r="JSH104" s="189"/>
      <c r="JSI104" s="189"/>
      <c r="JSJ104" s="189"/>
      <c r="JSK104" s="189"/>
      <c r="JSL104" s="189"/>
      <c r="JSM104" s="189"/>
      <c r="JSN104" s="189"/>
      <c r="JSO104" s="189"/>
      <c r="JSP104" s="189"/>
      <c r="JSQ104" s="189"/>
      <c r="JSR104" s="189"/>
      <c r="JSS104" s="189"/>
      <c r="JST104" s="189"/>
      <c r="JSU104" s="189"/>
      <c r="JSV104" s="189"/>
      <c r="JSW104" s="189"/>
      <c r="JSX104" s="189"/>
      <c r="JSY104" s="189"/>
      <c r="JSZ104" s="189"/>
      <c r="JTA104" s="189"/>
      <c r="JTB104" s="189"/>
      <c r="JTC104" s="189"/>
      <c r="JTD104" s="189"/>
      <c r="JTE104" s="189"/>
      <c r="JTF104" s="189"/>
      <c r="JTG104" s="189"/>
      <c r="JTH104" s="189"/>
      <c r="JTI104" s="189"/>
      <c r="JTJ104" s="189"/>
      <c r="JTK104" s="189"/>
      <c r="JTL104" s="189"/>
      <c r="JTM104" s="189"/>
      <c r="JTN104" s="189"/>
      <c r="JTO104" s="189"/>
      <c r="JTP104" s="189"/>
      <c r="JTQ104" s="189"/>
      <c r="JTR104" s="189"/>
      <c r="JTS104" s="189"/>
      <c r="JTT104" s="189"/>
      <c r="JTU104" s="189"/>
      <c r="JTV104" s="189"/>
      <c r="JTW104" s="189"/>
      <c r="JTX104" s="189"/>
      <c r="JTY104" s="189"/>
      <c r="JTZ104" s="189"/>
      <c r="JUA104" s="189"/>
      <c r="JUB104" s="189"/>
      <c r="JUC104" s="189"/>
      <c r="JUD104" s="189"/>
      <c r="JUE104" s="189"/>
      <c r="JUF104" s="189"/>
      <c r="JUG104" s="189"/>
      <c r="JUH104" s="189"/>
      <c r="JUI104" s="189"/>
      <c r="JUJ104" s="189"/>
      <c r="JUK104" s="189"/>
      <c r="JUL104" s="189"/>
      <c r="JUM104" s="189"/>
      <c r="JUN104" s="189"/>
      <c r="JUO104" s="189"/>
      <c r="JUP104" s="189"/>
      <c r="JUQ104" s="189"/>
      <c r="JUR104" s="189"/>
      <c r="JUS104" s="189"/>
      <c r="JUT104" s="189"/>
      <c r="JUU104" s="189"/>
      <c r="JUV104" s="189"/>
      <c r="JUW104" s="189"/>
      <c r="JUX104" s="189"/>
      <c r="JUY104" s="189"/>
      <c r="JUZ104" s="189"/>
      <c r="JVA104" s="189"/>
      <c r="JVB104" s="189"/>
      <c r="JVC104" s="189"/>
      <c r="JVD104" s="189"/>
      <c r="JVE104" s="189"/>
      <c r="JVF104" s="189"/>
      <c r="JVG104" s="189"/>
      <c r="JVH104" s="189"/>
      <c r="JVI104" s="189"/>
      <c r="JVJ104" s="189"/>
      <c r="JVK104" s="189"/>
      <c r="JVL104" s="189"/>
      <c r="JVM104" s="189"/>
      <c r="JVN104" s="189"/>
      <c r="JVO104" s="189"/>
      <c r="JVP104" s="189"/>
      <c r="JVQ104" s="189"/>
      <c r="JVR104" s="189"/>
      <c r="JVS104" s="189"/>
      <c r="JVT104" s="189"/>
      <c r="JVU104" s="189"/>
      <c r="JVV104" s="189"/>
      <c r="JVW104" s="189"/>
      <c r="JVX104" s="189"/>
      <c r="JVY104" s="189"/>
      <c r="JVZ104" s="189"/>
      <c r="JWA104" s="189"/>
      <c r="JWB104" s="189"/>
      <c r="JWC104" s="189"/>
      <c r="JWD104" s="189"/>
      <c r="JWE104" s="189"/>
      <c r="JWF104" s="189"/>
      <c r="JWG104" s="189"/>
      <c r="JWH104" s="189"/>
      <c r="JWI104" s="189"/>
      <c r="JWJ104" s="189"/>
      <c r="JWK104" s="189"/>
      <c r="JWL104" s="189"/>
      <c r="JWM104" s="189"/>
      <c r="JWN104" s="189"/>
      <c r="JWO104" s="189"/>
      <c r="JWP104" s="189"/>
      <c r="JWQ104" s="189"/>
      <c r="JWR104" s="189"/>
      <c r="JWS104" s="189"/>
      <c r="JWT104" s="189"/>
      <c r="JWU104" s="189"/>
      <c r="JWV104" s="189"/>
      <c r="JWW104" s="189"/>
      <c r="JWX104" s="189"/>
      <c r="JWY104" s="189"/>
      <c r="JWZ104" s="189"/>
      <c r="JXA104" s="189"/>
      <c r="JXB104" s="189"/>
      <c r="JXC104" s="189"/>
      <c r="JXD104" s="189"/>
      <c r="JXE104" s="189"/>
      <c r="JXF104" s="189"/>
      <c r="JXG104" s="189"/>
      <c r="JXH104" s="189"/>
      <c r="JXI104" s="189"/>
      <c r="JXJ104" s="189"/>
      <c r="JXK104" s="189"/>
      <c r="JXL104" s="189"/>
      <c r="JXM104" s="189"/>
      <c r="JXN104" s="189"/>
      <c r="JXO104" s="189"/>
      <c r="JXP104" s="189"/>
      <c r="JXQ104" s="189"/>
      <c r="JXR104" s="189"/>
      <c r="JXS104" s="189"/>
      <c r="JXT104" s="189"/>
      <c r="JXU104" s="189"/>
      <c r="JXV104" s="189"/>
      <c r="JXW104" s="189"/>
      <c r="JXX104" s="189"/>
      <c r="JXY104" s="189"/>
      <c r="JXZ104" s="189"/>
      <c r="JYA104" s="189"/>
      <c r="JYB104" s="189"/>
      <c r="JYC104" s="189"/>
      <c r="JYD104" s="189"/>
      <c r="JYE104" s="189"/>
      <c r="JYF104" s="189"/>
      <c r="JYG104" s="189"/>
      <c r="JYH104" s="189"/>
      <c r="JYI104" s="189"/>
      <c r="JYJ104" s="189"/>
      <c r="JYK104" s="189"/>
      <c r="JYL104" s="189"/>
      <c r="JYM104" s="189"/>
      <c r="JYN104" s="189"/>
      <c r="JYO104" s="189"/>
      <c r="JYP104" s="189"/>
      <c r="JYQ104" s="189"/>
      <c r="JYR104" s="189"/>
      <c r="JYS104" s="189"/>
      <c r="JYT104" s="189"/>
      <c r="JYU104" s="189"/>
      <c r="JYV104" s="189"/>
      <c r="JYW104" s="189"/>
      <c r="JYX104" s="189"/>
      <c r="JYY104" s="189"/>
      <c r="JYZ104" s="189"/>
      <c r="JZA104" s="189"/>
      <c r="JZB104" s="189"/>
      <c r="JZC104" s="189"/>
      <c r="JZD104" s="189"/>
      <c r="JZE104" s="189"/>
      <c r="JZF104" s="189"/>
      <c r="JZG104" s="189"/>
      <c r="JZH104" s="189"/>
      <c r="JZI104" s="189"/>
      <c r="JZJ104" s="189"/>
      <c r="JZK104" s="189"/>
      <c r="JZL104" s="189"/>
      <c r="JZM104" s="189"/>
      <c r="JZN104" s="189"/>
      <c r="JZO104" s="189"/>
      <c r="JZP104" s="189"/>
      <c r="JZQ104" s="189"/>
      <c r="JZR104" s="189"/>
      <c r="JZS104" s="189"/>
      <c r="JZT104" s="189"/>
      <c r="JZU104" s="189"/>
      <c r="JZV104" s="189"/>
      <c r="JZW104" s="189"/>
      <c r="JZX104" s="189"/>
      <c r="JZY104" s="189"/>
      <c r="JZZ104" s="189"/>
      <c r="KAA104" s="189"/>
      <c r="KAB104" s="189"/>
      <c r="KAC104" s="189"/>
      <c r="KAD104" s="189"/>
      <c r="KAE104" s="189"/>
      <c r="KAF104" s="189"/>
      <c r="KAG104" s="189"/>
      <c r="KAH104" s="189"/>
      <c r="KAI104" s="189"/>
      <c r="KAJ104" s="189"/>
      <c r="KAK104" s="189"/>
      <c r="KAL104" s="189"/>
      <c r="KAM104" s="189"/>
      <c r="KAN104" s="189"/>
      <c r="KAO104" s="189"/>
      <c r="KAP104" s="189"/>
      <c r="KAQ104" s="189"/>
      <c r="KAR104" s="189"/>
      <c r="KAS104" s="189"/>
      <c r="KAT104" s="189"/>
      <c r="KAU104" s="189"/>
      <c r="KAV104" s="189"/>
      <c r="KAW104" s="189"/>
      <c r="KAX104" s="189"/>
      <c r="KAY104" s="189"/>
      <c r="KAZ104" s="189"/>
      <c r="KBA104" s="189"/>
      <c r="KBB104" s="189"/>
      <c r="KBC104" s="189"/>
      <c r="KBD104" s="189"/>
      <c r="KBE104" s="189"/>
      <c r="KBF104" s="189"/>
      <c r="KBG104" s="189"/>
      <c r="KBH104" s="189"/>
      <c r="KBI104" s="189"/>
      <c r="KBJ104" s="189"/>
      <c r="KBK104" s="189"/>
      <c r="KBL104" s="189"/>
      <c r="KBM104" s="189"/>
      <c r="KBN104" s="189"/>
      <c r="KBO104" s="189"/>
      <c r="KBP104" s="189"/>
      <c r="KBQ104" s="189"/>
      <c r="KBR104" s="189"/>
      <c r="KBS104" s="189"/>
      <c r="KBT104" s="189"/>
      <c r="KBU104" s="189"/>
      <c r="KBV104" s="189"/>
      <c r="KBW104" s="189"/>
      <c r="KBX104" s="189"/>
      <c r="KBY104" s="189"/>
      <c r="KBZ104" s="189"/>
      <c r="KCA104" s="189"/>
      <c r="KCB104" s="189"/>
      <c r="KCC104" s="189"/>
      <c r="KCD104" s="189"/>
      <c r="KCE104" s="189"/>
      <c r="KCF104" s="189"/>
      <c r="KCG104" s="189"/>
      <c r="KCH104" s="189"/>
      <c r="KCI104" s="189"/>
      <c r="KCJ104" s="189"/>
      <c r="KCK104" s="189"/>
      <c r="KCL104" s="189"/>
      <c r="KCM104" s="189"/>
      <c r="KCN104" s="189"/>
      <c r="KCO104" s="189"/>
      <c r="KCP104" s="189"/>
      <c r="KCQ104" s="189"/>
      <c r="KCR104" s="189"/>
      <c r="KCS104" s="189"/>
      <c r="KCT104" s="189"/>
      <c r="KCU104" s="189"/>
      <c r="KCV104" s="189"/>
      <c r="KCW104" s="189"/>
      <c r="KCX104" s="189"/>
      <c r="KCY104" s="189"/>
      <c r="KCZ104" s="189"/>
      <c r="KDA104" s="189"/>
      <c r="KDB104" s="189"/>
      <c r="KDC104" s="189"/>
      <c r="KDD104" s="189"/>
      <c r="KDE104" s="189"/>
      <c r="KDF104" s="189"/>
      <c r="KDG104" s="189"/>
      <c r="KDH104" s="189"/>
      <c r="KDI104" s="189"/>
      <c r="KDJ104" s="189"/>
      <c r="KDK104" s="189"/>
      <c r="KDL104" s="189"/>
      <c r="KDM104" s="189"/>
      <c r="KDN104" s="189"/>
      <c r="KDO104" s="189"/>
      <c r="KDP104" s="189"/>
      <c r="KDQ104" s="189"/>
      <c r="KDR104" s="189"/>
      <c r="KDS104" s="189"/>
      <c r="KDT104" s="189"/>
      <c r="KDU104" s="189"/>
      <c r="KDV104" s="189"/>
      <c r="KDW104" s="189"/>
      <c r="KDX104" s="189"/>
      <c r="KDY104" s="189"/>
      <c r="KDZ104" s="189"/>
      <c r="KEA104" s="189"/>
      <c r="KEB104" s="189"/>
      <c r="KEC104" s="189"/>
      <c r="KED104" s="189"/>
      <c r="KEE104" s="189"/>
      <c r="KEF104" s="189"/>
      <c r="KEG104" s="189"/>
      <c r="KEH104" s="189"/>
      <c r="KEI104" s="189"/>
      <c r="KEJ104" s="189"/>
      <c r="KEK104" s="189"/>
      <c r="KEL104" s="189"/>
      <c r="KEM104" s="189"/>
      <c r="KEN104" s="189"/>
      <c r="KEO104" s="189"/>
      <c r="KEP104" s="189"/>
      <c r="KEQ104" s="189"/>
      <c r="KER104" s="189"/>
      <c r="KES104" s="189"/>
      <c r="KET104" s="189"/>
      <c r="KEU104" s="189"/>
      <c r="KEV104" s="189"/>
      <c r="KEW104" s="189"/>
      <c r="KEX104" s="189"/>
      <c r="KEY104" s="189"/>
      <c r="KEZ104" s="189"/>
      <c r="KFA104" s="189"/>
      <c r="KFB104" s="189"/>
      <c r="KFC104" s="189"/>
      <c r="KFD104" s="189"/>
      <c r="KFE104" s="189"/>
      <c r="KFF104" s="189"/>
      <c r="KFG104" s="189"/>
      <c r="KFH104" s="189"/>
      <c r="KFI104" s="189"/>
      <c r="KFJ104" s="189"/>
      <c r="KFK104" s="189"/>
      <c r="KFL104" s="189"/>
      <c r="KFM104" s="189"/>
      <c r="KFN104" s="189"/>
      <c r="KFO104" s="189"/>
      <c r="KFP104" s="189"/>
      <c r="KFQ104" s="189"/>
      <c r="KFR104" s="189"/>
      <c r="KFS104" s="189"/>
      <c r="KFT104" s="189"/>
      <c r="KFU104" s="189"/>
      <c r="KFV104" s="189"/>
      <c r="KFW104" s="189"/>
      <c r="KFX104" s="189"/>
      <c r="KFY104" s="189"/>
      <c r="KFZ104" s="189"/>
      <c r="KGA104" s="189"/>
      <c r="KGB104" s="189"/>
      <c r="KGC104" s="189"/>
      <c r="KGD104" s="189"/>
      <c r="KGE104" s="189"/>
      <c r="KGF104" s="189"/>
      <c r="KGG104" s="189"/>
      <c r="KGH104" s="189"/>
      <c r="KGI104" s="189"/>
      <c r="KGJ104" s="189"/>
      <c r="KGK104" s="189"/>
      <c r="KGL104" s="189"/>
      <c r="KGM104" s="189"/>
      <c r="KGN104" s="189"/>
      <c r="KGO104" s="189"/>
      <c r="KGP104" s="189"/>
      <c r="KGQ104" s="189"/>
      <c r="KGR104" s="189"/>
      <c r="KGS104" s="189"/>
      <c r="KGT104" s="189"/>
      <c r="KGU104" s="189"/>
      <c r="KGV104" s="189"/>
      <c r="KGW104" s="189"/>
      <c r="KGX104" s="189"/>
      <c r="KGY104" s="189"/>
      <c r="KGZ104" s="189"/>
      <c r="KHA104" s="189"/>
      <c r="KHB104" s="189"/>
      <c r="KHC104" s="189"/>
      <c r="KHD104" s="189"/>
      <c r="KHE104" s="189"/>
      <c r="KHF104" s="189"/>
      <c r="KHG104" s="189"/>
      <c r="KHH104" s="189"/>
      <c r="KHI104" s="189"/>
      <c r="KHJ104" s="189"/>
      <c r="KHK104" s="189"/>
      <c r="KHL104" s="189"/>
      <c r="KHM104" s="189"/>
      <c r="KHN104" s="189"/>
      <c r="KHO104" s="189"/>
      <c r="KHP104" s="189"/>
      <c r="KHQ104" s="189"/>
      <c r="KHR104" s="189"/>
      <c r="KHS104" s="189"/>
      <c r="KHT104" s="189"/>
      <c r="KHU104" s="189"/>
      <c r="KHV104" s="189"/>
      <c r="KHW104" s="189"/>
      <c r="KHX104" s="189"/>
      <c r="KHY104" s="189"/>
      <c r="KHZ104" s="189"/>
      <c r="KIA104" s="189"/>
      <c r="KIB104" s="189"/>
      <c r="KIC104" s="189"/>
      <c r="KID104" s="189"/>
      <c r="KIE104" s="189"/>
      <c r="KIF104" s="189"/>
      <c r="KIG104" s="189"/>
      <c r="KIH104" s="189"/>
      <c r="KII104" s="189"/>
      <c r="KIJ104" s="189"/>
      <c r="KIK104" s="189"/>
      <c r="KIL104" s="189"/>
      <c r="KIM104" s="189"/>
      <c r="KIN104" s="189"/>
      <c r="KIO104" s="189"/>
      <c r="KIP104" s="189"/>
      <c r="KIQ104" s="189"/>
      <c r="KIR104" s="189"/>
      <c r="KIS104" s="189"/>
      <c r="KIT104" s="189"/>
      <c r="KIU104" s="189"/>
      <c r="KIV104" s="189"/>
      <c r="KIW104" s="189"/>
      <c r="KIX104" s="189"/>
      <c r="KIY104" s="189"/>
      <c r="KIZ104" s="189"/>
      <c r="KJA104" s="189"/>
      <c r="KJB104" s="189"/>
      <c r="KJC104" s="189"/>
      <c r="KJD104" s="189"/>
      <c r="KJE104" s="189"/>
      <c r="KJF104" s="189"/>
      <c r="KJG104" s="189"/>
      <c r="KJH104" s="189"/>
      <c r="KJI104" s="189"/>
      <c r="KJJ104" s="189"/>
      <c r="KJK104" s="189"/>
      <c r="KJL104" s="189"/>
      <c r="KJM104" s="189"/>
      <c r="KJN104" s="189"/>
      <c r="KJO104" s="189"/>
      <c r="KJP104" s="189"/>
      <c r="KJQ104" s="189"/>
      <c r="KJR104" s="189"/>
      <c r="KJS104" s="189"/>
      <c r="KJT104" s="189"/>
      <c r="KJU104" s="189"/>
      <c r="KJV104" s="189"/>
      <c r="KJW104" s="189"/>
      <c r="KJX104" s="189"/>
      <c r="KJY104" s="189"/>
      <c r="KJZ104" s="189"/>
      <c r="KKA104" s="189"/>
      <c r="KKB104" s="189"/>
      <c r="KKC104" s="189"/>
      <c r="KKD104" s="189"/>
      <c r="KKE104" s="189"/>
      <c r="KKF104" s="189"/>
      <c r="KKG104" s="189"/>
      <c r="KKH104" s="189"/>
      <c r="KKI104" s="189"/>
      <c r="KKJ104" s="189"/>
      <c r="KKK104" s="189"/>
      <c r="KKL104" s="189"/>
      <c r="KKM104" s="189"/>
      <c r="KKN104" s="189"/>
      <c r="KKO104" s="189"/>
      <c r="KKP104" s="189"/>
      <c r="KKQ104" s="189"/>
      <c r="KKR104" s="189"/>
      <c r="KKS104" s="189"/>
      <c r="KKT104" s="189"/>
      <c r="KKU104" s="189"/>
      <c r="KKV104" s="189"/>
      <c r="KKW104" s="189"/>
      <c r="KKX104" s="189"/>
      <c r="KKY104" s="189"/>
      <c r="KKZ104" s="189"/>
      <c r="KLA104" s="189"/>
      <c r="KLB104" s="189"/>
      <c r="KLC104" s="189"/>
      <c r="KLD104" s="189"/>
      <c r="KLE104" s="189"/>
      <c r="KLF104" s="189"/>
      <c r="KLG104" s="189"/>
      <c r="KLH104" s="189"/>
      <c r="KLI104" s="189"/>
      <c r="KLJ104" s="189"/>
      <c r="KLK104" s="189"/>
      <c r="KLL104" s="189"/>
      <c r="KLM104" s="189"/>
      <c r="KLN104" s="189"/>
      <c r="KLO104" s="189"/>
      <c r="KLP104" s="189"/>
      <c r="KLQ104" s="189"/>
      <c r="KLR104" s="189"/>
      <c r="KLS104" s="189"/>
      <c r="KLT104" s="189"/>
      <c r="KLU104" s="189"/>
      <c r="KLV104" s="189"/>
      <c r="KLW104" s="189"/>
      <c r="KLX104" s="189"/>
      <c r="KLY104" s="189"/>
      <c r="KLZ104" s="189"/>
      <c r="KMA104" s="189"/>
      <c r="KMB104" s="189"/>
      <c r="KMC104" s="189"/>
      <c r="KMD104" s="189"/>
      <c r="KME104" s="189"/>
      <c r="KMF104" s="189"/>
      <c r="KMG104" s="189"/>
      <c r="KMH104" s="189"/>
      <c r="KMI104" s="189"/>
      <c r="KMJ104" s="189"/>
      <c r="KMK104" s="189"/>
      <c r="KML104" s="189"/>
      <c r="KMM104" s="189"/>
      <c r="KMN104" s="189"/>
      <c r="KMO104" s="189"/>
      <c r="KMP104" s="189"/>
      <c r="KMQ104" s="189"/>
      <c r="KMR104" s="189"/>
      <c r="KMS104" s="189"/>
      <c r="KMT104" s="189"/>
      <c r="KMU104" s="189"/>
      <c r="KMV104" s="189"/>
      <c r="KMW104" s="189"/>
      <c r="KMX104" s="189"/>
      <c r="KMY104" s="189"/>
      <c r="KMZ104" s="189"/>
      <c r="KNA104" s="189"/>
      <c r="KNB104" s="189"/>
      <c r="KNC104" s="189"/>
      <c r="KND104" s="189"/>
      <c r="KNE104" s="189"/>
      <c r="KNF104" s="189"/>
      <c r="KNG104" s="189"/>
      <c r="KNH104" s="189"/>
      <c r="KNI104" s="189"/>
      <c r="KNJ104" s="189"/>
      <c r="KNK104" s="189"/>
      <c r="KNL104" s="189"/>
      <c r="KNM104" s="189"/>
      <c r="KNN104" s="189"/>
      <c r="KNO104" s="189"/>
      <c r="KNP104" s="189"/>
      <c r="KNQ104" s="189"/>
      <c r="KNR104" s="189"/>
      <c r="KNS104" s="189"/>
      <c r="KNT104" s="189"/>
      <c r="KNU104" s="189"/>
      <c r="KNV104" s="189"/>
      <c r="KNW104" s="189"/>
      <c r="KNX104" s="189"/>
      <c r="KNY104" s="189"/>
      <c r="KNZ104" s="189"/>
      <c r="KOA104" s="189"/>
      <c r="KOB104" s="189"/>
      <c r="KOC104" s="189"/>
      <c r="KOD104" s="189"/>
      <c r="KOE104" s="189"/>
      <c r="KOF104" s="189"/>
      <c r="KOG104" s="189"/>
      <c r="KOH104" s="189"/>
      <c r="KOI104" s="189"/>
      <c r="KOJ104" s="189"/>
      <c r="KOK104" s="189"/>
      <c r="KOL104" s="189"/>
      <c r="KOM104" s="189"/>
      <c r="KON104" s="189"/>
      <c r="KOO104" s="189"/>
      <c r="KOP104" s="189"/>
      <c r="KOQ104" s="189"/>
      <c r="KOR104" s="189"/>
      <c r="KOS104" s="189"/>
      <c r="KOT104" s="189"/>
      <c r="KOU104" s="189"/>
      <c r="KOV104" s="189"/>
      <c r="KOW104" s="189"/>
      <c r="KOX104" s="189"/>
      <c r="KOY104" s="189"/>
      <c r="KOZ104" s="189"/>
      <c r="KPA104" s="189"/>
      <c r="KPB104" s="189"/>
      <c r="KPC104" s="189"/>
      <c r="KPD104" s="189"/>
      <c r="KPE104" s="189"/>
      <c r="KPF104" s="189"/>
      <c r="KPG104" s="189"/>
      <c r="KPH104" s="189"/>
      <c r="KPI104" s="189"/>
      <c r="KPJ104" s="189"/>
      <c r="KPK104" s="189"/>
      <c r="KPL104" s="189"/>
      <c r="KPM104" s="189"/>
      <c r="KPN104" s="189"/>
      <c r="KPO104" s="189"/>
      <c r="KPP104" s="189"/>
      <c r="KPQ104" s="189"/>
      <c r="KPR104" s="189"/>
      <c r="KPS104" s="189"/>
      <c r="KPT104" s="189"/>
      <c r="KPU104" s="189"/>
      <c r="KPV104" s="189"/>
      <c r="KPW104" s="189"/>
      <c r="KPX104" s="189"/>
      <c r="KPY104" s="189"/>
      <c r="KPZ104" s="189"/>
      <c r="KQA104" s="189"/>
      <c r="KQB104" s="189"/>
      <c r="KQC104" s="189"/>
      <c r="KQD104" s="189"/>
      <c r="KQE104" s="189"/>
      <c r="KQF104" s="189"/>
      <c r="KQG104" s="189"/>
      <c r="KQH104" s="189"/>
      <c r="KQI104" s="189"/>
      <c r="KQJ104" s="189"/>
      <c r="KQK104" s="189"/>
      <c r="KQL104" s="189"/>
      <c r="KQM104" s="189"/>
      <c r="KQN104" s="189"/>
      <c r="KQO104" s="189"/>
      <c r="KQP104" s="189"/>
      <c r="KQQ104" s="189"/>
      <c r="KQR104" s="189"/>
      <c r="KQS104" s="189"/>
      <c r="KQT104" s="189"/>
      <c r="KQU104" s="189"/>
      <c r="KQV104" s="189"/>
      <c r="KQW104" s="189"/>
      <c r="KQX104" s="189"/>
      <c r="KQY104" s="189"/>
      <c r="KQZ104" s="189"/>
      <c r="KRA104" s="189"/>
      <c r="KRB104" s="189"/>
      <c r="KRC104" s="189"/>
      <c r="KRD104" s="189"/>
      <c r="KRE104" s="189"/>
      <c r="KRF104" s="189"/>
      <c r="KRG104" s="189"/>
      <c r="KRH104" s="189"/>
      <c r="KRI104" s="189"/>
      <c r="KRJ104" s="189"/>
      <c r="KRK104" s="189"/>
      <c r="KRL104" s="189"/>
      <c r="KRM104" s="189"/>
      <c r="KRN104" s="189"/>
      <c r="KRO104" s="189"/>
      <c r="KRP104" s="189"/>
      <c r="KRQ104" s="189"/>
      <c r="KRR104" s="189"/>
      <c r="KRS104" s="189"/>
      <c r="KRT104" s="189"/>
      <c r="KRU104" s="189"/>
      <c r="KRV104" s="189"/>
      <c r="KRW104" s="189"/>
      <c r="KRX104" s="189"/>
      <c r="KRY104" s="189"/>
      <c r="KRZ104" s="189"/>
      <c r="KSA104" s="189"/>
      <c r="KSB104" s="189"/>
      <c r="KSC104" s="189"/>
      <c r="KSD104" s="189"/>
      <c r="KSE104" s="189"/>
      <c r="KSF104" s="189"/>
      <c r="KSG104" s="189"/>
      <c r="KSH104" s="189"/>
      <c r="KSI104" s="189"/>
      <c r="KSJ104" s="189"/>
      <c r="KSK104" s="189"/>
      <c r="KSL104" s="189"/>
      <c r="KSM104" s="189"/>
      <c r="KSN104" s="189"/>
      <c r="KSO104" s="189"/>
      <c r="KSP104" s="189"/>
      <c r="KSQ104" s="189"/>
      <c r="KSR104" s="189"/>
      <c r="KSS104" s="189"/>
      <c r="KST104" s="189"/>
      <c r="KSU104" s="189"/>
      <c r="KSV104" s="189"/>
      <c r="KSW104" s="189"/>
      <c r="KSX104" s="189"/>
      <c r="KSY104" s="189"/>
      <c r="KSZ104" s="189"/>
      <c r="KTA104" s="189"/>
      <c r="KTB104" s="189"/>
      <c r="KTC104" s="189"/>
      <c r="KTD104" s="189"/>
      <c r="KTE104" s="189"/>
      <c r="KTF104" s="189"/>
      <c r="KTG104" s="189"/>
      <c r="KTH104" s="189"/>
      <c r="KTI104" s="189"/>
      <c r="KTJ104" s="189"/>
      <c r="KTK104" s="189"/>
      <c r="KTL104" s="189"/>
      <c r="KTM104" s="189"/>
      <c r="KTN104" s="189"/>
      <c r="KTO104" s="189"/>
      <c r="KTP104" s="189"/>
      <c r="KTQ104" s="189"/>
      <c r="KTR104" s="189"/>
      <c r="KTS104" s="189"/>
      <c r="KTT104" s="189"/>
      <c r="KTU104" s="189"/>
      <c r="KTV104" s="189"/>
      <c r="KTW104" s="189"/>
      <c r="KTX104" s="189"/>
      <c r="KTY104" s="189"/>
      <c r="KTZ104" s="189"/>
      <c r="KUA104" s="189"/>
      <c r="KUB104" s="189"/>
      <c r="KUC104" s="189"/>
      <c r="KUD104" s="189"/>
      <c r="KUE104" s="189"/>
      <c r="KUF104" s="189"/>
      <c r="KUG104" s="189"/>
      <c r="KUH104" s="189"/>
      <c r="KUI104" s="189"/>
      <c r="KUJ104" s="189"/>
      <c r="KUK104" s="189"/>
      <c r="KUL104" s="189"/>
      <c r="KUM104" s="189"/>
      <c r="KUN104" s="189"/>
      <c r="KUO104" s="189"/>
      <c r="KUP104" s="189"/>
      <c r="KUQ104" s="189"/>
      <c r="KUR104" s="189"/>
      <c r="KUS104" s="189"/>
      <c r="KUT104" s="189"/>
      <c r="KUU104" s="189"/>
      <c r="KUV104" s="189"/>
      <c r="KUW104" s="189"/>
      <c r="KUX104" s="189"/>
      <c r="KUY104" s="189"/>
      <c r="KUZ104" s="189"/>
      <c r="KVA104" s="189"/>
      <c r="KVB104" s="189"/>
      <c r="KVC104" s="189"/>
      <c r="KVD104" s="189"/>
      <c r="KVE104" s="189"/>
      <c r="KVF104" s="189"/>
      <c r="KVG104" s="189"/>
      <c r="KVH104" s="189"/>
      <c r="KVI104" s="189"/>
      <c r="KVJ104" s="189"/>
      <c r="KVK104" s="189"/>
      <c r="KVL104" s="189"/>
      <c r="KVM104" s="189"/>
      <c r="KVN104" s="189"/>
      <c r="KVO104" s="189"/>
      <c r="KVP104" s="189"/>
      <c r="KVQ104" s="189"/>
      <c r="KVR104" s="189"/>
      <c r="KVS104" s="189"/>
      <c r="KVT104" s="189"/>
      <c r="KVU104" s="189"/>
      <c r="KVV104" s="189"/>
      <c r="KVW104" s="189"/>
      <c r="KVX104" s="189"/>
      <c r="KVY104" s="189"/>
      <c r="KVZ104" s="189"/>
      <c r="KWA104" s="189"/>
      <c r="KWB104" s="189"/>
      <c r="KWC104" s="189"/>
      <c r="KWD104" s="189"/>
      <c r="KWE104" s="189"/>
      <c r="KWF104" s="189"/>
      <c r="KWG104" s="189"/>
      <c r="KWH104" s="189"/>
      <c r="KWI104" s="189"/>
      <c r="KWJ104" s="189"/>
      <c r="KWK104" s="189"/>
      <c r="KWL104" s="189"/>
      <c r="KWM104" s="189"/>
      <c r="KWN104" s="189"/>
      <c r="KWO104" s="189"/>
      <c r="KWP104" s="189"/>
      <c r="KWQ104" s="189"/>
      <c r="KWR104" s="189"/>
      <c r="KWS104" s="189"/>
      <c r="KWT104" s="189"/>
      <c r="KWU104" s="189"/>
      <c r="KWV104" s="189"/>
      <c r="KWW104" s="189"/>
      <c r="KWX104" s="189"/>
      <c r="KWY104" s="189"/>
      <c r="KWZ104" s="189"/>
      <c r="KXA104" s="189"/>
      <c r="KXB104" s="189"/>
      <c r="KXC104" s="189"/>
      <c r="KXD104" s="189"/>
      <c r="KXE104" s="189"/>
      <c r="KXF104" s="189"/>
      <c r="KXG104" s="189"/>
      <c r="KXH104" s="189"/>
      <c r="KXI104" s="189"/>
      <c r="KXJ104" s="189"/>
      <c r="KXK104" s="189"/>
      <c r="KXL104" s="189"/>
      <c r="KXM104" s="189"/>
      <c r="KXN104" s="189"/>
      <c r="KXO104" s="189"/>
      <c r="KXP104" s="189"/>
      <c r="KXQ104" s="189"/>
      <c r="KXR104" s="189"/>
      <c r="KXS104" s="189"/>
      <c r="KXT104" s="189"/>
      <c r="KXU104" s="189"/>
      <c r="KXV104" s="189"/>
      <c r="KXW104" s="189"/>
      <c r="KXX104" s="189"/>
      <c r="KXY104" s="189"/>
      <c r="KXZ104" s="189"/>
      <c r="KYA104" s="189"/>
      <c r="KYB104" s="189"/>
      <c r="KYC104" s="189"/>
      <c r="KYD104" s="189"/>
      <c r="KYE104" s="189"/>
      <c r="KYF104" s="189"/>
      <c r="KYG104" s="189"/>
      <c r="KYH104" s="189"/>
      <c r="KYI104" s="189"/>
      <c r="KYJ104" s="189"/>
      <c r="KYK104" s="189"/>
      <c r="KYL104" s="189"/>
      <c r="KYM104" s="189"/>
      <c r="KYN104" s="189"/>
      <c r="KYO104" s="189"/>
      <c r="KYP104" s="189"/>
      <c r="KYQ104" s="189"/>
      <c r="KYR104" s="189"/>
      <c r="KYS104" s="189"/>
      <c r="KYT104" s="189"/>
      <c r="KYU104" s="189"/>
      <c r="KYV104" s="189"/>
      <c r="KYW104" s="189"/>
      <c r="KYX104" s="189"/>
      <c r="KYY104" s="189"/>
      <c r="KYZ104" s="189"/>
      <c r="KZA104" s="189"/>
      <c r="KZB104" s="189"/>
      <c r="KZC104" s="189"/>
      <c r="KZD104" s="189"/>
      <c r="KZE104" s="189"/>
      <c r="KZF104" s="189"/>
      <c r="KZG104" s="189"/>
      <c r="KZH104" s="189"/>
      <c r="KZI104" s="189"/>
      <c r="KZJ104" s="189"/>
      <c r="KZK104" s="189"/>
      <c r="KZL104" s="189"/>
      <c r="KZM104" s="189"/>
      <c r="KZN104" s="189"/>
      <c r="KZO104" s="189"/>
      <c r="KZP104" s="189"/>
      <c r="KZQ104" s="189"/>
      <c r="KZR104" s="189"/>
      <c r="KZS104" s="189"/>
      <c r="KZT104" s="189"/>
      <c r="KZU104" s="189"/>
      <c r="KZV104" s="189"/>
      <c r="KZW104" s="189"/>
      <c r="KZX104" s="189"/>
      <c r="KZY104" s="189"/>
      <c r="KZZ104" s="189"/>
      <c r="LAA104" s="189"/>
      <c r="LAB104" s="189"/>
      <c r="LAC104" s="189"/>
      <c r="LAD104" s="189"/>
      <c r="LAE104" s="189"/>
      <c r="LAF104" s="189"/>
      <c r="LAG104" s="189"/>
      <c r="LAH104" s="189"/>
      <c r="LAI104" s="189"/>
      <c r="LAJ104" s="189"/>
      <c r="LAK104" s="189"/>
      <c r="LAL104" s="189"/>
      <c r="LAM104" s="189"/>
      <c r="LAN104" s="189"/>
      <c r="LAO104" s="189"/>
      <c r="LAP104" s="189"/>
      <c r="LAQ104" s="189"/>
      <c r="LAR104" s="189"/>
      <c r="LAS104" s="189"/>
      <c r="LAT104" s="189"/>
      <c r="LAU104" s="189"/>
      <c r="LAV104" s="189"/>
      <c r="LAW104" s="189"/>
      <c r="LAX104" s="189"/>
      <c r="LAY104" s="189"/>
      <c r="LAZ104" s="189"/>
      <c r="LBA104" s="189"/>
      <c r="LBB104" s="189"/>
      <c r="LBC104" s="189"/>
      <c r="LBD104" s="189"/>
      <c r="LBE104" s="189"/>
      <c r="LBF104" s="189"/>
      <c r="LBG104" s="189"/>
      <c r="LBH104" s="189"/>
      <c r="LBI104" s="189"/>
      <c r="LBJ104" s="189"/>
      <c r="LBK104" s="189"/>
      <c r="LBL104" s="189"/>
      <c r="LBM104" s="189"/>
      <c r="LBN104" s="189"/>
      <c r="LBO104" s="189"/>
      <c r="LBP104" s="189"/>
      <c r="LBQ104" s="189"/>
      <c r="LBR104" s="189"/>
      <c r="LBS104" s="189"/>
      <c r="LBT104" s="189"/>
      <c r="LBU104" s="189"/>
      <c r="LBV104" s="189"/>
      <c r="LBW104" s="189"/>
      <c r="LBX104" s="189"/>
      <c r="LBY104" s="189"/>
      <c r="LBZ104" s="189"/>
      <c r="LCA104" s="189"/>
      <c r="LCB104" s="189"/>
      <c r="LCC104" s="189"/>
      <c r="LCD104" s="189"/>
      <c r="LCE104" s="189"/>
      <c r="LCF104" s="189"/>
      <c r="LCG104" s="189"/>
      <c r="LCH104" s="189"/>
      <c r="LCI104" s="189"/>
      <c r="LCJ104" s="189"/>
      <c r="LCK104" s="189"/>
      <c r="LCL104" s="189"/>
      <c r="LCM104" s="189"/>
      <c r="LCN104" s="189"/>
      <c r="LCO104" s="189"/>
      <c r="LCP104" s="189"/>
      <c r="LCQ104" s="189"/>
      <c r="LCR104" s="189"/>
      <c r="LCS104" s="189"/>
      <c r="LCT104" s="189"/>
      <c r="LCU104" s="189"/>
      <c r="LCV104" s="189"/>
      <c r="LCW104" s="189"/>
      <c r="LCX104" s="189"/>
      <c r="LCY104" s="189"/>
      <c r="LCZ104" s="189"/>
      <c r="LDA104" s="189"/>
      <c r="LDB104" s="189"/>
      <c r="LDC104" s="189"/>
      <c r="LDD104" s="189"/>
      <c r="LDE104" s="189"/>
      <c r="LDF104" s="189"/>
      <c r="LDG104" s="189"/>
      <c r="LDH104" s="189"/>
      <c r="LDI104" s="189"/>
      <c r="LDJ104" s="189"/>
      <c r="LDK104" s="189"/>
      <c r="LDL104" s="189"/>
      <c r="LDM104" s="189"/>
      <c r="LDN104" s="189"/>
      <c r="LDO104" s="189"/>
      <c r="LDP104" s="189"/>
      <c r="LDQ104" s="189"/>
      <c r="LDR104" s="189"/>
      <c r="LDS104" s="189"/>
      <c r="LDT104" s="189"/>
      <c r="LDU104" s="189"/>
      <c r="LDV104" s="189"/>
      <c r="LDW104" s="189"/>
      <c r="LDX104" s="189"/>
      <c r="LDY104" s="189"/>
      <c r="LDZ104" s="189"/>
      <c r="LEA104" s="189"/>
      <c r="LEB104" s="189"/>
      <c r="LEC104" s="189"/>
      <c r="LED104" s="189"/>
      <c r="LEE104" s="189"/>
      <c r="LEF104" s="189"/>
      <c r="LEG104" s="189"/>
      <c r="LEH104" s="189"/>
      <c r="LEI104" s="189"/>
      <c r="LEJ104" s="189"/>
      <c r="LEK104" s="189"/>
      <c r="LEL104" s="189"/>
      <c r="LEM104" s="189"/>
      <c r="LEN104" s="189"/>
      <c r="LEO104" s="189"/>
      <c r="LEP104" s="189"/>
      <c r="LEQ104" s="189"/>
      <c r="LER104" s="189"/>
      <c r="LES104" s="189"/>
      <c r="LET104" s="189"/>
      <c r="LEU104" s="189"/>
      <c r="LEV104" s="189"/>
      <c r="LEW104" s="189"/>
      <c r="LEX104" s="189"/>
      <c r="LEY104" s="189"/>
      <c r="LEZ104" s="189"/>
      <c r="LFA104" s="189"/>
      <c r="LFB104" s="189"/>
      <c r="LFC104" s="189"/>
      <c r="LFD104" s="189"/>
      <c r="LFE104" s="189"/>
      <c r="LFF104" s="189"/>
      <c r="LFG104" s="189"/>
      <c r="LFH104" s="189"/>
      <c r="LFI104" s="189"/>
      <c r="LFJ104" s="189"/>
      <c r="LFK104" s="189"/>
      <c r="LFL104" s="189"/>
      <c r="LFM104" s="189"/>
      <c r="LFN104" s="189"/>
      <c r="LFO104" s="189"/>
      <c r="LFP104" s="189"/>
      <c r="LFQ104" s="189"/>
      <c r="LFR104" s="189"/>
      <c r="LFS104" s="189"/>
      <c r="LFT104" s="189"/>
      <c r="LFU104" s="189"/>
      <c r="LFV104" s="189"/>
      <c r="LFW104" s="189"/>
      <c r="LFX104" s="189"/>
      <c r="LFY104" s="189"/>
      <c r="LFZ104" s="189"/>
      <c r="LGA104" s="189"/>
      <c r="LGB104" s="189"/>
      <c r="LGC104" s="189"/>
      <c r="LGD104" s="189"/>
      <c r="LGE104" s="189"/>
      <c r="LGF104" s="189"/>
      <c r="LGG104" s="189"/>
      <c r="LGH104" s="189"/>
      <c r="LGI104" s="189"/>
      <c r="LGJ104" s="189"/>
      <c r="LGK104" s="189"/>
      <c r="LGL104" s="189"/>
      <c r="LGM104" s="189"/>
      <c r="LGN104" s="189"/>
      <c r="LGO104" s="189"/>
      <c r="LGP104" s="189"/>
      <c r="LGQ104" s="189"/>
      <c r="LGR104" s="189"/>
      <c r="LGS104" s="189"/>
      <c r="LGT104" s="189"/>
      <c r="LGU104" s="189"/>
      <c r="LGV104" s="189"/>
      <c r="LGW104" s="189"/>
      <c r="LGX104" s="189"/>
      <c r="LGY104" s="189"/>
      <c r="LGZ104" s="189"/>
      <c r="LHA104" s="189"/>
      <c r="LHB104" s="189"/>
      <c r="LHC104" s="189"/>
      <c r="LHD104" s="189"/>
      <c r="LHE104" s="189"/>
      <c r="LHF104" s="189"/>
      <c r="LHG104" s="189"/>
      <c r="LHH104" s="189"/>
      <c r="LHI104" s="189"/>
      <c r="LHJ104" s="189"/>
      <c r="LHK104" s="189"/>
      <c r="LHL104" s="189"/>
      <c r="LHM104" s="189"/>
      <c r="LHN104" s="189"/>
      <c r="LHO104" s="189"/>
      <c r="LHP104" s="189"/>
      <c r="LHQ104" s="189"/>
      <c r="LHR104" s="189"/>
      <c r="LHS104" s="189"/>
      <c r="LHT104" s="189"/>
      <c r="LHU104" s="189"/>
      <c r="LHV104" s="189"/>
      <c r="LHW104" s="189"/>
      <c r="LHX104" s="189"/>
      <c r="LHY104" s="189"/>
      <c r="LHZ104" s="189"/>
      <c r="LIA104" s="189"/>
      <c r="LIB104" s="189"/>
      <c r="LIC104" s="189"/>
      <c r="LID104" s="189"/>
      <c r="LIE104" s="189"/>
      <c r="LIF104" s="189"/>
      <c r="LIG104" s="189"/>
      <c r="LIH104" s="189"/>
      <c r="LII104" s="189"/>
      <c r="LIJ104" s="189"/>
      <c r="LIK104" s="189"/>
      <c r="LIL104" s="189"/>
      <c r="LIM104" s="189"/>
      <c r="LIN104" s="189"/>
      <c r="LIO104" s="189"/>
      <c r="LIP104" s="189"/>
      <c r="LIQ104" s="189"/>
      <c r="LIR104" s="189"/>
      <c r="LIS104" s="189"/>
      <c r="LIT104" s="189"/>
      <c r="LIU104" s="189"/>
      <c r="LIV104" s="189"/>
      <c r="LIW104" s="189"/>
      <c r="LIX104" s="189"/>
      <c r="LIY104" s="189"/>
      <c r="LIZ104" s="189"/>
      <c r="LJA104" s="189"/>
      <c r="LJB104" s="189"/>
      <c r="LJC104" s="189"/>
      <c r="LJD104" s="189"/>
      <c r="LJE104" s="189"/>
      <c r="LJF104" s="189"/>
      <c r="LJG104" s="189"/>
      <c r="LJH104" s="189"/>
      <c r="LJI104" s="189"/>
      <c r="LJJ104" s="189"/>
      <c r="LJK104" s="189"/>
      <c r="LJL104" s="189"/>
      <c r="LJM104" s="189"/>
      <c r="LJN104" s="189"/>
      <c r="LJO104" s="189"/>
      <c r="LJP104" s="189"/>
      <c r="LJQ104" s="189"/>
      <c r="LJR104" s="189"/>
      <c r="LJS104" s="189"/>
      <c r="LJT104" s="189"/>
      <c r="LJU104" s="189"/>
      <c r="LJV104" s="189"/>
      <c r="LJW104" s="189"/>
      <c r="LJX104" s="189"/>
      <c r="LJY104" s="189"/>
      <c r="LJZ104" s="189"/>
      <c r="LKA104" s="189"/>
      <c r="LKB104" s="189"/>
      <c r="LKC104" s="189"/>
      <c r="LKD104" s="189"/>
      <c r="LKE104" s="189"/>
      <c r="LKF104" s="189"/>
      <c r="LKG104" s="189"/>
      <c r="LKH104" s="189"/>
      <c r="LKI104" s="189"/>
      <c r="LKJ104" s="189"/>
      <c r="LKK104" s="189"/>
      <c r="LKL104" s="189"/>
      <c r="LKM104" s="189"/>
      <c r="LKN104" s="189"/>
      <c r="LKO104" s="189"/>
      <c r="LKP104" s="189"/>
      <c r="LKQ104" s="189"/>
      <c r="LKR104" s="189"/>
      <c r="LKS104" s="189"/>
      <c r="LKT104" s="189"/>
      <c r="LKU104" s="189"/>
      <c r="LKV104" s="189"/>
      <c r="LKW104" s="189"/>
      <c r="LKX104" s="189"/>
      <c r="LKY104" s="189"/>
      <c r="LKZ104" s="189"/>
      <c r="LLA104" s="189"/>
      <c r="LLB104" s="189"/>
      <c r="LLC104" s="189"/>
      <c r="LLD104" s="189"/>
      <c r="LLE104" s="189"/>
      <c r="LLF104" s="189"/>
      <c r="LLG104" s="189"/>
      <c r="LLH104" s="189"/>
      <c r="LLI104" s="189"/>
      <c r="LLJ104" s="189"/>
      <c r="LLK104" s="189"/>
      <c r="LLL104" s="189"/>
      <c r="LLM104" s="189"/>
      <c r="LLN104" s="189"/>
      <c r="LLO104" s="189"/>
      <c r="LLP104" s="189"/>
      <c r="LLQ104" s="189"/>
      <c r="LLR104" s="189"/>
      <c r="LLS104" s="189"/>
      <c r="LLT104" s="189"/>
      <c r="LLU104" s="189"/>
      <c r="LLV104" s="189"/>
      <c r="LLW104" s="189"/>
      <c r="LLX104" s="189"/>
      <c r="LLY104" s="189"/>
      <c r="LLZ104" s="189"/>
      <c r="LMA104" s="189"/>
      <c r="LMB104" s="189"/>
      <c r="LMC104" s="189"/>
      <c r="LMD104" s="189"/>
      <c r="LME104" s="189"/>
      <c r="LMF104" s="189"/>
      <c r="LMG104" s="189"/>
      <c r="LMH104" s="189"/>
      <c r="LMI104" s="189"/>
      <c r="LMJ104" s="189"/>
      <c r="LMK104" s="189"/>
      <c r="LML104" s="189"/>
      <c r="LMM104" s="189"/>
      <c r="LMN104" s="189"/>
      <c r="LMO104" s="189"/>
      <c r="LMP104" s="189"/>
      <c r="LMQ104" s="189"/>
      <c r="LMR104" s="189"/>
      <c r="LMS104" s="189"/>
      <c r="LMT104" s="189"/>
      <c r="LMU104" s="189"/>
      <c r="LMV104" s="189"/>
      <c r="LMW104" s="189"/>
      <c r="LMX104" s="189"/>
      <c r="LMY104" s="189"/>
      <c r="LMZ104" s="189"/>
      <c r="LNA104" s="189"/>
      <c r="LNB104" s="189"/>
      <c r="LNC104" s="189"/>
      <c r="LND104" s="189"/>
      <c r="LNE104" s="189"/>
      <c r="LNF104" s="189"/>
      <c r="LNG104" s="189"/>
      <c r="LNH104" s="189"/>
      <c r="LNI104" s="189"/>
      <c r="LNJ104" s="189"/>
      <c r="LNK104" s="189"/>
      <c r="LNL104" s="189"/>
      <c r="LNM104" s="189"/>
      <c r="LNN104" s="189"/>
      <c r="LNO104" s="189"/>
      <c r="LNP104" s="189"/>
      <c r="LNQ104" s="189"/>
      <c r="LNR104" s="189"/>
      <c r="LNS104" s="189"/>
      <c r="LNT104" s="189"/>
      <c r="LNU104" s="189"/>
      <c r="LNV104" s="189"/>
      <c r="LNW104" s="189"/>
      <c r="LNX104" s="189"/>
      <c r="LNY104" s="189"/>
      <c r="LNZ104" s="189"/>
      <c r="LOA104" s="189"/>
      <c r="LOB104" s="189"/>
      <c r="LOC104" s="189"/>
      <c r="LOD104" s="189"/>
      <c r="LOE104" s="189"/>
      <c r="LOF104" s="189"/>
      <c r="LOG104" s="189"/>
      <c r="LOH104" s="189"/>
      <c r="LOI104" s="189"/>
      <c r="LOJ104" s="189"/>
      <c r="LOK104" s="189"/>
      <c r="LOL104" s="189"/>
      <c r="LOM104" s="189"/>
      <c r="LON104" s="189"/>
      <c r="LOO104" s="189"/>
      <c r="LOP104" s="189"/>
      <c r="LOQ104" s="189"/>
      <c r="LOR104" s="189"/>
      <c r="LOS104" s="189"/>
      <c r="LOT104" s="189"/>
      <c r="LOU104" s="189"/>
      <c r="LOV104" s="189"/>
      <c r="LOW104" s="189"/>
      <c r="LOX104" s="189"/>
      <c r="LOY104" s="189"/>
      <c r="LOZ104" s="189"/>
      <c r="LPA104" s="189"/>
      <c r="LPB104" s="189"/>
      <c r="LPC104" s="189"/>
      <c r="LPD104" s="189"/>
      <c r="LPE104" s="189"/>
      <c r="LPF104" s="189"/>
      <c r="LPG104" s="189"/>
      <c r="LPH104" s="189"/>
      <c r="LPI104" s="189"/>
      <c r="LPJ104" s="189"/>
      <c r="LPK104" s="189"/>
      <c r="LPL104" s="189"/>
      <c r="LPM104" s="189"/>
      <c r="LPN104" s="189"/>
      <c r="LPO104" s="189"/>
      <c r="LPP104" s="189"/>
      <c r="LPQ104" s="189"/>
      <c r="LPR104" s="189"/>
      <c r="LPS104" s="189"/>
      <c r="LPT104" s="189"/>
      <c r="LPU104" s="189"/>
      <c r="LPV104" s="189"/>
      <c r="LPW104" s="189"/>
      <c r="LPX104" s="189"/>
      <c r="LPY104" s="189"/>
      <c r="LPZ104" s="189"/>
      <c r="LQA104" s="189"/>
      <c r="LQB104" s="189"/>
      <c r="LQC104" s="189"/>
      <c r="LQD104" s="189"/>
      <c r="LQE104" s="189"/>
      <c r="LQF104" s="189"/>
      <c r="LQG104" s="189"/>
      <c r="LQH104" s="189"/>
      <c r="LQI104" s="189"/>
      <c r="LQJ104" s="189"/>
      <c r="LQK104" s="189"/>
      <c r="LQL104" s="189"/>
      <c r="LQM104" s="189"/>
      <c r="LQN104" s="189"/>
      <c r="LQO104" s="189"/>
      <c r="LQP104" s="189"/>
      <c r="LQQ104" s="189"/>
      <c r="LQR104" s="189"/>
      <c r="LQS104" s="189"/>
      <c r="LQT104" s="189"/>
      <c r="LQU104" s="189"/>
      <c r="LQV104" s="189"/>
      <c r="LQW104" s="189"/>
      <c r="LQX104" s="189"/>
      <c r="LQY104" s="189"/>
      <c r="LQZ104" s="189"/>
      <c r="LRA104" s="189"/>
      <c r="LRB104" s="189"/>
      <c r="LRC104" s="189"/>
      <c r="LRD104" s="189"/>
      <c r="LRE104" s="189"/>
      <c r="LRF104" s="189"/>
      <c r="LRG104" s="189"/>
      <c r="LRH104" s="189"/>
      <c r="LRI104" s="189"/>
      <c r="LRJ104" s="189"/>
      <c r="LRK104" s="189"/>
      <c r="LRL104" s="189"/>
      <c r="LRM104" s="189"/>
      <c r="LRN104" s="189"/>
      <c r="LRO104" s="189"/>
      <c r="LRP104" s="189"/>
      <c r="LRQ104" s="189"/>
      <c r="LRR104" s="189"/>
      <c r="LRS104" s="189"/>
      <c r="LRT104" s="189"/>
      <c r="LRU104" s="189"/>
      <c r="LRV104" s="189"/>
      <c r="LRW104" s="189"/>
      <c r="LRX104" s="189"/>
      <c r="LRY104" s="189"/>
      <c r="LRZ104" s="189"/>
      <c r="LSA104" s="189"/>
      <c r="LSB104" s="189"/>
      <c r="LSC104" s="189"/>
      <c r="LSD104" s="189"/>
      <c r="LSE104" s="189"/>
      <c r="LSF104" s="189"/>
      <c r="LSG104" s="189"/>
      <c r="LSH104" s="189"/>
      <c r="LSI104" s="189"/>
      <c r="LSJ104" s="189"/>
      <c r="LSK104" s="189"/>
      <c r="LSL104" s="189"/>
      <c r="LSM104" s="189"/>
      <c r="LSN104" s="189"/>
      <c r="LSO104" s="189"/>
      <c r="LSP104" s="189"/>
      <c r="LSQ104" s="189"/>
      <c r="LSR104" s="189"/>
      <c r="LSS104" s="189"/>
      <c r="LST104" s="189"/>
      <c r="LSU104" s="189"/>
      <c r="LSV104" s="189"/>
      <c r="LSW104" s="189"/>
      <c r="LSX104" s="189"/>
      <c r="LSY104" s="189"/>
      <c r="LSZ104" s="189"/>
      <c r="LTA104" s="189"/>
      <c r="LTB104" s="189"/>
      <c r="LTC104" s="189"/>
      <c r="LTD104" s="189"/>
      <c r="LTE104" s="189"/>
      <c r="LTF104" s="189"/>
      <c r="LTG104" s="189"/>
      <c r="LTH104" s="189"/>
      <c r="LTI104" s="189"/>
      <c r="LTJ104" s="189"/>
      <c r="LTK104" s="189"/>
      <c r="LTL104" s="189"/>
      <c r="LTM104" s="189"/>
      <c r="LTN104" s="189"/>
      <c r="LTO104" s="189"/>
      <c r="LTP104" s="189"/>
      <c r="LTQ104" s="189"/>
      <c r="LTR104" s="189"/>
      <c r="LTS104" s="189"/>
      <c r="LTT104" s="189"/>
      <c r="LTU104" s="189"/>
      <c r="LTV104" s="189"/>
      <c r="LTW104" s="189"/>
      <c r="LTX104" s="189"/>
      <c r="LTY104" s="189"/>
      <c r="LTZ104" s="189"/>
      <c r="LUA104" s="189"/>
      <c r="LUB104" s="189"/>
      <c r="LUC104" s="189"/>
      <c r="LUD104" s="189"/>
      <c r="LUE104" s="189"/>
      <c r="LUF104" s="189"/>
      <c r="LUG104" s="189"/>
      <c r="LUH104" s="189"/>
      <c r="LUI104" s="189"/>
      <c r="LUJ104" s="189"/>
      <c r="LUK104" s="189"/>
      <c r="LUL104" s="189"/>
      <c r="LUM104" s="189"/>
      <c r="LUN104" s="189"/>
      <c r="LUO104" s="189"/>
      <c r="LUP104" s="189"/>
      <c r="LUQ104" s="189"/>
      <c r="LUR104" s="189"/>
      <c r="LUS104" s="189"/>
      <c r="LUT104" s="189"/>
      <c r="LUU104" s="189"/>
      <c r="LUV104" s="189"/>
      <c r="LUW104" s="189"/>
      <c r="LUX104" s="189"/>
      <c r="LUY104" s="189"/>
      <c r="LUZ104" s="189"/>
      <c r="LVA104" s="189"/>
      <c r="LVB104" s="189"/>
      <c r="LVC104" s="189"/>
      <c r="LVD104" s="189"/>
      <c r="LVE104" s="189"/>
      <c r="LVF104" s="189"/>
      <c r="LVG104" s="189"/>
      <c r="LVH104" s="189"/>
      <c r="LVI104" s="189"/>
      <c r="LVJ104" s="189"/>
      <c r="LVK104" s="189"/>
      <c r="LVL104" s="189"/>
      <c r="LVM104" s="189"/>
      <c r="LVN104" s="189"/>
      <c r="LVO104" s="189"/>
      <c r="LVP104" s="189"/>
      <c r="LVQ104" s="189"/>
      <c r="LVR104" s="189"/>
      <c r="LVS104" s="189"/>
      <c r="LVT104" s="189"/>
      <c r="LVU104" s="189"/>
      <c r="LVV104" s="189"/>
      <c r="LVW104" s="189"/>
      <c r="LVX104" s="189"/>
      <c r="LVY104" s="189"/>
      <c r="LVZ104" s="189"/>
      <c r="LWA104" s="189"/>
      <c r="LWB104" s="189"/>
      <c r="LWC104" s="189"/>
      <c r="LWD104" s="189"/>
      <c r="LWE104" s="189"/>
      <c r="LWF104" s="189"/>
      <c r="LWG104" s="189"/>
      <c r="LWH104" s="189"/>
      <c r="LWI104" s="189"/>
      <c r="LWJ104" s="189"/>
      <c r="LWK104" s="189"/>
      <c r="LWL104" s="189"/>
      <c r="LWM104" s="189"/>
      <c r="LWN104" s="189"/>
      <c r="LWO104" s="189"/>
      <c r="LWP104" s="189"/>
      <c r="LWQ104" s="189"/>
      <c r="LWR104" s="189"/>
      <c r="LWS104" s="189"/>
      <c r="LWT104" s="189"/>
      <c r="LWU104" s="189"/>
      <c r="LWV104" s="189"/>
      <c r="LWW104" s="189"/>
      <c r="LWX104" s="189"/>
      <c r="LWY104" s="189"/>
      <c r="LWZ104" s="189"/>
      <c r="LXA104" s="189"/>
      <c r="LXB104" s="189"/>
      <c r="LXC104" s="189"/>
      <c r="LXD104" s="189"/>
      <c r="LXE104" s="189"/>
      <c r="LXF104" s="189"/>
      <c r="LXG104" s="189"/>
      <c r="LXH104" s="189"/>
      <c r="LXI104" s="189"/>
      <c r="LXJ104" s="189"/>
      <c r="LXK104" s="189"/>
      <c r="LXL104" s="189"/>
      <c r="LXM104" s="189"/>
      <c r="LXN104" s="189"/>
      <c r="LXO104" s="189"/>
      <c r="LXP104" s="189"/>
      <c r="LXQ104" s="189"/>
      <c r="LXR104" s="189"/>
      <c r="LXS104" s="189"/>
      <c r="LXT104" s="189"/>
      <c r="LXU104" s="189"/>
      <c r="LXV104" s="189"/>
      <c r="LXW104" s="189"/>
      <c r="LXX104" s="189"/>
      <c r="LXY104" s="189"/>
      <c r="LXZ104" s="189"/>
      <c r="LYA104" s="189"/>
      <c r="LYB104" s="189"/>
      <c r="LYC104" s="189"/>
      <c r="LYD104" s="189"/>
      <c r="LYE104" s="189"/>
      <c r="LYF104" s="189"/>
      <c r="LYG104" s="189"/>
      <c r="LYH104" s="189"/>
      <c r="LYI104" s="189"/>
      <c r="LYJ104" s="189"/>
      <c r="LYK104" s="189"/>
      <c r="LYL104" s="189"/>
      <c r="LYM104" s="189"/>
      <c r="LYN104" s="189"/>
      <c r="LYO104" s="189"/>
      <c r="LYP104" s="189"/>
      <c r="LYQ104" s="189"/>
      <c r="LYR104" s="189"/>
      <c r="LYS104" s="189"/>
      <c r="LYT104" s="189"/>
      <c r="LYU104" s="189"/>
      <c r="LYV104" s="189"/>
      <c r="LYW104" s="189"/>
      <c r="LYX104" s="189"/>
      <c r="LYY104" s="189"/>
      <c r="LYZ104" s="189"/>
      <c r="LZA104" s="189"/>
      <c r="LZB104" s="189"/>
      <c r="LZC104" s="189"/>
      <c r="LZD104" s="189"/>
      <c r="LZE104" s="189"/>
      <c r="LZF104" s="189"/>
      <c r="LZG104" s="189"/>
      <c r="LZH104" s="189"/>
      <c r="LZI104" s="189"/>
      <c r="LZJ104" s="189"/>
      <c r="LZK104" s="189"/>
      <c r="LZL104" s="189"/>
      <c r="LZM104" s="189"/>
      <c r="LZN104" s="189"/>
      <c r="LZO104" s="189"/>
      <c r="LZP104" s="189"/>
      <c r="LZQ104" s="189"/>
      <c r="LZR104" s="189"/>
      <c r="LZS104" s="189"/>
      <c r="LZT104" s="189"/>
      <c r="LZU104" s="189"/>
      <c r="LZV104" s="189"/>
      <c r="LZW104" s="189"/>
      <c r="LZX104" s="189"/>
      <c r="LZY104" s="189"/>
      <c r="LZZ104" s="189"/>
      <c r="MAA104" s="189"/>
      <c r="MAB104" s="189"/>
      <c r="MAC104" s="189"/>
      <c r="MAD104" s="189"/>
      <c r="MAE104" s="189"/>
      <c r="MAF104" s="189"/>
      <c r="MAG104" s="189"/>
      <c r="MAH104" s="189"/>
      <c r="MAI104" s="189"/>
      <c r="MAJ104" s="189"/>
      <c r="MAK104" s="189"/>
      <c r="MAL104" s="189"/>
      <c r="MAM104" s="189"/>
      <c r="MAN104" s="189"/>
      <c r="MAO104" s="189"/>
      <c r="MAP104" s="189"/>
      <c r="MAQ104" s="189"/>
      <c r="MAR104" s="189"/>
      <c r="MAS104" s="189"/>
      <c r="MAT104" s="189"/>
      <c r="MAU104" s="189"/>
      <c r="MAV104" s="189"/>
      <c r="MAW104" s="189"/>
      <c r="MAX104" s="189"/>
      <c r="MAY104" s="189"/>
      <c r="MAZ104" s="189"/>
      <c r="MBA104" s="189"/>
      <c r="MBB104" s="189"/>
      <c r="MBC104" s="189"/>
      <c r="MBD104" s="189"/>
      <c r="MBE104" s="189"/>
      <c r="MBF104" s="189"/>
      <c r="MBG104" s="189"/>
      <c r="MBH104" s="189"/>
      <c r="MBI104" s="189"/>
      <c r="MBJ104" s="189"/>
      <c r="MBK104" s="189"/>
      <c r="MBL104" s="189"/>
      <c r="MBM104" s="189"/>
      <c r="MBN104" s="189"/>
      <c r="MBO104" s="189"/>
      <c r="MBP104" s="189"/>
      <c r="MBQ104" s="189"/>
      <c r="MBR104" s="189"/>
      <c r="MBS104" s="189"/>
      <c r="MBT104" s="189"/>
      <c r="MBU104" s="189"/>
      <c r="MBV104" s="189"/>
      <c r="MBW104" s="189"/>
      <c r="MBX104" s="189"/>
      <c r="MBY104" s="189"/>
      <c r="MBZ104" s="189"/>
      <c r="MCA104" s="189"/>
      <c r="MCB104" s="189"/>
      <c r="MCC104" s="189"/>
      <c r="MCD104" s="189"/>
      <c r="MCE104" s="189"/>
      <c r="MCF104" s="189"/>
      <c r="MCG104" s="189"/>
      <c r="MCH104" s="189"/>
      <c r="MCI104" s="189"/>
      <c r="MCJ104" s="189"/>
      <c r="MCK104" s="189"/>
      <c r="MCL104" s="189"/>
      <c r="MCM104" s="189"/>
      <c r="MCN104" s="189"/>
      <c r="MCO104" s="189"/>
      <c r="MCP104" s="189"/>
      <c r="MCQ104" s="189"/>
      <c r="MCR104" s="189"/>
      <c r="MCS104" s="189"/>
      <c r="MCT104" s="189"/>
      <c r="MCU104" s="189"/>
      <c r="MCV104" s="189"/>
      <c r="MCW104" s="189"/>
      <c r="MCX104" s="189"/>
      <c r="MCY104" s="189"/>
      <c r="MCZ104" s="189"/>
      <c r="MDA104" s="189"/>
      <c r="MDB104" s="189"/>
      <c r="MDC104" s="189"/>
      <c r="MDD104" s="189"/>
      <c r="MDE104" s="189"/>
      <c r="MDF104" s="189"/>
      <c r="MDG104" s="189"/>
      <c r="MDH104" s="189"/>
      <c r="MDI104" s="189"/>
      <c r="MDJ104" s="189"/>
      <c r="MDK104" s="189"/>
      <c r="MDL104" s="189"/>
      <c r="MDM104" s="189"/>
      <c r="MDN104" s="189"/>
      <c r="MDO104" s="189"/>
      <c r="MDP104" s="189"/>
      <c r="MDQ104" s="189"/>
      <c r="MDR104" s="189"/>
      <c r="MDS104" s="189"/>
      <c r="MDT104" s="189"/>
      <c r="MDU104" s="189"/>
      <c r="MDV104" s="189"/>
      <c r="MDW104" s="189"/>
      <c r="MDX104" s="189"/>
      <c r="MDY104" s="189"/>
      <c r="MDZ104" s="189"/>
      <c r="MEA104" s="189"/>
      <c r="MEB104" s="189"/>
      <c r="MEC104" s="189"/>
      <c r="MED104" s="189"/>
      <c r="MEE104" s="189"/>
      <c r="MEF104" s="189"/>
      <c r="MEG104" s="189"/>
      <c r="MEH104" s="189"/>
      <c r="MEI104" s="189"/>
      <c r="MEJ104" s="189"/>
      <c r="MEK104" s="189"/>
      <c r="MEL104" s="189"/>
      <c r="MEM104" s="189"/>
      <c r="MEN104" s="189"/>
      <c r="MEO104" s="189"/>
      <c r="MEP104" s="189"/>
      <c r="MEQ104" s="189"/>
      <c r="MER104" s="189"/>
      <c r="MES104" s="189"/>
      <c r="MET104" s="189"/>
      <c r="MEU104" s="189"/>
      <c r="MEV104" s="189"/>
      <c r="MEW104" s="189"/>
      <c r="MEX104" s="189"/>
      <c r="MEY104" s="189"/>
      <c r="MEZ104" s="189"/>
      <c r="MFA104" s="189"/>
      <c r="MFB104" s="189"/>
      <c r="MFC104" s="189"/>
      <c r="MFD104" s="189"/>
      <c r="MFE104" s="189"/>
      <c r="MFF104" s="189"/>
      <c r="MFG104" s="189"/>
      <c r="MFH104" s="189"/>
      <c r="MFI104" s="189"/>
      <c r="MFJ104" s="189"/>
      <c r="MFK104" s="189"/>
      <c r="MFL104" s="189"/>
      <c r="MFM104" s="189"/>
      <c r="MFN104" s="189"/>
      <c r="MFO104" s="189"/>
      <c r="MFP104" s="189"/>
      <c r="MFQ104" s="189"/>
      <c r="MFR104" s="189"/>
      <c r="MFS104" s="189"/>
      <c r="MFT104" s="189"/>
      <c r="MFU104" s="189"/>
      <c r="MFV104" s="189"/>
      <c r="MFW104" s="189"/>
      <c r="MFX104" s="189"/>
      <c r="MFY104" s="189"/>
      <c r="MFZ104" s="189"/>
      <c r="MGA104" s="189"/>
      <c r="MGB104" s="189"/>
      <c r="MGC104" s="189"/>
      <c r="MGD104" s="189"/>
      <c r="MGE104" s="189"/>
      <c r="MGF104" s="189"/>
      <c r="MGG104" s="189"/>
      <c r="MGH104" s="189"/>
      <c r="MGI104" s="189"/>
      <c r="MGJ104" s="189"/>
      <c r="MGK104" s="189"/>
      <c r="MGL104" s="189"/>
      <c r="MGM104" s="189"/>
      <c r="MGN104" s="189"/>
      <c r="MGO104" s="189"/>
      <c r="MGP104" s="189"/>
      <c r="MGQ104" s="189"/>
      <c r="MGR104" s="189"/>
      <c r="MGS104" s="189"/>
      <c r="MGT104" s="189"/>
      <c r="MGU104" s="189"/>
      <c r="MGV104" s="189"/>
      <c r="MGW104" s="189"/>
      <c r="MGX104" s="189"/>
      <c r="MGY104" s="189"/>
      <c r="MGZ104" s="189"/>
      <c r="MHA104" s="189"/>
      <c r="MHB104" s="189"/>
      <c r="MHC104" s="189"/>
      <c r="MHD104" s="189"/>
      <c r="MHE104" s="189"/>
      <c r="MHF104" s="189"/>
      <c r="MHG104" s="189"/>
      <c r="MHH104" s="189"/>
      <c r="MHI104" s="189"/>
      <c r="MHJ104" s="189"/>
      <c r="MHK104" s="189"/>
      <c r="MHL104" s="189"/>
      <c r="MHM104" s="189"/>
      <c r="MHN104" s="189"/>
      <c r="MHO104" s="189"/>
      <c r="MHP104" s="189"/>
      <c r="MHQ104" s="189"/>
      <c r="MHR104" s="189"/>
      <c r="MHS104" s="189"/>
      <c r="MHT104" s="189"/>
      <c r="MHU104" s="189"/>
      <c r="MHV104" s="189"/>
      <c r="MHW104" s="189"/>
      <c r="MHX104" s="189"/>
      <c r="MHY104" s="189"/>
      <c r="MHZ104" s="189"/>
      <c r="MIA104" s="189"/>
      <c r="MIB104" s="189"/>
      <c r="MIC104" s="189"/>
      <c r="MID104" s="189"/>
      <c r="MIE104" s="189"/>
      <c r="MIF104" s="189"/>
      <c r="MIG104" s="189"/>
      <c r="MIH104" s="189"/>
      <c r="MII104" s="189"/>
      <c r="MIJ104" s="189"/>
      <c r="MIK104" s="189"/>
      <c r="MIL104" s="189"/>
      <c r="MIM104" s="189"/>
      <c r="MIN104" s="189"/>
      <c r="MIO104" s="189"/>
      <c r="MIP104" s="189"/>
      <c r="MIQ104" s="189"/>
      <c r="MIR104" s="189"/>
      <c r="MIS104" s="189"/>
      <c r="MIT104" s="189"/>
      <c r="MIU104" s="189"/>
      <c r="MIV104" s="189"/>
      <c r="MIW104" s="189"/>
      <c r="MIX104" s="189"/>
      <c r="MIY104" s="189"/>
      <c r="MIZ104" s="189"/>
      <c r="MJA104" s="189"/>
      <c r="MJB104" s="189"/>
      <c r="MJC104" s="189"/>
      <c r="MJD104" s="189"/>
      <c r="MJE104" s="189"/>
      <c r="MJF104" s="189"/>
      <c r="MJG104" s="189"/>
      <c r="MJH104" s="189"/>
      <c r="MJI104" s="189"/>
      <c r="MJJ104" s="189"/>
      <c r="MJK104" s="189"/>
      <c r="MJL104" s="189"/>
      <c r="MJM104" s="189"/>
      <c r="MJN104" s="189"/>
      <c r="MJO104" s="189"/>
      <c r="MJP104" s="189"/>
      <c r="MJQ104" s="189"/>
      <c r="MJR104" s="189"/>
      <c r="MJS104" s="189"/>
      <c r="MJT104" s="189"/>
      <c r="MJU104" s="189"/>
      <c r="MJV104" s="189"/>
      <c r="MJW104" s="189"/>
      <c r="MJX104" s="189"/>
      <c r="MJY104" s="189"/>
      <c r="MJZ104" s="189"/>
      <c r="MKA104" s="189"/>
      <c r="MKB104" s="189"/>
      <c r="MKC104" s="189"/>
      <c r="MKD104" s="189"/>
      <c r="MKE104" s="189"/>
      <c r="MKF104" s="189"/>
      <c r="MKG104" s="189"/>
      <c r="MKH104" s="189"/>
      <c r="MKI104" s="189"/>
      <c r="MKJ104" s="189"/>
      <c r="MKK104" s="189"/>
      <c r="MKL104" s="189"/>
      <c r="MKM104" s="189"/>
      <c r="MKN104" s="189"/>
      <c r="MKO104" s="189"/>
      <c r="MKP104" s="189"/>
      <c r="MKQ104" s="189"/>
      <c r="MKR104" s="189"/>
      <c r="MKS104" s="189"/>
      <c r="MKT104" s="189"/>
      <c r="MKU104" s="189"/>
      <c r="MKV104" s="189"/>
      <c r="MKW104" s="189"/>
      <c r="MKX104" s="189"/>
      <c r="MKY104" s="189"/>
      <c r="MKZ104" s="189"/>
      <c r="MLA104" s="189"/>
      <c r="MLB104" s="189"/>
      <c r="MLC104" s="189"/>
      <c r="MLD104" s="189"/>
      <c r="MLE104" s="189"/>
      <c r="MLF104" s="189"/>
      <c r="MLG104" s="189"/>
      <c r="MLH104" s="189"/>
      <c r="MLI104" s="189"/>
      <c r="MLJ104" s="189"/>
      <c r="MLK104" s="189"/>
      <c r="MLL104" s="189"/>
      <c r="MLM104" s="189"/>
      <c r="MLN104" s="189"/>
      <c r="MLO104" s="189"/>
      <c r="MLP104" s="189"/>
      <c r="MLQ104" s="189"/>
      <c r="MLR104" s="189"/>
      <c r="MLS104" s="189"/>
      <c r="MLT104" s="189"/>
      <c r="MLU104" s="189"/>
      <c r="MLV104" s="189"/>
      <c r="MLW104" s="189"/>
      <c r="MLX104" s="189"/>
      <c r="MLY104" s="189"/>
      <c r="MLZ104" s="189"/>
      <c r="MMA104" s="189"/>
      <c r="MMB104" s="189"/>
      <c r="MMC104" s="189"/>
      <c r="MMD104" s="189"/>
      <c r="MME104" s="189"/>
      <c r="MMF104" s="189"/>
      <c r="MMG104" s="189"/>
      <c r="MMH104" s="189"/>
      <c r="MMI104" s="189"/>
      <c r="MMJ104" s="189"/>
      <c r="MMK104" s="189"/>
      <c r="MML104" s="189"/>
      <c r="MMM104" s="189"/>
      <c r="MMN104" s="189"/>
      <c r="MMO104" s="189"/>
      <c r="MMP104" s="189"/>
      <c r="MMQ104" s="189"/>
      <c r="MMR104" s="189"/>
      <c r="MMS104" s="189"/>
      <c r="MMT104" s="189"/>
      <c r="MMU104" s="189"/>
      <c r="MMV104" s="189"/>
      <c r="MMW104" s="189"/>
      <c r="MMX104" s="189"/>
      <c r="MMY104" s="189"/>
      <c r="MMZ104" s="189"/>
      <c r="MNA104" s="189"/>
      <c r="MNB104" s="189"/>
      <c r="MNC104" s="189"/>
      <c r="MND104" s="189"/>
      <c r="MNE104" s="189"/>
      <c r="MNF104" s="189"/>
      <c r="MNG104" s="189"/>
      <c r="MNH104" s="189"/>
      <c r="MNI104" s="189"/>
      <c r="MNJ104" s="189"/>
      <c r="MNK104" s="189"/>
      <c r="MNL104" s="189"/>
      <c r="MNM104" s="189"/>
      <c r="MNN104" s="189"/>
      <c r="MNO104" s="189"/>
      <c r="MNP104" s="189"/>
      <c r="MNQ104" s="189"/>
      <c r="MNR104" s="189"/>
      <c r="MNS104" s="189"/>
      <c r="MNT104" s="189"/>
      <c r="MNU104" s="189"/>
      <c r="MNV104" s="189"/>
      <c r="MNW104" s="189"/>
      <c r="MNX104" s="189"/>
      <c r="MNY104" s="189"/>
      <c r="MNZ104" s="189"/>
      <c r="MOA104" s="189"/>
      <c r="MOB104" s="189"/>
      <c r="MOC104" s="189"/>
      <c r="MOD104" s="189"/>
      <c r="MOE104" s="189"/>
      <c r="MOF104" s="189"/>
      <c r="MOG104" s="189"/>
      <c r="MOH104" s="189"/>
      <c r="MOI104" s="189"/>
      <c r="MOJ104" s="189"/>
      <c r="MOK104" s="189"/>
      <c r="MOL104" s="189"/>
      <c r="MOM104" s="189"/>
      <c r="MON104" s="189"/>
      <c r="MOO104" s="189"/>
      <c r="MOP104" s="189"/>
      <c r="MOQ104" s="189"/>
      <c r="MOR104" s="189"/>
      <c r="MOS104" s="189"/>
      <c r="MOT104" s="189"/>
      <c r="MOU104" s="189"/>
      <c r="MOV104" s="189"/>
      <c r="MOW104" s="189"/>
      <c r="MOX104" s="189"/>
      <c r="MOY104" s="189"/>
      <c r="MOZ104" s="189"/>
      <c r="MPA104" s="189"/>
      <c r="MPB104" s="189"/>
      <c r="MPC104" s="189"/>
      <c r="MPD104" s="189"/>
      <c r="MPE104" s="189"/>
      <c r="MPF104" s="189"/>
      <c r="MPG104" s="189"/>
      <c r="MPH104" s="189"/>
      <c r="MPI104" s="189"/>
      <c r="MPJ104" s="189"/>
      <c r="MPK104" s="189"/>
      <c r="MPL104" s="189"/>
      <c r="MPM104" s="189"/>
      <c r="MPN104" s="189"/>
      <c r="MPO104" s="189"/>
      <c r="MPP104" s="189"/>
      <c r="MPQ104" s="189"/>
      <c r="MPR104" s="189"/>
      <c r="MPS104" s="189"/>
      <c r="MPT104" s="189"/>
      <c r="MPU104" s="189"/>
      <c r="MPV104" s="189"/>
      <c r="MPW104" s="189"/>
      <c r="MPX104" s="189"/>
      <c r="MPY104" s="189"/>
      <c r="MPZ104" s="189"/>
      <c r="MQA104" s="189"/>
      <c r="MQB104" s="189"/>
      <c r="MQC104" s="189"/>
      <c r="MQD104" s="189"/>
      <c r="MQE104" s="189"/>
      <c r="MQF104" s="189"/>
      <c r="MQG104" s="189"/>
      <c r="MQH104" s="189"/>
      <c r="MQI104" s="189"/>
      <c r="MQJ104" s="189"/>
      <c r="MQK104" s="189"/>
      <c r="MQL104" s="189"/>
      <c r="MQM104" s="189"/>
      <c r="MQN104" s="189"/>
      <c r="MQO104" s="189"/>
      <c r="MQP104" s="189"/>
      <c r="MQQ104" s="189"/>
      <c r="MQR104" s="189"/>
      <c r="MQS104" s="189"/>
      <c r="MQT104" s="189"/>
      <c r="MQU104" s="189"/>
      <c r="MQV104" s="189"/>
      <c r="MQW104" s="189"/>
      <c r="MQX104" s="189"/>
      <c r="MQY104" s="189"/>
      <c r="MQZ104" s="189"/>
      <c r="MRA104" s="189"/>
      <c r="MRB104" s="189"/>
      <c r="MRC104" s="189"/>
      <c r="MRD104" s="189"/>
      <c r="MRE104" s="189"/>
      <c r="MRF104" s="189"/>
      <c r="MRG104" s="189"/>
      <c r="MRH104" s="189"/>
      <c r="MRI104" s="189"/>
      <c r="MRJ104" s="189"/>
      <c r="MRK104" s="189"/>
      <c r="MRL104" s="189"/>
      <c r="MRM104" s="189"/>
      <c r="MRN104" s="189"/>
      <c r="MRO104" s="189"/>
      <c r="MRP104" s="189"/>
      <c r="MRQ104" s="189"/>
      <c r="MRR104" s="189"/>
      <c r="MRS104" s="189"/>
      <c r="MRT104" s="189"/>
      <c r="MRU104" s="189"/>
      <c r="MRV104" s="189"/>
      <c r="MRW104" s="189"/>
      <c r="MRX104" s="189"/>
      <c r="MRY104" s="189"/>
      <c r="MRZ104" s="189"/>
      <c r="MSA104" s="189"/>
      <c r="MSB104" s="189"/>
      <c r="MSC104" s="189"/>
      <c r="MSD104" s="189"/>
      <c r="MSE104" s="189"/>
      <c r="MSF104" s="189"/>
      <c r="MSG104" s="189"/>
      <c r="MSH104" s="189"/>
      <c r="MSI104" s="189"/>
      <c r="MSJ104" s="189"/>
      <c r="MSK104" s="189"/>
      <c r="MSL104" s="189"/>
      <c r="MSM104" s="189"/>
      <c r="MSN104" s="189"/>
      <c r="MSO104" s="189"/>
      <c r="MSP104" s="189"/>
      <c r="MSQ104" s="189"/>
      <c r="MSR104" s="189"/>
      <c r="MSS104" s="189"/>
      <c r="MST104" s="189"/>
      <c r="MSU104" s="189"/>
      <c r="MSV104" s="189"/>
      <c r="MSW104" s="189"/>
      <c r="MSX104" s="189"/>
      <c r="MSY104" s="189"/>
      <c r="MSZ104" s="189"/>
      <c r="MTA104" s="189"/>
      <c r="MTB104" s="189"/>
      <c r="MTC104" s="189"/>
      <c r="MTD104" s="189"/>
      <c r="MTE104" s="189"/>
      <c r="MTF104" s="189"/>
      <c r="MTG104" s="189"/>
      <c r="MTH104" s="189"/>
      <c r="MTI104" s="189"/>
      <c r="MTJ104" s="189"/>
      <c r="MTK104" s="189"/>
      <c r="MTL104" s="189"/>
      <c r="MTM104" s="189"/>
      <c r="MTN104" s="189"/>
      <c r="MTO104" s="189"/>
      <c r="MTP104" s="189"/>
      <c r="MTQ104" s="189"/>
      <c r="MTR104" s="189"/>
      <c r="MTS104" s="189"/>
      <c r="MTT104" s="189"/>
      <c r="MTU104" s="189"/>
      <c r="MTV104" s="189"/>
      <c r="MTW104" s="189"/>
      <c r="MTX104" s="189"/>
      <c r="MTY104" s="189"/>
      <c r="MTZ104" s="189"/>
      <c r="MUA104" s="189"/>
      <c r="MUB104" s="189"/>
      <c r="MUC104" s="189"/>
      <c r="MUD104" s="189"/>
      <c r="MUE104" s="189"/>
      <c r="MUF104" s="189"/>
      <c r="MUG104" s="189"/>
      <c r="MUH104" s="189"/>
      <c r="MUI104" s="189"/>
      <c r="MUJ104" s="189"/>
      <c r="MUK104" s="189"/>
      <c r="MUL104" s="189"/>
      <c r="MUM104" s="189"/>
      <c r="MUN104" s="189"/>
      <c r="MUO104" s="189"/>
      <c r="MUP104" s="189"/>
      <c r="MUQ104" s="189"/>
      <c r="MUR104" s="189"/>
      <c r="MUS104" s="189"/>
      <c r="MUT104" s="189"/>
      <c r="MUU104" s="189"/>
      <c r="MUV104" s="189"/>
      <c r="MUW104" s="189"/>
      <c r="MUX104" s="189"/>
      <c r="MUY104" s="189"/>
      <c r="MUZ104" s="189"/>
      <c r="MVA104" s="189"/>
      <c r="MVB104" s="189"/>
      <c r="MVC104" s="189"/>
      <c r="MVD104" s="189"/>
      <c r="MVE104" s="189"/>
      <c r="MVF104" s="189"/>
      <c r="MVG104" s="189"/>
      <c r="MVH104" s="189"/>
      <c r="MVI104" s="189"/>
      <c r="MVJ104" s="189"/>
      <c r="MVK104" s="189"/>
      <c r="MVL104" s="189"/>
      <c r="MVM104" s="189"/>
      <c r="MVN104" s="189"/>
      <c r="MVO104" s="189"/>
      <c r="MVP104" s="189"/>
      <c r="MVQ104" s="189"/>
      <c r="MVR104" s="189"/>
      <c r="MVS104" s="189"/>
      <c r="MVT104" s="189"/>
      <c r="MVU104" s="189"/>
      <c r="MVV104" s="189"/>
      <c r="MVW104" s="189"/>
      <c r="MVX104" s="189"/>
      <c r="MVY104" s="189"/>
      <c r="MVZ104" s="189"/>
      <c r="MWA104" s="189"/>
      <c r="MWB104" s="189"/>
      <c r="MWC104" s="189"/>
      <c r="MWD104" s="189"/>
      <c r="MWE104" s="189"/>
      <c r="MWF104" s="189"/>
      <c r="MWG104" s="189"/>
      <c r="MWH104" s="189"/>
      <c r="MWI104" s="189"/>
      <c r="MWJ104" s="189"/>
      <c r="MWK104" s="189"/>
      <c r="MWL104" s="189"/>
      <c r="MWM104" s="189"/>
      <c r="MWN104" s="189"/>
      <c r="MWO104" s="189"/>
      <c r="MWP104" s="189"/>
      <c r="MWQ104" s="189"/>
      <c r="MWR104" s="189"/>
      <c r="MWS104" s="189"/>
      <c r="MWT104" s="189"/>
      <c r="MWU104" s="189"/>
      <c r="MWV104" s="189"/>
      <c r="MWW104" s="189"/>
      <c r="MWX104" s="189"/>
      <c r="MWY104" s="189"/>
      <c r="MWZ104" s="189"/>
      <c r="MXA104" s="189"/>
      <c r="MXB104" s="189"/>
      <c r="MXC104" s="189"/>
      <c r="MXD104" s="189"/>
      <c r="MXE104" s="189"/>
      <c r="MXF104" s="189"/>
      <c r="MXG104" s="189"/>
      <c r="MXH104" s="189"/>
      <c r="MXI104" s="189"/>
      <c r="MXJ104" s="189"/>
      <c r="MXK104" s="189"/>
      <c r="MXL104" s="189"/>
      <c r="MXM104" s="189"/>
      <c r="MXN104" s="189"/>
      <c r="MXO104" s="189"/>
      <c r="MXP104" s="189"/>
      <c r="MXQ104" s="189"/>
      <c r="MXR104" s="189"/>
      <c r="MXS104" s="189"/>
      <c r="MXT104" s="189"/>
      <c r="MXU104" s="189"/>
      <c r="MXV104" s="189"/>
      <c r="MXW104" s="189"/>
      <c r="MXX104" s="189"/>
      <c r="MXY104" s="189"/>
      <c r="MXZ104" s="189"/>
      <c r="MYA104" s="189"/>
      <c r="MYB104" s="189"/>
      <c r="MYC104" s="189"/>
      <c r="MYD104" s="189"/>
      <c r="MYE104" s="189"/>
      <c r="MYF104" s="189"/>
      <c r="MYG104" s="189"/>
      <c r="MYH104" s="189"/>
      <c r="MYI104" s="189"/>
      <c r="MYJ104" s="189"/>
      <c r="MYK104" s="189"/>
      <c r="MYL104" s="189"/>
      <c r="MYM104" s="189"/>
      <c r="MYN104" s="189"/>
      <c r="MYO104" s="189"/>
      <c r="MYP104" s="189"/>
      <c r="MYQ104" s="189"/>
      <c r="MYR104" s="189"/>
      <c r="MYS104" s="189"/>
      <c r="MYT104" s="189"/>
      <c r="MYU104" s="189"/>
      <c r="MYV104" s="189"/>
      <c r="MYW104" s="189"/>
      <c r="MYX104" s="189"/>
      <c r="MYY104" s="189"/>
      <c r="MYZ104" s="189"/>
      <c r="MZA104" s="189"/>
      <c r="MZB104" s="189"/>
      <c r="MZC104" s="189"/>
      <c r="MZD104" s="189"/>
      <c r="MZE104" s="189"/>
      <c r="MZF104" s="189"/>
      <c r="MZG104" s="189"/>
      <c r="MZH104" s="189"/>
      <c r="MZI104" s="189"/>
      <c r="MZJ104" s="189"/>
      <c r="MZK104" s="189"/>
      <c r="MZL104" s="189"/>
      <c r="MZM104" s="189"/>
      <c r="MZN104" s="189"/>
      <c r="MZO104" s="189"/>
      <c r="MZP104" s="189"/>
      <c r="MZQ104" s="189"/>
      <c r="MZR104" s="189"/>
      <c r="MZS104" s="189"/>
      <c r="MZT104" s="189"/>
      <c r="MZU104" s="189"/>
      <c r="MZV104" s="189"/>
      <c r="MZW104" s="189"/>
      <c r="MZX104" s="189"/>
      <c r="MZY104" s="189"/>
      <c r="MZZ104" s="189"/>
      <c r="NAA104" s="189"/>
      <c r="NAB104" s="189"/>
      <c r="NAC104" s="189"/>
      <c r="NAD104" s="189"/>
      <c r="NAE104" s="189"/>
      <c r="NAF104" s="189"/>
      <c r="NAG104" s="189"/>
      <c r="NAH104" s="189"/>
      <c r="NAI104" s="189"/>
      <c r="NAJ104" s="189"/>
      <c r="NAK104" s="189"/>
      <c r="NAL104" s="189"/>
      <c r="NAM104" s="189"/>
      <c r="NAN104" s="189"/>
      <c r="NAO104" s="189"/>
      <c r="NAP104" s="189"/>
      <c r="NAQ104" s="189"/>
      <c r="NAR104" s="189"/>
      <c r="NAS104" s="189"/>
      <c r="NAT104" s="189"/>
      <c r="NAU104" s="189"/>
      <c r="NAV104" s="189"/>
      <c r="NAW104" s="189"/>
      <c r="NAX104" s="189"/>
      <c r="NAY104" s="189"/>
      <c r="NAZ104" s="189"/>
      <c r="NBA104" s="189"/>
      <c r="NBB104" s="189"/>
      <c r="NBC104" s="189"/>
      <c r="NBD104" s="189"/>
      <c r="NBE104" s="189"/>
      <c r="NBF104" s="189"/>
      <c r="NBG104" s="189"/>
      <c r="NBH104" s="189"/>
      <c r="NBI104" s="189"/>
      <c r="NBJ104" s="189"/>
      <c r="NBK104" s="189"/>
      <c r="NBL104" s="189"/>
      <c r="NBM104" s="189"/>
      <c r="NBN104" s="189"/>
      <c r="NBO104" s="189"/>
      <c r="NBP104" s="189"/>
      <c r="NBQ104" s="189"/>
      <c r="NBR104" s="189"/>
      <c r="NBS104" s="189"/>
      <c r="NBT104" s="189"/>
      <c r="NBU104" s="189"/>
      <c r="NBV104" s="189"/>
      <c r="NBW104" s="189"/>
      <c r="NBX104" s="189"/>
      <c r="NBY104" s="189"/>
      <c r="NBZ104" s="189"/>
      <c r="NCA104" s="189"/>
      <c r="NCB104" s="189"/>
      <c r="NCC104" s="189"/>
      <c r="NCD104" s="189"/>
      <c r="NCE104" s="189"/>
      <c r="NCF104" s="189"/>
      <c r="NCG104" s="189"/>
      <c r="NCH104" s="189"/>
      <c r="NCI104" s="189"/>
      <c r="NCJ104" s="189"/>
      <c r="NCK104" s="189"/>
      <c r="NCL104" s="189"/>
      <c r="NCM104" s="189"/>
      <c r="NCN104" s="189"/>
      <c r="NCO104" s="189"/>
      <c r="NCP104" s="189"/>
      <c r="NCQ104" s="189"/>
      <c r="NCR104" s="189"/>
      <c r="NCS104" s="189"/>
      <c r="NCT104" s="189"/>
      <c r="NCU104" s="189"/>
      <c r="NCV104" s="189"/>
      <c r="NCW104" s="189"/>
      <c r="NCX104" s="189"/>
      <c r="NCY104" s="189"/>
      <c r="NCZ104" s="189"/>
      <c r="NDA104" s="189"/>
      <c r="NDB104" s="189"/>
      <c r="NDC104" s="189"/>
      <c r="NDD104" s="189"/>
      <c r="NDE104" s="189"/>
      <c r="NDF104" s="189"/>
      <c r="NDG104" s="189"/>
      <c r="NDH104" s="189"/>
      <c r="NDI104" s="189"/>
      <c r="NDJ104" s="189"/>
      <c r="NDK104" s="189"/>
      <c r="NDL104" s="189"/>
      <c r="NDM104" s="189"/>
      <c r="NDN104" s="189"/>
      <c r="NDO104" s="189"/>
      <c r="NDP104" s="189"/>
      <c r="NDQ104" s="189"/>
      <c r="NDR104" s="189"/>
      <c r="NDS104" s="189"/>
      <c r="NDT104" s="189"/>
      <c r="NDU104" s="189"/>
      <c r="NDV104" s="189"/>
      <c r="NDW104" s="189"/>
      <c r="NDX104" s="189"/>
      <c r="NDY104" s="189"/>
      <c r="NDZ104" s="189"/>
      <c r="NEA104" s="189"/>
      <c r="NEB104" s="189"/>
      <c r="NEC104" s="189"/>
      <c r="NED104" s="189"/>
      <c r="NEE104" s="189"/>
      <c r="NEF104" s="189"/>
      <c r="NEG104" s="189"/>
      <c r="NEH104" s="189"/>
      <c r="NEI104" s="189"/>
      <c r="NEJ104" s="189"/>
      <c r="NEK104" s="189"/>
      <c r="NEL104" s="189"/>
      <c r="NEM104" s="189"/>
      <c r="NEN104" s="189"/>
      <c r="NEO104" s="189"/>
      <c r="NEP104" s="189"/>
      <c r="NEQ104" s="189"/>
      <c r="NER104" s="189"/>
      <c r="NES104" s="189"/>
      <c r="NET104" s="189"/>
      <c r="NEU104" s="189"/>
      <c r="NEV104" s="189"/>
      <c r="NEW104" s="189"/>
      <c r="NEX104" s="189"/>
      <c r="NEY104" s="189"/>
      <c r="NEZ104" s="189"/>
      <c r="NFA104" s="189"/>
      <c r="NFB104" s="189"/>
      <c r="NFC104" s="189"/>
      <c r="NFD104" s="189"/>
      <c r="NFE104" s="189"/>
      <c r="NFF104" s="189"/>
      <c r="NFG104" s="189"/>
      <c r="NFH104" s="189"/>
      <c r="NFI104" s="189"/>
      <c r="NFJ104" s="189"/>
      <c r="NFK104" s="189"/>
      <c r="NFL104" s="189"/>
      <c r="NFM104" s="189"/>
      <c r="NFN104" s="189"/>
      <c r="NFO104" s="189"/>
      <c r="NFP104" s="189"/>
      <c r="NFQ104" s="189"/>
      <c r="NFR104" s="189"/>
      <c r="NFS104" s="189"/>
      <c r="NFT104" s="189"/>
      <c r="NFU104" s="189"/>
      <c r="NFV104" s="189"/>
      <c r="NFW104" s="189"/>
      <c r="NFX104" s="189"/>
      <c r="NFY104" s="189"/>
      <c r="NFZ104" s="189"/>
      <c r="NGA104" s="189"/>
      <c r="NGB104" s="189"/>
      <c r="NGC104" s="189"/>
      <c r="NGD104" s="189"/>
      <c r="NGE104" s="189"/>
      <c r="NGF104" s="189"/>
      <c r="NGG104" s="189"/>
      <c r="NGH104" s="189"/>
      <c r="NGI104" s="189"/>
      <c r="NGJ104" s="189"/>
      <c r="NGK104" s="189"/>
      <c r="NGL104" s="189"/>
      <c r="NGM104" s="189"/>
      <c r="NGN104" s="189"/>
      <c r="NGO104" s="189"/>
      <c r="NGP104" s="189"/>
      <c r="NGQ104" s="189"/>
      <c r="NGR104" s="189"/>
      <c r="NGS104" s="189"/>
      <c r="NGT104" s="189"/>
      <c r="NGU104" s="189"/>
      <c r="NGV104" s="189"/>
      <c r="NGW104" s="189"/>
      <c r="NGX104" s="189"/>
      <c r="NGY104" s="189"/>
      <c r="NGZ104" s="189"/>
      <c r="NHA104" s="189"/>
      <c r="NHB104" s="189"/>
      <c r="NHC104" s="189"/>
      <c r="NHD104" s="189"/>
      <c r="NHE104" s="189"/>
      <c r="NHF104" s="189"/>
      <c r="NHG104" s="189"/>
      <c r="NHH104" s="189"/>
      <c r="NHI104" s="189"/>
      <c r="NHJ104" s="189"/>
      <c r="NHK104" s="189"/>
      <c r="NHL104" s="189"/>
      <c r="NHM104" s="189"/>
      <c r="NHN104" s="189"/>
      <c r="NHO104" s="189"/>
      <c r="NHP104" s="189"/>
      <c r="NHQ104" s="189"/>
      <c r="NHR104" s="189"/>
      <c r="NHS104" s="189"/>
      <c r="NHT104" s="189"/>
      <c r="NHU104" s="189"/>
      <c r="NHV104" s="189"/>
      <c r="NHW104" s="189"/>
      <c r="NHX104" s="189"/>
      <c r="NHY104" s="189"/>
      <c r="NHZ104" s="189"/>
      <c r="NIA104" s="189"/>
      <c r="NIB104" s="189"/>
      <c r="NIC104" s="189"/>
      <c r="NID104" s="189"/>
      <c r="NIE104" s="189"/>
      <c r="NIF104" s="189"/>
      <c r="NIG104" s="189"/>
      <c r="NIH104" s="189"/>
      <c r="NII104" s="189"/>
      <c r="NIJ104" s="189"/>
      <c r="NIK104" s="189"/>
      <c r="NIL104" s="189"/>
      <c r="NIM104" s="189"/>
      <c r="NIN104" s="189"/>
      <c r="NIO104" s="189"/>
      <c r="NIP104" s="189"/>
      <c r="NIQ104" s="189"/>
      <c r="NIR104" s="189"/>
      <c r="NIS104" s="189"/>
      <c r="NIT104" s="189"/>
      <c r="NIU104" s="189"/>
      <c r="NIV104" s="189"/>
      <c r="NIW104" s="189"/>
      <c r="NIX104" s="189"/>
      <c r="NIY104" s="189"/>
      <c r="NIZ104" s="189"/>
      <c r="NJA104" s="189"/>
      <c r="NJB104" s="189"/>
      <c r="NJC104" s="189"/>
      <c r="NJD104" s="189"/>
      <c r="NJE104" s="189"/>
      <c r="NJF104" s="189"/>
      <c r="NJG104" s="189"/>
      <c r="NJH104" s="189"/>
      <c r="NJI104" s="189"/>
      <c r="NJJ104" s="189"/>
      <c r="NJK104" s="189"/>
      <c r="NJL104" s="189"/>
      <c r="NJM104" s="189"/>
      <c r="NJN104" s="189"/>
      <c r="NJO104" s="189"/>
      <c r="NJP104" s="189"/>
      <c r="NJQ104" s="189"/>
      <c r="NJR104" s="189"/>
      <c r="NJS104" s="189"/>
      <c r="NJT104" s="189"/>
      <c r="NJU104" s="189"/>
      <c r="NJV104" s="189"/>
      <c r="NJW104" s="189"/>
      <c r="NJX104" s="189"/>
      <c r="NJY104" s="189"/>
      <c r="NJZ104" s="189"/>
      <c r="NKA104" s="189"/>
      <c r="NKB104" s="189"/>
      <c r="NKC104" s="189"/>
      <c r="NKD104" s="189"/>
      <c r="NKE104" s="189"/>
      <c r="NKF104" s="189"/>
      <c r="NKG104" s="189"/>
      <c r="NKH104" s="189"/>
      <c r="NKI104" s="189"/>
      <c r="NKJ104" s="189"/>
      <c r="NKK104" s="189"/>
      <c r="NKL104" s="189"/>
      <c r="NKM104" s="189"/>
      <c r="NKN104" s="189"/>
      <c r="NKO104" s="189"/>
      <c r="NKP104" s="189"/>
      <c r="NKQ104" s="189"/>
      <c r="NKR104" s="189"/>
      <c r="NKS104" s="189"/>
      <c r="NKT104" s="189"/>
      <c r="NKU104" s="189"/>
      <c r="NKV104" s="189"/>
      <c r="NKW104" s="189"/>
      <c r="NKX104" s="189"/>
      <c r="NKY104" s="189"/>
      <c r="NKZ104" s="189"/>
      <c r="NLA104" s="189"/>
      <c r="NLB104" s="189"/>
      <c r="NLC104" s="189"/>
      <c r="NLD104" s="189"/>
      <c r="NLE104" s="189"/>
      <c r="NLF104" s="189"/>
      <c r="NLG104" s="189"/>
      <c r="NLH104" s="189"/>
      <c r="NLI104" s="189"/>
      <c r="NLJ104" s="189"/>
      <c r="NLK104" s="189"/>
      <c r="NLL104" s="189"/>
      <c r="NLM104" s="189"/>
      <c r="NLN104" s="189"/>
      <c r="NLO104" s="189"/>
      <c r="NLP104" s="189"/>
      <c r="NLQ104" s="189"/>
      <c r="NLR104" s="189"/>
      <c r="NLS104" s="189"/>
      <c r="NLT104" s="189"/>
      <c r="NLU104" s="189"/>
      <c r="NLV104" s="189"/>
      <c r="NLW104" s="189"/>
      <c r="NLX104" s="189"/>
      <c r="NLY104" s="189"/>
      <c r="NLZ104" s="189"/>
      <c r="NMA104" s="189"/>
      <c r="NMB104" s="189"/>
      <c r="NMC104" s="189"/>
      <c r="NMD104" s="189"/>
      <c r="NME104" s="189"/>
      <c r="NMF104" s="189"/>
      <c r="NMG104" s="189"/>
      <c r="NMH104" s="189"/>
      <c r="NMI104" s="189"/>
      <c r="NMJ104" s="189"/>
      <c r="NMK104" s="189"/>
      <c r="NML104" s="189"/>
      <c r="NMM104" s="189"/>
      <c r="NMN104" s="189"/>
      <c r="NMO104" s="189"/>
      <c r="NMP104" s="189"/>
      <c r="NMQ104" s="189"/>
      <c r="NMR104" s="189"/>
      <c r="NMS104" s="189"/>
      <c r="NMT104" s="189"/>
      <c r="NMU104" s="189"/>
      <c r="NMV104" s="189"/>
      <c r="NMW104" s="189"/>
      <c r="NMX104" s="189"/>
      <c r="NMY104" s="189"/>
      <c r="NMZ104" s="189"/>
      <c r="NNA104" s="189"/>
      <c r="NNB104" s="189"/>
      <c r="NNC104" s="189"/>
      <c r="NND104" s="189"/>
      <c r="NNE104" s="189"/>
      <c r="NNF104" s="189"/>
      <c r="NNG104" s="189"/>
      <c r="NNH104" s="189"/>
      <c r="NNI104" s="189"/>
      <c r="NNJ104" s="189"/>
      <c r="NNK104" s="189"/>
      <c r="NNL104" s="189"/>
      <c r="NNM104" s="189"/>
      <c r="NNN104" s="189"/>
      <c r="NNO104" s="189"/>
      <c r="NNP104" s="189"/>
      <c r="NNQ104" s="189"/>
      <c r="NNR104" s="189"/>
      <c r="NNS104" s="189"/>
      <c r="NNT104" s="189"/>
      <c r="NNU104" s="189"/>
      <c r="NNV104" s="189"/>
      <c r="NNW104" s="189"/>
      <c r="NNX104" s="189"/>
      <c r="NNY104" s="189"/>
      <c r="NNZ104" s="189"/>
      <c r="NOA104" s="189"/>
      <c r="NOB104" s="189"/>
      <c r="NOC104" s="189"/>
      <c r="NOD104" s="189"/>
      <c r="NOE104" s="189"/>
      <c r="NOF104" s="189"/>
      <c r="NOG104" s="189"/>
      <c r="NOH104" s="189"/>
      <c r="NOI104" s="189"/>
      <c r="NOJ104" s="189"/>
      <c r="NOK104" s="189"/>
      <c r="NOL104" s="189"/>
      <c r="NOM104" s="189"/>
      <c r="NON104" s="189"/>
      <c r="NOO104" s="189"/>
      <c r="NOP104" s="189"/>
      <c r="NOQ104" s="189"/>
      <c r="NOR104" s="189"/>
      <c r="NOS104" s="189"/>
      <c r="NOT104" s="189"/>
      <c r="NOU104" s="189"/>
      <c r="NOV104" s="189"/>
      <c r="NOW104" s="189"/>
      <c r="NOX104" s="189"/>
      <c r="NOY104" s="189"/>
      <c r="NOZ104" s="189"/>
      <c r="NPA104" s="189"/>
      <c r="NPB104" s="189"/>
      <c r="NPC104" s="189"/>
      <c r="NPD104" s="189"/>
      <c r="NPE104" s="189"/>
      <c r="NPF104" s="189"/>
      <c r="NPG104" s="189"/>
      <c r="NPH104" s="189"/>
      <c r="NPI104" s="189"/>
      <c r="NPJ104" s="189"/>
      <c r="NPK104" s="189"/>
      <c r="NPL104" s="189"/>
      <c r="NPM104" s="189"/>
      <c r="NPN104" s="189"/>
      <c r="NPO104" s="189"/>
      <c r="NPP104" s="189"/>
      <c r="NPQ104" s="189"/>
      <c r="NPR104" s="189"/>
      <c r="NPS104" s="189"/>
      <c r="NPT104" s="189"/>
      <c r="NPU104" s="189"/>
      <c r="NPV104" s="189"/>
      <c r="NPW104" s="189"/>
      <c r="NPX104" s="189"/>
      <c r="NPY104" s="189"/>
      <c r="NPZ104" s="189"/>
      <c r="NQA104" s="189"/>
      <c r="NQB104" s="189"/>
      <c r="NQC104" s="189"/>
      <c r="NQD104" s="189"/>
      <c r="NQE104" s="189"/>
      <c r="NQF104" s="189"/>
      <c r="NQG104" s="189"/>
      <c r="NQH104" s="189"/>
      <c r="NQI104" s="189"/>
      <c r="NQJ104" s="189"/>
      <c r="NQK104" s="189"/>
      <c r="NQL104" s="189"/>
      <c r="NQM104" s="189"/>
      <c r="NQN104" s="189"/>
      <c r="NQO104" s="189"/>
      <c r="NQP104" s="189"/>
      <c r="NQQ104" s="189"/>
      <c r="NQR104" s="189"/>
      <c r="NQS104" s="189"/>
      <c r="NQT104" s="189"/>
      <c r="NQU104" s="189"/>
      <c r="NQV104" s="189"/>
      <c r="NQW104" s="189"/>
      <c r="NQX104" s="189"/>
      <c r="NQY104" s="189"/>
      <c r="NQZ104" s="189"/>
      <c r="NRA104" s="189"/>
      <c r="NRB104" s="189"/>
      <c r="NRC104" s="189"/>
      <c r="NRD104" s="189"/>
      <c r="NRE104" s="189"/>
      <c r="NRF104" s="189"/>
      <c r="NRG104" s="189"/>
      <c r="NRH104" s="189"/>
      <c r="NRI104" s="189"/>
      <c r="NRJ104" s="189"/>
      <c r="NRK104" s="189"/>
      <c r="NRL104" s="189"/>
      <c r="NRM104" s="189"/>
      <c r="NRN104" s="189"/>
      <c r="NRO104" s="189"/>
      <c r="NRP104" s="189"/>
      <c r="NRQ104" s="189"/>
      <c r="NRR104" s="189"/>
      <c r="NRS104" s="189"/>
      <c r="NRT104" s="189"/>
      <c r="NRU104" s="189"/>
      <c r="NRV104" s="189"/>
      <c r="NRW104" s="189"/>
      <c r="NRX104" s="189"/>
      <c r="NRY104" s="189"/>
      <c r="NRZ104" s="189"/>
      <c r="NSA104" s="189"/>
      <c r="NSB104" s="189"/>
      <c r="NSC104" s="189"/>
      <c r="NSD104" s="189"/>
      <c r="NSE104" s="189"/>
      <c r="NSF104" s="189"/>
      <c r="NSG104" s="189"/>
      <c r="NSH104" s="189"/>
      <c r="NSI104" s="189"/>
      <c r="NSJ104" s="189"/>
      <c r="NSK104" s="189"/>
      <c r="NSL104" s="189"/>
      <c r="NSM104" s="189"/>
      <c r="NSN104" s="189"/>
      <c r="NSO104" s="189"/>
      <c r="NSP104" s="189"/>
      <c r="NSQ104" s="189"/>
      <c r="NSR104" s="189"/>
      <c r="NSS104" s="189"/>
      <c r="NST104" s="189"/>
      <c r="NSU104" s="189"/>
      <c r="NSV104" s="189"/>
      <c r="NSW104" s="189"/>
      <c r="NSX104" s="189"/>
      <c r="NSY104" s="189"/>
      <c r="NSZ104" s="189"/>
      <c r="NTA104" s="189"/>
      <c r="NTB104" s="189"/>
      <c r="NTC104" s="189"/>
      <c r="NTD104" s="189"/>
      <c r="NTE104" s="189"/>
      <c r="NTF104" s="189"/>
      <c r="NTG104" s="189"/>
      <c r="NTH104" s="189"/>
      <c r="NTI104" s="189"/>
      <c r="NTJ104" s="189"/>
      <c r="NTK104" s="189"/>
      <c r="NTL104" s="189"/>
      <c r="NTM104" s="189"/>
      <c r="NTN104" s="189"/>
      <c r="NTO104" s="189"/>
      <c r="NTP104" s="189"/>
      <c r="NTQ104" s="189"/>
      <c r="NTR104" s="189"/>
      <c r="NTS104" s="189"/>
      <c r="NTT104" s="189"/>
      <c r="NTU104" s="189"/>
      <c r="NTV104" s="189"/>
      <c r="NTW104" s="189"/>
      <c r="NTX104" s="189"/>
      <c r="NTY104" s="189"/>
      <c r="NTZ104" s="189"/>
      <c r="NUA104" s="189"/>
      <c r="NUB104" s="189"/>
      <c r="NUC104" s="189"/>
      <c r="NUD104" s="189"/>
      <c r="NUE104" s="189"/>
      <c r="NUF104" s="189"/>
      <c r="NUG104" s="189"/>
      <c r="NUH104" s="189"/>
      <c r="NUI104" s="189"/>
      <c r="NUJ104" s="189"/>
      <c r="NUK104" s="189"/>
      <c r="NUL104" s="189"/>
      <c r="NUM104" s="189"/>
      <c r="NUN104" s="189"/>
      <c r="NUO104" s="189"/>
      <c r="NUP104" s="189"/>
      <c r="NUQ104" s="189"/>
      <c r="NUR104" s="189"/>
      <c r="NUS104" s="189"/>
      <c r="NUT104" s="189"/>
      <c r="NUU104" s="189"/>
      <c r="NUV104" s="189"/>
      <c r="NUW104" s="189"/>
      <c r="NUX104" s="189"/>
      <c r="NUY104" s="189"/>
      <c r="NUZ104" s="189"/>
      <c r="NVA104" s="189"/>
      <c r="NVB104" s="189"/>
      <c r="NVC104" s="189"/>
      <c r="NVD104" s="189"/>
      <c r="NVE104" s="189"/>
      <c r="NVF104" s="189"/>
      <c r="NVG104" s="189"/>
      <c r="NVH104" s="189"/>
      <c r="NVI104" s="189"/>
      <c r="NVJ104" s="189"/>
      <c r="NVK104" s="189"/>
      <c r="NVL104" s="189"/>
      <c r="NVM104" s="189"/>
      <c r="NVN104" s="189"/>
      <c r="NVO104" s="189"/>
      <c r="NVP104" s="189"/>
      <c r="NVQ104" s="189"/>
      <c r="NVR104" s="189"/>
      <c r="NVS104" s="189"/>
      <c r="NVT104" s="189"/>
      <c r="NVU104" s="189"/>
      <c r="NVV104" s="189"/>
      <c r="NVW104" s="189"/>
      <c r="NVX104" s="189"/>
      <c r="NVY104" s="189"/>
      <c r="NVZ104" s="189"/>
      <c r="NWA104" s="189"/>
      <c r="NWB104" s="189"/>
      <c r="NWC104" s="189"/>
      <c r="NWD104" s="189"/>
      <c r="NWE104" s="189"/>
      <c r="NWF104" s="189"/>
      <c r="NWG104" s="189"/>
      <c r="NWH104" s="189"/>
      <c r="NWI104" s="189"/>
      <c r="NWJ104" s="189"/>
      <c r="NWK104" s="189"/>
      <c r="NWL104" s="189"/>
      <c r="NWM104" s="189"/>
      <c r="NWN104" s="189"/>
      <c r="NWO104" s="189"/>
      <c r="NWP104" s="189"/>
      <c r="NWQ104" s="189"/>
      <c r="NWR104" s="189"/>
      <c r="NWS104" s="189"/>
      <c r="NWT104" s="189"/>
      <c r="NWU104" s="189"/>
      <c r="NWV104" s="189"/>
      <c r="NWW104" s="189"/>
      <c r="NWX104" s="189"/>
      <c r="NWY104" s="189"/>
      <c r="NWZ104" s="189"/>
      <c r="NXA104" s="189"/>
      <c r="NXB104" s="189"/>
      <c r="NXC104" s="189"/>
      <c r="NXD104" s="189"/>
      <c r="NXE104" s="189"/>
      <c r="NXF104" s="189"/>
      <c r="NXG104" s="189"/>
      <c r="NXH104" s="189"/>
      <c r="NXI104" s="189"/>
      <c r="NXJ104" s="189"/>
      <c r="NXK104" s="189"/>
      <c r="NXL104" s="189"/>
      <c r="NXM104" s="189"/>
      <c r="NXN104" s="189"/>
      <c r="NXO104" s="189"/>
      <c r="NXP104" s="189"/>
      <c r="NXQ104" s="189"/>
      <c r="NXR104" s="189"/>
      <c r="NXS104" s="189"/>
      <c r="NXT104" s="189"/>
      <c r="NXU104" s="189"/>
      <c r="NXV104" s="189"/>
      <c r="NXW104" s="189"/>
      <c r="NXX104" s="189"/>
      <c r="NXY104" s="189"/>
      <c r="NXZ104" s="189"/>
      <c r="NYA104" s="189"/>
      <c r="NYB104" s="189"/>
      <c r="NYC104" s="189"/>
      <c r="NYD104" s="189"/>
      <c r="NYE104" s="189"/>
      <c r="NYF104" s="189"/>
      <c r="NYG104" s="189"/>
      <c r="NYH104" s="189"/>
      <c r="NYI104" s="189"/>
      <c r="NYJ104" s="189"/>
      <c r="NYK104" s="189"/>
      <c r="NYL104" s="189"/>
      <c r="NYM104" s="189"/>
      <c r="NYN104" s="189"/>
      <c r="NYO104" s="189"/>
      <c r="NYP104" s="189"/>
      <c r="NYQ104" s="189"/>
      <c r="NYR104" s="189"/>
      <c r="NYS104" s="189"/>
      <c r="NYT104" s="189"/>
      <c r="NYU104" s="189"/>
      <c r="NYV104" s="189"/>
      <c r="NYW104" s="189"/>
      <c r="NYX104" s="189"/>
      <c r="NYY104" s="189"/>
      <c r="NYZ104" s="189"/>
      <c r="NZA104" s="189"/>
      <c r="NZB104" s="189"/>
      <c r="NZC104" s="189"/>
      <c r="NZD104" s="189"/>
      <c r="NZE104" s="189"/>
      <c r="NZF104" s="189"/>
      <c r="NZG104" s="189"/>
      <c r="NZH104" s="189"/>
      <c r="NZI104" s="189"/>
      <c r="NZJ104" s="189"/>
      <c r="NZK104" s="189"/>
      <c r="NZL104" s="189"/>
      <c r="NZM104" s="189"/>
      <c r="NZN104" s="189"/>
      <c r="NZO104" s="189"/>
      <c r="NZP104" s="189"/>
      <c r="NZQ104" s="189"/>
      <c r="NZR104" s="189"/>
      <c r="NZS104" s="189"/>
      <c r="NZT104" s="189"/>
      <c r="NZU104" s="189"/>
      <c r="NZV104" s="189"/>
      <c r="NZW104" s="189"/>
      <c r="NZX104" s="189"/>
      <c r="NZY104" s="189"/>
      <c r="NZZ104" s="189"/>
      <c r="OAA104" s="189"/>
      <c r="OAB104" s="189"/>
      <c r="OAC104" s="189"/>
      <c r="OAD104" s="189"/>
      <c r="OAE104" s="189"/>
      <c r="OAF104" s="189"/>
      <c r="OAG104" s="189"/>
      <c r="OAH104" s="189"/>
      <c r="OAI104" s="189"/>
      <c r="OAJ104" s="189"/>
      <c r="OAK104" s="189"/>
      <c r="OAL104" s="189"/>
      <c r="OAM104" s="189"/>
      <c r="OAN104" s="189"/>
      <c r="OAO104" s="189"/>
      <c r="OAP104" s="189"/>
      <c r="OAQ104" s="189"/>
      <c r="OAR104" s="189"/>
      <c r="OAS104" s="189"/>
      <c r="OAT104" s="189"/>
      <c r="OAU104" s="189"/>
      <c r="OAV104" s="189"/>
      <c r="OAW104" s="189"/>
      <c r="OAX104" s="189"/>
      <c r="OAY104" s="189"/>
      <c r="OAZ104" s="189"/>
      <c r="OBA104" s="189"/>
      <c r="OBB104" s="189"/>
      <c r="OBC104" s="189"/>
      <c r="OBD104" s="189"/>
      <c r="OBE104" s="189"/>
      <c r="OBF104" s="189"/>
      <c r="OBG104" s="189"/>
      <c r="OBH104" s="189"/>
      <c r="OBI104" s="189"/>
      <c r="OBJ104" s="189"/>
      <c r="OBK104" s="189"/>
      <c r="OBL104" s="189"/>
      <c r="OBM104" s="189"/>
      <c r="OBN104" s="189"/>
      <c r="OBO104" s="189"/>
      <c r="OBP104" s="189"/>
      <c r="OBQ104" s="189"/>
      <c r="OBR104" s="189"/>
      <c r="OBS104" s="189"/>
      <c r="OBT104" s="189"/>
      <c r="OBU104" s="189"/>
      <c r="OBV104" s="189"/>
      <c r="OBW104" s="189"/>
      <c r="OBX104" s="189"/>
      <c r="OBY104" s="189"/>
      <c r="OBZ104" s="189"/>
      <c r="OCA104" s="189"/>
      <c r="OCB104" s="189"/>
      <c r="OCC104" s="189"/>
      <c r="OCD104" s="189"/>
      <c r="OCE104" s="189"/>
      <c r="OCF104" s="189"/>
      <c r="OCG104" s="189"/>
      <c r="OCH104" s="189"/>
      <c r="OCI104" s="189"/>
      <c r="OCJ104" s="189"/>
      <c r="OCK104" s="189"/>
      <c r="OCL104" s="189"/>
      <c r="OCM104" s="189"/>
      <c r="OCN104" s="189"/>
      <c r="OCO104" s="189"/>
      <c r="OCP104" s="189"/>
      <c r="OCQ104" s="189"/>
      <c r="OCR104" s="189"/>
      <c r="OCS104" s="189"/>
      <c r="OCT104" s="189"/>
      <c r="OCU104" s="189"/>
      <c r="OCV104" s="189"/>
      <c r="OCW104" s="189"/>
      <c r="OCX104" s="189"/>
      <c r="OCY104" s="189"/>
      <c r="OCZ104" s="189"/>
      <c r="ODA104" s="189"/>
      <c r="ODB104" s="189"/>
      <c r="ODC104" s="189"/>
      <c r="ODD104" s="189"/>
      <c r="ODE104" s="189"/>
      <c r="ODF104" s="189"/>
      <c r="ODG104" s="189"/>
      <c r="ODH104" s="189"/>
      <c r="ODI104" s="189"/>
      <c r="ODJ104" s="189"/>
      <c r="ODK104" s="189"/>
      <c r="ODL104" s="189"/>
      <c r="ODM104" s="189"/>
      <c r="ODN104" s="189"/>
      <c r="ODO104" s="189"/>
      <c r="ODP104" s="189"/>
      <c r="ODQ104" s="189"/>
      <c r="ODR104" s="189"/>
      <c r="ODS104" s="189"/>
      <c r="ODT104" s="189"/>
      <c r="ODU104" s="189"/>
      <c r="ODV104" s="189"/>
      <c r="ODW104" s="189"/>
      <c r="ODX104" s="189"/>
      <c r="ODY104" s="189"/>
      <c r="ODZ104" s="189"/>
      <c r="OEA104" s="189"/>
      <c r="OEB104" s="189"/>
      <c r="OEC104" s="189"/>
      <c r="OED104" s="189"/>
      <c r="OEE104" s="189"/>
      <c r="OEF104" s="189"/>
      <c r="OEG104" s="189"/>
      <c r="OEH104" s="189"/>
      <c r="OEI104" s="189"/>
      <c r="OEJ104" s="189"/>
      <c r="OEK104" s="189"/>
      <c r="OEL104" s="189"/>
      <c r="OEM104" s="189"/>
      <c r="OEN104" s="189"/>
      <c r="OEO104" s="189"/>
      <c r="OEP104" s="189"/>
      <c r="OEQ104" s="189"/>
      <c r="OER104" s="189"/>
      <c r="OES104" s="189"/>
      <c r="OET104" s="189"/>
      <c r="OEU104" s="189"/>
      <c r="OEV104" s="189"/>
      <c r="OEW104" s="189"/>
      <c r="OEX104" s="189"/>
      <c r="OEY104" s="189"/>
      <c r="OEZ104" s="189"/>
      <c r="OFA104" s="189"/>
      <c r="OFB104" s="189"/>
      <c r="OFC104" s="189"/>
      <c r="OFD104" s="189"/>
      <c r="OFE104" s="189"/>
      <c r="OFF104" s="189"/>
      <c r="OFG104" s="189"/>
      <c r="OFH104" s="189"/>
      <c r="OFI104" s="189"/>
      <c r="OFJ104" s="189"/>
      <c r="OFK104" s="189"/>
      <c r="OFL104" s="189"/>
      <c r="OFM104" s="189"/>
      <c r="OFN104" s="189"/>
      <c r="OFO104" s="189"/>
      <c r="OFP104" s="189"/>
      <c r="OFQ104" s="189"/>
      <c r="OFR104" s="189"/>
      <c r="OFS104" s="189"/>
      <c r="OFT104" s="189"/>
      <c r="OFU104" s="189"/>
      <c r="OFV104" s="189"/>
      <c r="OFW104" s="189"/>
      <c r="OFX104" s="189"/>
      <c r="OFY104" s="189"/>
      <c r="OFZ104" s="189"/>
      <c r="OGA104" s="189"/>
      <c r="OGB104" s="189"/>
      <c r="OGC104" s="189"/>
      <c r="OGD104" s="189"/>
      <c r="OGE104" s="189"/>
      <c r="OGF104" s="189"/>
      <c r="OGG104" s="189"/>
      <c r="OGH104" s="189"/>
      <c r="OGI104" s="189"/>
      <c r="OGJ104" s="189"/>
      <c r="OGK104" s="189"/>
      <c r="OGL104" s="189"/>
      <c r="OGM104" s="189"/>
      <c r="OGN104" s="189"/>
      <c r="OGO104" s="189"/>
      <c r="OGP104" s="189"/>
      <c r="OGQ104" s="189"/>
      <c r="OGR104" s="189"/>
      <c r="OGS104" s="189"/>
      <c r="OGT104" s="189"/>
      <c r="OGU104" s="189"/>
      <c r="OGV104" s="189"/>
      <c r="OGW104" s="189"/>
      <c r="OGX104" s="189"/>
      <c r="OGY104" s="189"/>
      <c r="OGZ104" s="189"/>
      <c r="OHA104" s="189"/>
      <c r="OHB104" s="189"/>
      <c r="OHC104" s="189"/>
      <c r="OHD104" s="189"/>
      <c r="OHE104" s="189"/>
      <c r="OHF104" s="189"/>
      <c r="OHG104" s="189"/>
      <c r="OHH104" s="189"/>
      <c r="OHI104" s="189"/>
      <c r="OHJ104" s="189"/>
      <c r="OHK104" s="189"/>
      <c r="OHL104" s="189"/>
      <c r="OHM104" s="189"/>
      <c r="OHN104" s="189"/>
      <c r="OHO104" s="189"/>
      <c r="OHP104" s="189"/>
      <c r="OHQ104" s="189"/>
      <c r="OHR104" s="189"/>
      <c r="OHS104" s="189"/>
      <c r="OHT104" s="189"/>
      <c r="OHU104" s="189"/>
      <c r="OHV104" s="189"/>
      <c r="OHW104" s="189"/>
      <c r="OHX104" s="189"/>
      <c r="OHY104" s="189"/>
      <c r="OHZ104" s="189"/>
      <c r="OIA104" s="189"/>
      <c r="OIB104" s="189"/>
      <c r="OIC104" s="189"/>
      <c r="OID104" s="189"/>
      <c r="OIE104" s="189"/>
      <c r="OIF104" s="189"/>
      <c r="OIG104" s="189"/>
      <c r="OIH104" s="189"/>
      <c r="OII104" s="189"/>
      <c r="OIJ104" s="189"/>
      <c r="OIK104" s="189"/>
      <c r="OIL104" s="189"/>
      <c r="OIM104" s="189"/>
      <c r="OIN104" s="189"/>
      <c r="OIO104" s="189"/>
      <c r="OIP104" s="189"/>
      <c r="OIQ104" s="189"/>
      <c r="OIR104" s="189"/>
      <c r="OIS104" s="189"/>
      <c r="OIT104" s="189"/>
      <c r="OIU104" s="189"/>
      <c r="OIV104" s="189"/>
      <c r="OIW104" s="189"/>
      <c r="OIX104" s="189"/>
      <c r="OIY104" s="189"/>
      <c r="OIZ104" s="189"/>
      <c r="OJA104" s="189"/>
      <c r="OJB104" s="189"/>
      <c r="OJC104" s="189"/>
      <c r="OJD104" s="189"/>
      <c r="OJE104" s="189"/>
      <c r="OJF104" s="189"/>
      <c r="OJG104" s="189"/>
      <c r="OJH104" s="189"/>
      <c r="OJI104" s="189"/>
      <c r="OJJ104" s="189"/>
      <c r="OJK104" s="189"/>
      <c r="OJL104" s="189"/>
      <c r="OJM104" s="189"/>
      <c r="OJN104" s="189"/>
      <c r="OJO104" s="189"/>
      <c r="OJP104" s="189"/>
      <c r="OJQ104" s="189"/>
      <c r="OJR104" s="189"/>
      <c r="OJS104" s="189"/>
      <c r="OJT104" s="189"/>
      <c r="OJU104" s="189"/>
      <c r="OJV104" s="189"/>
      <c r="OJW104" s="189"/>
      <c r="OJX104" s="189"/>
      <c r="OJY104" s="189"/>
      <c r="OJZ104" s="189"/>
      <c r="OKA104" s="189"/>
      <c r="OKB104" s="189"/>
      <c r="OKC104" s="189"/>
      <c r="OKD104" s="189"/>
      <c r="OKE104" s="189"/>
      <c r="OKF104" s="189"/>
      <c r="OKG104" s="189"/>
      <c r="OKH104" s="189"/>
      <c r="OKI104" s="189"/>
      <c r="OKJ104" s="189"/>
      <c r="OKK104" s="189"/>
      <c r="OKL104" s="189"/>
      <c r="OKM104" s="189"/>
      <c r="OKN104" s="189"/>
      <c r="OKO104" s="189"/>
      <c r="OKP104" s="189"/>
      <c r="OKQ104" s="189"/>
      <c r="OKR104" s="189"/>
      <c r="OKS104" s="189"/>
      <c r="OKT104" s="189"/>
      <c r="OKU104" s="189"/>
      <c r="OKV104" s="189"/>
      <c r="OKW104" s="189"/>
      <c r="OKX104" s="189"/>
      <c r="OKY104" s="189"/>
      <c r="OKZ104" s="189"/>
      <c r="OLA104" s="189"/>
      <c r="OLB104" s="189"/>
      <c r="OLC104" s="189"/>
      <c r="OLD104" s="189"/>
      <c r="OLE104" s="189"/>
      <c r="OLF104" s="189"/>
      <c r="OLG104" s="189"/>
      <c r="OLH104" s="189"/>
      <c r="OLI104" s="189"/>
      <c r="OLJ104" s="189"/>
      <c r="OLK104" s="189"/>
      <c r="OLL104" s="189"/>
      <c r="OLM104" s="189"/>
      <c r="OLN104" s="189"/>
      <c r="OLO104" s="189"/>
      <c r="OLP104" s="189"/>
      <c r="OLQ104" s="189"/>
      <c r="OLR104" s="189"/>
      <c r="OLS104" s="189"/>
      <c r="OLT104" s="189"/>
      <c r="OLU104" s="189"/>
      <c r="OLV104" s="189"/>
      <c r="OLW104" s="189"/>
      <c r="OLX104" s="189"/>
      <c r="OLY104" s="189"/>
      <c r="OLZ104" s="189"/>
      <c r="OMA104" s="189"/>
      <c r="OMB104" s="189"/>
      <c r="OMC104" s="189"/>
      <c r="OMD104" s="189"/>
      <c r="OME104" s="189"/>
      <c r="OMF104" s="189"/>
      <c r="OMG104" s="189"/>
      <c r="OMH104" s="189"/>
      <c r="OMI104" s="189"/>
      <c r="OMJ104" s="189"/>
      <c r="OMK104" s="189"/>
      <c r="OML104" s="189"/>
      <c r="OMM104" s="189"/>
      <c r="OMN104" s="189"/>
      <c r="OMO104" s="189"/>
      <c r="OMP104" s="189"/>
      <c r="OMQ104" s="189"/>
      <c r="OMR104" s="189"/>
      <c r="OMS104" s="189"/>
      <c r="OMT104" s="189"/>
      <c r="OMU104" s="189"/>
      <c r="OMV104" s="189"/>
      <c r="OMW104" s="189"/>
      <c r="OMX104" s="189"/>
      <c r="OMY104" s="189"/>
      <c r="OMZ104" s="189"/>
      <c r="ONA104" s="189"/>
      <c r="ONB104" s="189"/>
      <c r="ONC104" s="189"/>
      <c r="OND104" s="189"/>
      <c r="ONE104" s="189"/>
      <c r="ONF104" s="189"/>
      <c r="ONG104" s="189"/>
      <c r="ONH104" s="189"/>
      <c r="ONI104" s="189"/>
      <c r="ONJ104" s="189"/>
      <c r="ONK104" s="189"/>
      <c r="ONL104" s="189"/>
      <c r="ONM104" s="189"/>
      <c r="ONN104" s="189"/>
      <c r="ONO104" s="189"/>
      <c r="ONP104" s="189"/>
      <c r="ONQ104" s="189"/>
      <c r="ONR104" s="189"/>
      <c r="ONS104" s="189"/>
      <c r="ONT104" s="189"/>
      <c r="ONU104" s="189"/>
      <c r="ONV104" s="189"/>
      <c r="ONW104" s="189"/>
      <c r="ONX104" s="189"/>
      <c r="ONY104" s="189"/>
      <c r="ONZ104" s="189"/>
      <c r="OOA104" s="189"/>
      <c r="OOB104" s="189"/>
      <c r="OOC104" s="189"/>
      <c r="OOD104" s="189"/>
      <c r="OOE104" s="189"/>
      <c r="OOF104" s="189"/>
      <c r="OOG104" s="189"/>
      <c r="OOH104" s="189"/>
      <c r="OOI104" s="189"/>
      <c r="OOJ104" s="189"/>
      <c r="OOK104" s="189"/>
      <c r="OOL104" s="189"/>
      <c r="OOM104" s="189"/>
      <c r="OON104" s="189"/>
      <c r="OOO104" s="189"/>
      <c r="OOP104" s="189"/>
      <c r="OOQ104" s="189"/>
      <c r="OOR104" s="189"/>
      <c r="OOS104" s="189"/>
      <c r="OOT104" s="189"/>
      <c r="OOU104" s="189"/>
      <c r="OOV104" s="189"/>
      <c r="OOW104" s="189"/>
      <c r="OOX104" s="189"/>
      <c r="OOY104" s="189"/>
      <c r="OOZ104" s="189"/>
      <c r="OPA104" s="189"/>
      <c r="OPB104" s="189"/>
      <c r="OPC104" s="189"/>
      <c r="OPD104" s="189"/>
      <c r="OPE104" s="189"/>
      <c r="OPF104" s="189"/>
      <c r="OPG104" s="189"/>
      <c r="OPH104" s="189"/>
      <c r="OPI104" s="189"/>
      <c r="OPJ104" s="189"/>
      <c r="OPK104" s="189"/>
      <c r="OPL104" s="189"/>
      <c r="OPM104" s="189"/>
      <c r="OPN104" s="189"/>
      <c r="OPO104" s="189"/>
      <c r="OPP104" s="189"/>
      <c r="OPQ104" s="189"/>
      <c r="OPR104" s="189"/>
      <c r="OPS104" s="189"/>
      <c r="OPT104" s="189"/>
      <c r="OPU104" s="189"/>
      <c r="OPV104" s="189"/>
      <c r="OPW104" s="189"/>
      <c r="OPX104" s="189"/>
      <c r="OPY104" s="189"/>
      <c r="OPZ104" s="189"/>
      <c r="OQA104" s="189"/>
      <c r="OQB104" s="189"/>
      <c r="OQC104" s="189"/>
      <c r="OQD104" s="189"/>
      <c r="OQE104" s="189"/>
      <c r="OQF104" s="189"/>
      <c r="OQG104" s="189"/>
      <c r="OQH104" s="189"/>
      <c r="OQI104" s="189"/>
      <c r="OQJ104" s="189"/>
      <c r="OQK104" s="189"/>
      <c r="OQL104" s="189"/>
      <c r="OQM104" s="189"/>
      <c r="OQN104" s="189"/>
      <c r="OQO104" s="189"/>
      <c r="OQP104" s="189"/>
      <c r="OQQ104" s="189"/>
      <c r="OQR104" s="189"/>
      <c r="OQS104" s="189"/>
      <c r="OQT104" s="189"/>
      <c r="OQU104" s="189"/>
      <c r="OQV104" s="189"/>
      <c r="OQW104" s="189"/>
      <c r="OQX104" s="189"/>
      <c r="OQY104" s="189"/>
      <c r="OQZ104" s="189"/>
      <c r="ORA104" s="189"/>
      <c r="ORB104" s="189"/>
      <c r="ORC104" s="189"/>
      <c r="ORD104" s="189"/>
      <c r="ORE104" s="189"/>
      <c r="ORF104" s="189"/>
      <c r="ORG104" s="189"/>
      <c r="ORH104" s="189"/>
      <c r="ORI104" s="189"/>
      <c r="ORJ104" s="189"/>
      <c r="ORK104" s="189"/>
      <c r="ORL104" s="189"/>
      <c r="ORM104" s="189"/>
      <c r="ORN104" s="189"/>
      <c r="ORO104" s="189"/>
      <c r="ORP104" s="189"/>
      <c r="ORQ104" s="189"/>
      <c r="ORR104" s="189"/>
      <c r="ORS104" s="189"/>
      <c r="ORT104" s="189"/>
      <c r="ORU104" s="189"/>
      <c r="ORV104" s="189"/>
      <c r="ORW104" s="189"/>
      <c r="ORX104" s="189"/>
      <c r="ORY104" s="189"/>
      <c r="ORZ104" s="189"/>
      <c r="OSA104" s="189"/>
      <c r="OSB104" s="189"/>
      <c r="OSC104" s="189"/>
      <c r="OSD104" s="189"/>
      <c r="OSE104" s="189"/>
      <c r="OSF104" s="189"/>
      <c r="OSG104" s="189"/>
      <c r="OSH104" s="189"/>
      <c r="OSI104" s="189"/>
      <c r="OSJ104" s="189"/>
      <c r="OSK104" s="189"/>
      <c r="OSL104" s="189"/>
      <c r="OSM104" s="189"/>
      <c r="OSN104" s="189"/>
      <c r="OSO104" s="189"/>
      <c r="OSP104" s="189"/>
      <c r="OSQ104" s="189"/>
      <c r="OSR104" s="189"/>
      <c r="OSS104" s="189"/>
      <c r="OST104" s="189"/>
      <c r="OSU104" s="189"/>
      <c r="OSV104" s="189"/>
      <c r="OSW104" s="189"/>
      <c r="OSX104" s="189"/>
      <c r="OSY104" s="189"/>
      <c r="OSZ104" s="189"/>
      <c r="OTA104" s="189"/>
      <c r="OTB104" s="189"/>
      <c r="OTC104" s="189"/>
      <c r="OTD104" s="189"/>
      <c r="OTE104" s="189"/>
      <c r="OTF104" s="189"/>
      <c r="OTG104" s="189"/>
      <c r="OTH104" s="189"/>
      <c r="OTI104" s="189"/>
      <c r="OTJ104" s="189"/>
      <c r="OTK104" s="189"/>
      <c r="OTL104" s="189"/>
      <c r="OTM104" s="189"/>
      <c r="OTN104" s="189"/>
      <c r="OTO104" s="189"/>
      <c r="OTP104" s="189"/>
      <c r="OTQ104" s="189"/>
      <c r="OTR104" s="189"/>
      <c r="OTS104" s="189"/>
      <c r="OTT104" s="189"/>
      <c r="OTU104" s="189"/>
      <c r="OTV104" s="189"/>
      <c r="OTW104" s="189"/>
      <c r="OTX104" s="189"/>
      <c r="OTY104" s="189"/>
      <c r="OTZ104" s="189"/>
      <c r="OUA104" s="189"/>
      <c r="OUB104" s="189"/>
      <c r="OUC104" s="189"/>
      <c r="OUD104" s="189"/>
      <c r="OUE104" s="189"/>
      <c r="OUF104" s="189"/>
      <c r="OUG104" s="189"/>
      <c r="OUH104" s="189"/>
      <c r="OUI104" s="189"/>
      <c r="OUJ104" s="189"/>
      <c r="OUK104" s="189"/>
      <c r="OUL104" s="189"/>
      <c r="OUM104" s="189"/>
      <c r="OUN104" s="189"/>
      <c r="OUO104" s="189"/>
      <c r="OUP104" s="189"/>
      <c r="OUQ104" s="189"/>
      <c r="OUR104" s="189"/>
      <c r="OUS104" s="189"/>
      <c r="OUT104" s="189"/>
      <c r="OUU104" s="189"/>
      <c r="OUV104" s="189"/>
      <c r="OUW104" s="189"/>
      <c r="OUX104" s="189"/>
      <c r="OUY104" s="189"/>
      <c r="OUZ104" s="189"/>
      <c r="OVA104" s="189"/>
      <c r="OVB104" s="189"/>
      <c r="OVC104" s="189"/>
      <c r="OVD104" s="189"/>
      <c r="OVE104" s="189"/>
      <c r="OVF104" s="189"/>
      <c r="OVG104" s="189"/>
      <c r="OVH104" s="189"/>
      <c r="OVI104" s="189"/>
      <c r="OVJ104" s="189"/>
      <c r="OVK104" s="189"/>
      <c r="OVL104" s="189"/>
      <c r="OVM104" s="189"/>
      <c r="OVN104" s="189"/>
      <c r="OVO104" s="189"/>
      <c r="OVP104" s="189"/>
      <c r="OVQ104" s="189"/>
      <c r="OVR104" s="189"/>
      <c r="OVS104" s="189"/>
      <c r="OVT104" s="189"/>
      <c r="OVU104" s="189"/>
      <c r="OVV104" s="189"/>
      <c r="OVW104" s="189"/>
      <c r="OVX104" s="189"/>
      <c r="OVY104" s="189"/>
      <c r="OVZ104" s="189"/>
      <c r="OWA104" s="189"/>
      <c r="OWB104" s="189"/>
      <c r="OWC104" s="189"/>
      <c r="OWD104" s="189"/>
      <c r="OWE104" s="189"/>
      <c r="OWF104" s="189"/>
      <c r="OWG104" s="189"/>
      <c r="OWH104" s="189"/>
      <c r="OWI104" s="189"/>
      <c r="OWJ104" s="189"/>
      <c r="OWK104" s="189"/>
      <c r="OWL104" s="189"/>
      <c r="OWM104" s="189"/>
      <c r="OWN104" s="189"/>
      <c r="OWO104" s="189"/>
      <c r="OWP104" s="189"/>
      <c r="OWQ104" s="189"/>
      <c r="OWR104" s="189"/>
      <c r="OWS104" s="189"/>
      <c r="OWT104" s="189"/>
      <c r="OWU104" s="189"/>
      <c r="OWV104" s="189"/>
      <c r="OWW104" s="189"/>
      <c r="OWX104" s="189"/>
      <c r="OWY104" s="189"/>
      <c r="OWZ104" s="189"/>
      <c r="OXA104" s="189"/>
      <c r="OXB104" s="189"/>
      <c r="OXC104" s="189"/>
      <c r="OXD104" s="189"/>
      <c r="OXE104" s="189"/>
      <c r="OXF104" s="189"/>
      <c r="OXG104" s="189"/>
      <c r="OXH104" s="189"/>
      <c r="OXI104" s="189"/>
      <c r="OXJ104" s="189"/>
      <c r="OXK104" s="189"/>
      <c r="OXL104" s="189"/>
      <c r="OXM104" s="189"/>
      <c r="OXN104" s="189"/>
      <c r="OXO104" s="189"/>
      <c r="OXP104" s="189"/>
      <c r="OXQ104" s="189"/>
      <c r="OXR104" s="189"/>
      <c r="OXS104" s="189"/>
      <c r="OXT104" s="189"/>
      <c r="OXU104" s="189"/>
      <c r="OXV104" s="189"/>
      <c r="OXW104" s="189"/>
      <c r="OXX104" s="189"/>
      <c r="OXY104" s="189"/>
      <c r="OXZ104" s="189"/>
      <c r="OYA104" s="189"/>
      <c r="OYB104" s="189"/>
      <c r="OYC104" s="189"/>
      <c r="OYD104" s="189"/>
      <c r="OYE104" s="189"/>
      <c r="OYF104" s="189"/>
      <c r="OYG104" s="189"/>
      <c r="OYH104" s="189"/>
      <c r="OYI104" s="189"/>
      <c r="OYJ104" s="189"/>
      <c r="OYK104" s="189"/>
      <c r="OYL104" s="189"/>
      <c r="OYM104" s="189"/>
      <c r="OYN104" s="189"/>
      <c r="OYO104" s="189"/>
      <c r="OYP104" s="189"/>
      <c r="OYQ104" s="189"/>
      <c r="OYR104" s="189"/>
      <c r="OYS104" s="189"/>
      <c r="OYT104" s="189"/>
      <c r="OYU104" s="189"/>
      <c r="OYV104" s="189"/>
      <c r="OYW104" s="189"/>
      <c r="OYX104" s="189"/>
      <c r="OYY104" s="189"/>
      <c r="OYZ104" s="189"/>
      <c r="OZA104" s="189"/>
      <c r="OZB104" s="189"/>
      <c r="OZC104" s="189"/>
      <c r="OZD104" s="189"/>
      <c r="OZE104" s="189"/>
      <c r="OZF104" s="189"/>
      <c r="OZG104" s="189"/>
      <c r="OZH104" s="189"/>
      <c r="OZI104" s="189"/>
      <c r="OZJ104" s="189"/>
      <c r="OZK104" s="189"/>
      <c r="OZL104" s="189"/>
      <c r="OZM104" s="189"/>
      <c r="OZN104" s="189"/>
      <c r="OZO104" s="189"/>
      <c r="OZP104" s="189"/>
      <c r="OZQ104" s="189"/>
      <c r="OZR104" s="189"/>
      <c r="OZS104" s="189"/>
      <c r="OZT104" s="189"/>
      <c r="OZU104" s="189"/>
      <c r="OZV104" s="189"/>
      <c r="OZW104" s="189"/>
      <c r="OZX104" s="189"/>
      <c r="OZY104" s="189"/>
      <c r="OZZ104" s="189"/>
      <c r="PAA104" s="189"/>
      <c r="PAB104" s="189"/>
      <c r="PAC104" s="189"/>
      <c r="PAD104" s="189"/>
      <c r="PAE104" s="189"/>
      <c r="PAF104" s="189"/>
      <c r="PAG104" s="189"/>
      <c r="PAH104" s="189"/>
      <c r="PAI104" s="189"/>
      <c r="PAJ104" s="189"/>
      <c r="PAK104" s="189"/>
      <c r="PAL104" s="189"/>
      <c r="PAM104" s="189"/>
      <c r="PAN104" s="189"/>
      <c r="PAO104" s="189"/>
      <c r="PAP104" s="189"/>
      <c r="PAQ104" s="189"/>
      <c r="PAR104" s="189"/>
      <c r="PAS104" s="189"/>
      <c r="PAT104" s="189"/>
      <c r="PAU104" s="189"/>
      <c r="PAV104" s="189"/>
      <c r="PAW104" s="189"/>
      <c r="PAX104" s="189"/>
      <c r="PAY104" s="189"/>
      <c r="PAZ104" s="189"/>
      <c r="PBA104" s="189"/>
      <c r="PBB104" s="189"/>
      <c r="PBC104" s="189"/>
      <c r="PBD104" s="189"/>
      <c r="PBE104" s="189"/>
      <c r="PBF104" s="189"/>
      <c r="PBG104" s="189"/>
      <c r="PBH104" s="189"/>
      <c r="PBI104" s="189"/>
      <c r="PBJ104" s="189"/>
      <c r="PBK104" s="189"/>
      <c r="PBL104" s="189"/>
      <c r="PBM104" s="189"/>
      <c r="PBN104" s="189"/>
      <c r="PBO104" s="189"/>
      <c r="PBP104" s="189"/>
      <c r="PBQ104" s="189"/>
      <c r="PBR104" s="189"/>
      <c r="PBS104" s="189"/>
      <c r="PBT104" s="189"/>
      <c r="PBU104" s="189"/>
      <c r="PBV104" s="189"/>
      <c r="PBW104" s="189"/>
      <c r="PBX104" s="189"/>
      <c r="PBY104" s="189"/>
      <c r="PBZ104" s="189"/>
      <c r="PCA104" s="189"/>
      <c r="PCB104" s="189"/>
      <c r="PCC104" s="189"/>
      <c r="PCD104" s="189"/>
      <c r="PCE104" s="189"/>
      <c r="PCF104" s="189"/>
      <c r="PCG104" s="189"/>
      <c r="PCH104" s="189"/>
      <c r="PCI104" s="189"/>
      <c r="PCJ104" s="189"/>
      <c r="PCK104" s="189"/>
      <c r="PCL104" s="189"/>
      <c r="PCM104" s="189"/>
      <c r="PCN104" s="189"/>
      <c r="PCO104" s="189"/>
      <c r="PCP104" s="189"/>
      <c r="PCQ104" s="189"/>
      <c r="PCR104" s="189"/>
      <c r="PCS104" s="189"/>
      <c r="PCT104" s="189"/>
      <c r="PCU104" s="189"/>
      <c r="PCV104" s="189"/>
      <c r="PCW104" s="189"/>
      <c r="PCX104" s="189"/>
      <c r="PCY104" s="189"/>
      <c r="PCZ104" s="189"/>
      <c r="PDA104" s="189"/>
      <c r="PDB104" s="189"/>
      <c r="PDC104" s="189"/>
      <c r="PDD104" s="189"/>
      <c r="PDE104" s="189"/>
      <c r="PDF104" s="189"/>
      <c r="PDG104" s="189"/>
      <c r="PDH104" s="189"/>
      <c r="PDI104" s="189"/>
      <c r="PDJ104" s="189"/>
      <c r="PDK104" s="189"/>
      <c r="PDL104" s="189"/>
      <c r="PDM104" s="189"/>
      <c r="PDN104" s="189"/>
      <c r="PDO104" s="189"/>
      <c r="PDP104" s="189"/>
      <c r="PDQ104" s="189"/>
      <c r="PDR104" s="189"/>
      <c r="PDS104" s="189"/>
      <c r="PDT104" s="189"/>
      <c r="PDU104" s="189"/>
      <c r="PDV104" s="189"/>
      <c r="PDW104" s="189"/>
      <c r="PDX104" s="189"/>
      <c r="PDY104" s="189"/>
      <c r="PDZ104" s="189"/>
      <c r="PEA104" s="189"/>
      <c r="PEB104" s="189"/>
      <c r="PEC104" s="189"/>
      <c r="PED104" s="189"/>
      <c r="PEE104" s="189"/>
      <c r="PEF104" s="189"/>
      <c r="PEG104" s="189"/>
      <c r="PEH104" s="189"/>
      <c r="PEI104" s="189"/>
      <c r="PEJ104" s="189"/>
      <c r="PEK104" s="189"/>
      <c r="PEL104" s="189"/>
      <c r="PEM104" s="189"/>
      <c r="PEN104" s="189"/>
      <c r="PEO104" s="189"/>
      <c r="PEP104" s="189"/>
      <c r="PEQ104" s="189"/>
      <c r="PER104" s="189"/>
      <c r="PES104" s="189"/>
      <c r="PET104" s="189"/>
      <c r="PEU104" s="189"/>
      <c r="PEV104" s="189"/>
      <c r="PEW104" s="189"/>
      <c r="PEX104" s="189"/>
      <c r="PEY104" s="189"/>
      <c r="PEZ104" s="189"/>
      <c r="PFA104" s="189"/>
      <c r="PFB104" s="189"/>
      <c r="PFC104" s="189"/>
      <c r="PFD104" s="189"/>
      <c r="PFE104" s="189"/>
      <c r="PFF104" s="189"/>
      <c r="PFG104" s="189"/>
      <c r="PFH104" s="189"/>
      <c r="PFI104" s="189"/>
      <c r="PFJ104" s="189"/>
      <c r="PFK104" s="189"/>
      <c r="PFL104" s="189"/>
      <c r="PFM104" s="189"/>
      <c r="PFN104" s="189"/>
      <c r="PFO104" s="189"/>
      <c r="PFP104" s="189"/>
      <c r="PFQ104" s="189"/>
      <c r="PFR104" s="189"/>
      <c r="PFS104" s="189"/>
      <c r="PFT104" s="189"/>
      <c r="PFU104" s="189"/>
      <c r="PFV104" s="189"/>
      <c r="PFW104" s="189"/>
      <c r="PFX104" s="189"/>
      <c r="PFY104" s="189"/>
      <c r="PFZ104" s="189"/>
      <c r="PGA104" s="189"/>
      <c r="PGB104" s="189"/>
      <c r="PGC104" s="189"/>
      <c r="PGD104" s="189"/>
      <c r="PGE104" s="189"/>
      <c r="PGF104" s="189"/>
      <c r="PGG104" s="189"/>
      <c r="PGH104" s="189"/>
      <c r="PGI104" s="189"/>
      <c r="PGJ104" s="189"/>
      <c r="PGK104" s="189"/>
      <c r="PGL104" s="189"/>
      <c r="PGM104" s="189"/>
      <c r="PGN104" s="189"/>
      <c r="PGO104" s="189"/>
      <c r="PGP104" s="189"/>
      <c r="PGQ104" s="189"/>
      <c r="PGR104" s="189"/>
      <c r="PGS104" s="189"/>
      <c r="PGT104" s="189"/>
      <c r="PGU104" s="189"/>
      <c r="PGV104" s="189"/>
      <c r="PGW104" s="189"/>
      <c r="PGX104" s="189"/>
      <c r="PGY104" s="189"/>
      <c r="PGZ104" s="189"/>
      <c r="PHA104" s="189"/>
      <c r="PHB104" s="189"/>
      <c r="PHC104" s="189"/>
      <c r="PHD104" s="189"/>
      <c r="PHE104" s="189"/>
      <c r="PHF104" s="189"/>
      <c r="PHG104" s="189"/>
      <c r="PHH104" s="189"/>
      <c r="PHI104" s="189"/>
      <c r="PHJ104" s="189"/>
      <c r="PHK104" s="189"/>
      <c r="PHL104" s="189"/>
      <c r="PHM104" s="189"/>
      <c r="PHN104" s="189"/>
      <c r="PHO104" s="189"/>
      <c r="PHP104" s="189"/>
      <c r="PHQ104" s="189"/>
      <c r="PHR104" s="189"/>
      <c r="PHS104" s="189"/>
      <c r="PHT104" s="189"/>
      <c r="PHU104" s="189"/>
      <c r="PHV104" s="189"/>
      <c r="PHW104" s="189"/>
      <c r="PHX104" s="189"/>
      <c r="PHY104" s="189"/>
      <c r="PHZ104" s="189"/>
      <c r="PIA104" s="189"/>
      <c r="PIB104" s="189"/>
      <c r="PIC104" s="189"/>
      <c r="PID104" s="189"/>
      <c r="PIE104" s="189"/>
      <c r="PIF104" s="189"/>
      <c r="PIG104" s="189"/>
      <c r="PIH104" s="189"/>
      <c r="PII104" s="189"/>
      <c r="PIJ104" s="189"/>
      <c r="PIK104" s="189"/>
      <c r="PIL104" s="189"/>
      <c r="PIM104" s="189"/>
      <c r="PIN104" s="189"/>
      <c r="PIO104" s="189"/>
      <c r="PIP104" s="189"/>
      <c r="PIQ104" s="189"/>
      <c r="PIR104" s="189"/>
      <c r="PIS104" s="189"/>
      <c r="PIT104" s="189"/>
      <c r="PIU104" s="189"/>
      <c r="PIV104" s="189"/>
      <c r="PIW104" s="189"/>
      <c r="PIX104" s="189"/>
      <c r="PIY104" s="189"/>
      <c r="PIZ104" s="189"/>
      <c r="PJA104" s="189"/>
      <c r="PJB104" s="189"/>
      <c r="PJC104" s="189"/>
      <c r="PJD104" s="189"/>
      <c r="PJE104" s="189"/>
      <c r="PJF104" s="189"/>
      <c r="PJG104" s="189"/>
      <c r="PJH104" s="189"/>
      <c r="PJI104" s="189"/>
      <c r="PJJ104" s="189"/>
      <c r="PJK104" s="189"/>
      <c r="PJL104" s="189"/>
      <c r="PJM104" s="189"/>
      <c r="PJN104" s="189"/>
      <c r="PJO104" s="189"/>
      <c r="PJP104" s="189"/>
      <c r="PJQ104" s="189"/>
      <c r="PJR104" s="189"/>
      <c r="PJS104" s="189"/>
      <c r="PJT104" s="189"/>
      <c r="PJU104" s="189"/>
      <c r="PJV104" s="189"/>
      <c r="PJW104" s="189"/>
      <c r="PJX104" s="189"/>
      <c r="PJY104" s="189"/>
      <c r="PJZ104" s="189"/>
      <c r="PKA104" s="189"/>
      <c r="PKB104" s="189"/>
      <c r="PKC104" s="189"/>
      <c r="PKD104" s="189"/>
      <c r="PKE104" s="189"/>
      <c r="PKF104" s="189"/>
      <c r="PKG104" s="189"/>
      <c r="PKH104" s="189"/>
      <c r="PKI104" s="189"/>
      <c r="PKJ104" s="189"/>
      <c r="PKK104" s="189"/>
      <c r="PKL104" s="189"/>
      <c r="PKM104" s="189"/>
      <c r="PKN104" s="189"/>
      <c r="PKO104" s="189"/>
      <c r="PKP104" s="189"/>
      <c r="PKQ104" s="189"/>
      <c r="PKR104" s="189"/>
      <c r="PKS104" s="189"/>
      <c r="PKT104" s="189"/>
      <c r="PKU104" s="189"/>
      <c r="PKV104" s="189"/>
      <c r="PKW104" s="189"/>
      <c r="PKX104" s="189"/>
      <c r="PKY104" s="189"/>
      <c r="PKZ104" s="189"/>
      <c r="PLA104" s="189"/>
      <c r="PLB104" s="189"/>
      <c r="PLC104" s="189"/>
      <c r="PLD104" s="189"/>
      <c r="PLE104" s="189"/>
      <c r="PLF104" s="189"/>
      <c r="PLG104" s="189"/>
      <c r="PLH104" s="189"/>
      <c r="PLI104" s="189"/>
      <c r="PLJ104" s="189"/>
      <c r="PLK104" s="189"/>
      <c r="PLL104" s="189"/>
      <c r="PLM104" s="189"/>
      <c r="PLN104" s="189"/>
      <c r="PLO104" s="189"/>
      <c r="PLP104" s="189"/>
      <c r="PLQ104" s="189"/>
      <c r="PLR104" s="189"/>
      <c r="PLS104" s="189"/>
      <c r="PLT104" s="189"/>
      <c r="PLU104" s="189"/>
      <c r="PLV104" s="189"/>
      <c r="PLW104" s="189"/>
      <c r="PLX104" s="189"/>
      <c r="PLY104" s="189"/>
      <c r="PLZ104" s="189"/>
      <c r="PMA104" s="189"/>
      <c r="PMB104" s="189"/>
      <c r="PMC104" s="189"/>
      <c r="PMD104" s="189"/>
      <c r="PME104" s="189"/>
      <c r="PMF104" s="189"/>
      <c r="PMG104" s="189"/>
      <c r="PMH104" s="189"/>
      <c r="PMI104" s="189"/>
      <c r="PMJ104" s="189"/>
      <c r="PMK104" s="189"/>
      <c r="PML104" s="189"/>
      <c r="PMM104" s="189"/>
      <c r="PMN104" s="189"/>
      <c r="PMO104" s="189"/>
      <c r="PMP104" s="189"/>
      <c r="PMQ104" s="189"/>
      <c r="PMR104" s="189"/>
      <c r="PMS104" s="189"/>
      <c r="PMT104" s="189"/>
      <c r="PMU104" s="189"/>
      <c r="PMV104" s="189"/>
      <c r="PMW104" s="189"/>
      <c r="PMX104" s="189"/>
      <c r="PMY104" s="189"/>
      <c r="PMZ104" s="189"/>
      <c r="PNA104" s="189"/>
      <c r="PNB104" s="189"/>
      <c r="PNC104" s="189"/>
      <c r="PND104" s="189"/>
      <c r="PNE104" s="189"/>
      <c r="PNF104" s="189"/>
      <c r="PNG104" s="189"/>
      <c r="PNH104" s="189"/>
      <c r="PNI104" s="189"/>
      <c r="PNJ104" s="189"/>
      <c r="PNK104" s="189"/>
      <c r="PNL104" s="189"/>
      <c r="PNM104" s="189"/>
      <c r="PNN104" s="189"/>
      <c r="PNO104" s="189"/>
      <c r="PNP104" s="189"/>
      <c r="PNQ104" s="189"/>
      <c r="PNR104" s="189"/>
      <c r="PNS104" s="189"/>
      <c r="PNT104" s="189"/>
      <c r="PNU104" s="189"/>
      <c r="PNV104" s="189"/>
      <c r="PNW104" s="189"/>
      <c r="PNX104" s="189"/>
      <c r="PNY104" s="189"/>
      <c r="PNZ104" s="189"/>
      <c r="POA104" s="189"/>
      <c r="POB104" s="189"/>
      <c r="POC104" s="189"/>
      <c r="POD104" s="189"/>
      <c r="POE104" s="189"/>
      <c r="POF104" s="189"/>
      <c r="POG104" s="189"/>
      <c r="POH104" s="189"/>
      <c r="POI104" s="189"/>
      <c r="POJ104" s="189"/>
      <c r="POK104" s="189"/>
      <c r="POL104" s="189"/>
      <c r="POM104" s="189"/>
      <c r="PON104" s="189"/>
      <c r="POO104" s="189"/>
      <c r="POP104" s="189"/>
      <c r="POQ104" s="189"/>
      <c r="POR104" s="189"/>
      <c r="POS104" s="189"/>
      <c r="POT104" s="189"/>
      <c r="POU104" s="189"/>
      <c r="POV104" s="189"/>
      <c r="POW104" s="189"/>
      <c r="POX104" s="189"/>
      <c r="POY104" s="189"/>
      <c r="POZ104" s="189"/>
      <c r="PPA104" s="189"/>
      <c r="PPB104" s="189"/>
      <c r="PPC104" s="189"/>
      <c r="PPD104" s="189"/>
      <c r="PPE104" s="189"/>
      <c r="PPF104" s="189"/>
      <c r="PPG104" s="189"/>
      <c r="PPH104" s="189"/>
      <c r="PPI104" s="189"/>
      <c r="PPJ104" s="189"/>
      <c r="PPK104" s="189"/>
      <c r="PPL104" s="189"/>
      <c r="PPM104" s="189"/>
      <c r="PPN104" s="189"/>
      <c r="PPO104" s="189"/>
      <c r="PPP104" s="189"/>
      <c r="PPQ104" s="189"/>
      <c r="PPR104" s="189"/>
      <c r="PPS104" s="189"/>
      <c r="PPT104" s="189"/>
      <c r="PPU104" s="189"/>
      <c r="PPV104" s="189"/>
      <c r="PPW104" s="189"/>
      <c r="PPX104" s="189"/>
      <c r="PPY104" s="189"/>
      <c r="PPZ104" s="189"/>
      <c r="PQA104" s="189"/>
      <c r="PQB104" s="189"/>
      <c r="PQC104" s="189"/>
      <c r="PQD104" s="189"/>
      <c r="PQE104" s="189"/>
      <c r="PQF104" s="189"/>
      <c r="PQG104" s="189"/>
      <c r="PQH104" s="189"/>
      <c r="PQI104" s="189"/>
      <c r="PQJ104" s="189"/>
      <c r="PQK104" s="189"/>
      <c r="PQL104" s="189"/>
      <c r="PQM104" s="189"/>
      <c r="PQN104" s="189"/>
      <c r="PQO104" s="189"/>
      <c r="PQP104" s="189"/>
      <c r="PQQ104" s="189"/>
      <c r="PQR104" s="189"/>
      <c r="PQS104" s="189"/>
      <c r="PQT104" s="189"/>
      <c r="PQU104" s="189"/>
      <c r="PQV104" s="189"/>
      <c r="PQW104" s="189"/>
      <c r="PQX104" s="189"/>
      <c r="PQY104" s="189"/>
      <c r="PQZ104" s="189"/>
      <c r="PRA104" s="189"/>
      <c r="PRB104" s="189"/>
      <c r="PRC104" s="189"/>
      <c r="PRD104" s="189"/>
      <c r="PRE104" s="189"/>
      <c r="PRF104" s="189"/>
      <c r="PRG104" s="189"/>
      <c r="PRH104" s="189"/>
      <c r="PRI104" s="189"/>
      <c r="PRJ104" s="189"/>
      <c r="PRK104" s="189"/>
      <c r="PRL104" s="189"/>
      <c r="PRM104" s="189"/>
      <c r="PRN104" s="189"/>
      <c r="PRO104" s="189"/>
      <c r="PRP104" s="189"/>
      <c r="PRQ104" s="189"/>
      <c r="PRR104" s="189"/>
      <c r="PRS104" s="189"/>
      <c r="PRT104" s="189"/>
      <c r="PRU104" s="189"/>
      <c r="PRV104" s="189"/>
      <c r="PRW104" s="189"/>
      <c r="PRX104" s="189"/>
      <c r="PRY104" s="189"/>
      <c r="PRZ104" s="189"/>
      <c r="PSA104" s="189"/>
      <c r="PSB104" s="189"/>
      <c r="PSC104" s="189"/>
      <c r="PSD104" s="189"/>
      <c r="PSE104" s="189"/>
      <c r="PSF104" s="189"/>
      <c r="PSG104" s="189"/>
      <c r="PSH104" s="189"/>
      <c r="PSI104" s="189"/>
      <c r="PSJ104" s="189"/>
      <c r="PSK104" s="189"/>
      <c r="PSL104" s="189"/>
      <c r="PSM104" s="189"/>
      <c r="PSN104" s="189"/>
      <c r="PSO104" s="189"/>
      <c r="PSP104" s="189"/>
      <c r="PSQ104" s="189"/>
      <c r="PSR104" s="189"/>
      <c r="PSS104" s="189"/>
      <c r="PST104" s="189"/>
      <c r="PSU104" s="189"/>
      <c r="PSV104" s="189"/>
      <c r="PSW104" s="189"/>
      <c r="PSX104" s="189"/>
      <c r="PSY104" s="189"/>
      <c r="PSZ104" s="189"/>
      <c r="PTA104" s="189"/>
      <c r="PTB104" s="189"/>
      <c r="PTC104" s="189"/>
      <c r="PTD104" s="189"/>
      <c r="PTE104" s="189"/>
      <c r="PTF104" s="189"/>
      <c r="PTG104" s="189"/>
      <c r="PTH104" s="189"/>
      <c r="PTI104" s="189"/>
      <c r="PTJ104" s="189"/>
      <c r="PTK104" s="189"/>
      <c r="PTL104" s="189"/>
      <c r="PTM104" s="189"/>
      <c r="PTN104" s="189"/>
      <c r="PTO104" s="189"/>
      <c r="PTP104" s="189"/>
      <c r="PTQ104" s="189"/>
      <c r="PTR104" s="189"/>
      <c r="PTS104" s="189"/>
      <c r="PTT104" s="189"/>
      <c r="PTU104" s="189"/>
      <c r="PTV104" s="189"/>
      <c r="PTW104" s="189"/>
      <c r="PTX104" s="189"/>
      <c r="PTY104" s="189"/>
      <c r="PTZ104" s="189"/>
      <c r="PUA104" s="189"/>
      <c r="PUB104" s="189"/>
      <c r="PUC104" s="189"/>
      <c r="PUD104" s="189"/>
      <c r="PUE104" s="189"/>
      <c r="PUF104" s="189"/>
      <c r="PUG104" s="189"/>
      <c r="PUH104" s="189"/>
      <c r="PUI104" s="189"/>
      <c r="PUJ104" s="189"/>
      <c r="PUK104" s="189"/>
      <c r="PUL104" s="189"/>
      <c r="PUM104" s="189"/>
      <c r="PUN104" s="189"/>
      <c r="PUO104" s="189"/>
      <c r="PUP104" s="189"/>
      <c r="PUQ104" s="189"/>
      <c r="PUR104" s="189"/>
      <c r="PUS104" s="189"/>
      <c r="PUT104" s="189"/>
      <c r="PUU104" s="189"/>
      <c r="PUV104" s="189"/>
      <c r="PUW104" s="189"/>
      <c r="PUX104" s="189"/>
      <c r="PUY104" s="189"/>
      <c r="PUZ104" s="189"/>
      <c r="PVA104" s="189"/>
      <c r="PVB104" s="189"/>
      <c r="PVC104" s="189"/>
      <c r="PVD104" s="189"/>
      <c r="PVE104" s="189"/>
      <c r="PVF104" s="189"/>
      <c r="PVG104" s="189"/>
      <c r="PVH104" s="189"/>
      <c r="PVI104" s="189"/>
      <c r="PVJ104" s="189"/>
      <c r="PVK104" s="189"/>
      <c r="PVL104" s="189"/>
      <c r="PVM104" s="189"/>
      <c r="PVN104" s="189"/>
      <c r="PVO104" s="189"/>
      <c r="PVP104" s="189"/>
      <c r="PVQ104" s="189"/>
      <c r="PVR104" s="189"/>
      <c r="PVS104" s="189"/>
      <c r="PVT104" s="189"/>
      <c r="PVU104" s="189"/>
      <c r="PVV104" s="189"/>
      <c r="PVW104" s="189"/>
      <c r="PVX104" s="189"/>
      <c r="PVY104" s="189"/>
      <c r="PVZ104" s="189"/>
      <c r="PWA104" s="189"/>
      <c r="PWB104" s="189"/>
      <c r="PWC104" s="189"/>
      <c r="PWD104" s="189"/>
      <c r="PWE104" s="189"/>
      <c r="PWF104" s="189"/>
      <c r="PWG104" s="189"/>
      <c r="PWH104" s="189"/>
      <c r="PWI104" s="189"/>
      <c r="PWJ104" s="189"/>
      <c r="PWK104" s="189"/>
      <c r="PWL104" s="189"/>
      <c r="PWM104" s="189"/>
      <c r="PWN104" s="189"/>
      <c r="PWO104" s="189"/>
      <c r="PWP104" s="189"/>
      <c r="PWQ104" s="189"/>
      <c r="PWR104" s="189"/>
      <c r="PWS104" s="189"/>
      <c r="PWT104" s="189"/>
      <c r="PWU104" s="189"/>
      <c r="PWV104" s="189"/>
      <c r="PWW104" s="189"/>
      <c r="PWX104" s="189"/>
      <c r="PWY104" s="189"/>
      <c r="PWZ104" s="189"/>
      <c r="PXA104" s="189"/>
      <c r="PXB104" s="189"/>
      <c r="PXC104" s="189"/>
      <c r="PXD104" s="189"/>
      <c r="PXE104" s="189"/>
      <c r="PXF104" s="189"/>
      <c r="PXG104" s="189"/>
      <c r="PXH104" s="189"/>
      <c r="PXI104" s="189"/>
      <c r="PXJ104" s="189"/>
      <c r="PXK104" s="189"/>
      <c r="PXL104" s="189"/>
      <c r="PXM104" s="189"/>
      <c r="PXN104" s="189"/>
      <c r="PXO104" s="189"/>
      <c r="PXP104" s="189"/>
      <c r="PXQ104" s="189"/>
      <c r="PXR104" s="189"/>
      <c r="PXS104" s="189"/>
      <c r="PXT104" s="189"/>
      <c r="PXU104" s="189"/>
      <c r="PXV104" s="189"/>
      <c r="PXW104" s="189"/>
      <c r="PXX104" s="189"/>
      <c r="PXY104" s="189"/>
      <c r="PXZ104" s="189"/>
      <c r="PYA104" s="189"/>
      <c r="PYB104" s="189"/>
      <c r="PYC104" s="189"/>
      <c r="PYD104" s="189"/>
      <c r="PYE104" s="189"/>
      <c r="PYF104" s="189"/>
      <c r="PYG104" s="189"/>
      <c r="PYH104" s="189"/>
      <c r="PYI104" s="189"/>
      <c r="PYJ104" s="189"/>
      <c r="PYK104" s="189"/>
      <c r="PYL104" s="189"/>
      <c r="PYM104" s="189"/>
      <c r="PYN104" s="189"/>
      <c r="PYO104" s="189"/>
      <c r="PYP104" s="189"/>
      <c r="PYQ104" s="189"/>
      <c r="PYR104" s="189"/>
      <c r="PYS104" s="189"/>
      <c r="PYT104" s="189"/>
      <c r="PYU104" s="189"/>
      <c r="PYV104" s="189"/>
      <c r="PYW104" s="189"/>
      <c r="PYX104" s="189"/>
      <c r="PYY104" s="189"/>
      <c r="PYZ104" s="189"/>
      <c r="PZA104" s="189"/>
      <c r="PZB104" s="189"/>
      <c r="PZC104" s="189"/>
      <c r="PZD104" s="189"/>
      <c r="PZE104" s="189"/>
      <c r="PZF104" s="189"/>
      <c r="PZG104" s="189"/>
      <c r="PZH104" s="189"/>
      <c r="PZI104" s="189"/>
      <c r="PZJ104" s="189"/>
      <c r="PZK104" s="189"/>
      <c r="PZL104" s="189"/>
      <c r="PZM104" s="189"/>
      <c r="PZN104" s="189"/>
      <c r="PZO104" s="189"/>
      <c r="PZP104" s="189"/>
      <c r="PZQ104" s="189"/>
      <c r="PZR104" s="189"/>
      <c r="PZS104" s="189"/>
      <c r="PZT104" s="189"/>
      <c r="PZU104" s="189"/>
      <c r="PZV104" s="189"/>
      <c r="PZW104" s="189"/>
      <c r="PZX104" s="189"/>
      <c r="PZY104" s="189"/>
      <c r="PZZ104" s="189"/>
      <c r="QAA104" s="189"/>
      <c r="QAB104" s="189"/>
      <c r="QAC104" s="189"/>
      <c r="QAD104" s="189"/>
      <c r="QAE104" s="189"/>
      <c r="QAF104" s="189"/>
      <c r="QAG104" s="189"/>
      <c r="QAH104" s="189"/>
      <c r="QAI104" s="189"/>
      <c r="QAJ104" s="189"/>
      <c r="QAK104" s="189"/>
      <c r="QAL104" s="189"/>
      <c r="QAM104" s="189"/>
      <c r="QAN104" s="189"/>
      <c r="QAO104" s="189"/>
      <c r="QAP104" s="189"/>
      <c r="QAQ104" s="189"/>
      <c r="QAR104" s="189"/>
      <c r="QAS104" s="189"/>
      <c r="QAT104" s="189"/>
      <c r="QAU104" s="189"/>
      <c r="QAV104" s="189"/>
      <c r="QAW104" s="189"/>
      <c r="QAX104" s="189"/>
      <c r="QAY104" s="189"/>
      <c r="QAZ104" s="189"/>
      <c r="QBA104" s="189"/>
      <c r="QBB104" s="189"/>
      <c r="QBC104" s="189"/>
      <c r="QBD104" s="189"/>
      <c r="QBE104" s="189"/>
      <c r="QBF104" s="189"/>
      <c r="QBG104" s="189"/>
      <c r="QBH104" s="189"/>
      <c r="QBI104" s="189"/>
      <c r="QBJ104" s="189"/>
      <c r="QBK104" s="189"/>
      <c r="QBL104" s="189"/>
      <c r="QBM104" s="189"/>
      <c r="QBN104" s="189"/>
      <c r="QBO104" s="189"/>
      <c r="QBP104" s="189"/>
      <c r="QBQ104" s="189"/>
      <c r="QBR104" s="189"/>
      <c r="QBS104" s="189"/>
      <c r="QBT104" s="189"/>
      <c r="QBU104" s="189"/>
      <c r="QBV104" s="189"/>
      <c r="QBW104" s="189"/>
      <c r="QBX104" s="189"/>
      <c r="QBY104" s="189"/>
      <c r="QBZ104" s="189"/>
      <c r="QCA104" s="189"/>
      <c r="QCB104" s="189"/>
      <c r="QCC104" s="189"/>
      <c r="QCD104" s="189"/>
      <c r="QCE104" s="189"/>
      <c r="QCF104" s="189"/>
      <c r="QCG104" s="189"/>
      <c r="QCH104" s="189"/>
      <c r="QCI104" s="189"/>
      <c r="QCJ104" s="189"/>
      <c r="QCK104" s="189"/>
      <c r="QCL104" s="189"/>
      <c r="QCM104" s="189"/>
      <c r="QCN104" s="189"/>
      <c r="QCO104" s="189"/>
      <c r="QCP104" s="189"/>
      <c r="QCQ104" s="189"/>
      <c r="QCR104" s="189"/>
      <c r="QCS104" s="189"/>
      <c r="QCT104" s="189"/>
      <c r="QCU104" s="189"/>
      <c r="QCV104" s="189"/>
      <c r="QCW104" s="189"/>
      <c r="QCX104" s="189"/>
      <c r="QCY104" s="189"/>
      <c r="QCZ104" s="189"/>
      <c r="QDA104" s="189"/>
      <c r="QDB104" s="189"/>
      <c r="QDC104" s="189"/>
      <c r="QDD104" s="189"/>
      <c r="QDE104" s="189"/>
      <c r="QDF104" s="189"/>
      <c r="QDG104" s="189"/>
      <c r="QDH104" s="189"/>
      <c r="QDI104" s="189"/>
      <c r="QDJ104" s="189"/>
      <c r="QDK104" s="189"/>
      <c r="QDL104" s="189"/>
      <c r="QDM104" s="189"/>
      <c r="QDN104" s="189"/>
      <c r="QDO104" s="189"/>
      <c r="QDP104" s="189"/>
      <c r="QDQ104" s="189"/>
      <c r="QDR104" s="189"/>
      <c r="QDS104" s="189"/>
      <c r="QDT104" s="189"/>
      <c r="QDU104" s="189"/>
      <c r="QDV104" s="189"/>
      <c r="QDW104" s="189"/>
      <c r="QDX104" s="189"/>
      <c r="QDY104" s="189"/>
      <c r="QDZ104" s="189"/>
      <c r="QEA104" s="189"/>
      <c r="QEB104" s="189"/>
      <c r="QEC104" s="189"/>
      <c r="QED104" s="189"/>
      <c r="QEE104" s="189"/>
      <c r="QEF104" s="189"/>
      <c r="QEG104" s="189"/>
      <c r="QEH104" s="189"/>
      <c r="QEI104" s="189"/>
      <c r="QEJ104" s="189"/>
      <c r="QEK104" s="189"/>
      <c r="QEL104" s="189"/>
      <c r="QEM104" s="189"/>
      <c r="QEN104" s="189"/>
      <c r="QEO104" s="189"/>
      <c r="QEP104" s="189"/>
      <c r="QEQ104" s="189"/>
      <c r="QER104" s="189"/>
      <c r="QES104" s="189"/>
      <c r="QET104" s="189"/>
      <c r="QEU104" s="189"/>
      <c r="QEV104" s="189"/>
      <c r="QEW104" s="189"/>
      <c r="QEX104" s="189"/>
      <c r="QEY104" s="189"/>
      <c r="QEZ104" s="189"/>
      <c r="QFA104" s="189"/>
      <c r="QFB104" s="189"/>
      <c r="QFC104" s="189"/>
      <c r="QFD104" s="189"/>
      <c r="QFE104" s="189"/>
      <c r="QFF104" s="189"/>
      <c r="QFG104" s="189"/>
      <c r="QFH104" s="189"/>
      <c r="QFI104" s="189"/>
      <c r="QFJ104" s="189"/>
      <c r="QFK104" s="189"/>
      <c r="QFL104" s="189"/>
      <c r="QFM104" s="189"/>
      <c r="QFN104" s="189"/>
      <c r="QFO104" s="189"/>
      <c r="QFP104" s="189"/>
      <c r="QFQ104" s="189"/>
      <c r="QFR104" s="189"/>
      <c r="QFS104" s="189"/>
      <c r="QFT104" s="189"/>
      <c r="QFU104" s="189"/>
      <c r="QFV104" s="189"/>
      <c r="QFW104" s="189"/>
      <c r="QFX104" s="189"/>
      <c r="QFY104" s="189"/>
      <c r="QFZ104" s="189"/>
      <c r="QGA104" s="189"/>
      <c r="QGB104" s="189"/>
      <c r="QGC104" s="189"/>
      <c r="QGD104" s="189"/>
      <c r="QGE104" s="189"/>
      <c r="QGF104" s="189"/>
      <c r="QGG104" s="189"/>
      <c r="QGH104" s="189"/>
      <c r="QGI104" s="189"/>
      <c r="QGJ104" s="189"/>
      <c r="QGK104" s="189"/>
      <c r="QGL104" s="189"/>
      <c r="QGM104" s="189"/>
      <c r="QGN104" s="189"/>
      <c r="QGO104" s="189"/>
      <c r="QGP104" s="189"/>
      <c r="QGQ104" s="189"/>
      <c r="QGR104" s="189"/>
      <c r="QGS104" s="189"/>
      <c r="QGT104" s="189"/>
      <c r="QGU104" s="189"/>
      <c r="QGV104" s="189"/>
      <c r="QGW104" s="189"/>
      <c r="QGX104" s="189"/>
      <c r="QGY104" s="189"/>
      <c r="QGZ104" s="189"/>
      <c r="QHA104" s="189"/>
      <c r="QHB104" s="189"/>
      <c r="QHC104" s="189"/>
      <c r="QHD104" s="189"/>
      <c r="QHE104" s="189"/>
      <c r="QHF104" s="189"/>
      <c r="QHG104" s="189"/>
      <c r="QHH104" s="189"/>
      <c r="QHI104" s="189"/>
      <c r="QHJ104" s="189"/>
      <c r="QHK104" s="189"/>
      <c r="QHL104" s="189"/>
      <c r="QHM104" s="189"/>
      <c r="QHN104" s="189"/>
      <c r="QHO104" s="189"/>
      <c r="QHP104" s="189"/>
      <c r="QHQ104" s="189"/>
      <c r="QHR104" s="189"/>
      <c r="QHS104" s="189"/>
      <c r="QHT104" s="189"/>
      <c r="QHU104" s="189"/>
      <c r="QHV104" s="189"/>
      <c r="QHW104" s="189"/>
      <c r="QHX104" s="189"/>
      <c r="QHY104" s="189"/>
      <c r="QHZ104" s="189"/>
      <c r="QIA104" s="189"/>
      <c r="QIB104" s="189"/>
      <c r="QIC104" s="189"/>
      <c r="QID104" s="189"/>
      <c r="QIE104" s="189"/>
      <c r="QIF104" s="189"/>
      <c r="QIG104" s="189"/>
      <c r="QIH104" s="189"/>
      <c r="QII104" s="189"/>
      <c r="QIJ104" s="189"/>
      <c r="QIK104" s="189"/>
      <c r="QIL104" s="189"/>
      <c r="QIM104" s="189"/>
      <c r="QIN104" s="189"/>
      <c r="QIO104" s="189"/>
      <c r="QIP104" s="189"/>
      <c r="QIQ104" s="189"/>
      <c r="QIR104" s="189"/>
      <c r="QIS104" s="189"/>
      <c r="QIT104" s="189"/>
      <c r="QIU104" s="189"/>
      <c r="QIV104" s="189"/>
      <c r="QIW104" s="189"/>
      <c r="QIX104" s="189"/>
      <c r="QIY104" s="189"/>
      <c r="QIZ104" s="189"/>
      <c r="QJA104" s="189"/>
      <c r="QJB104" s="189"/>
      <c r="QJC104" s="189"/>
      <c r="QJD104" s="189"/>
      <c r="QJE104" s="189"/>
      <c r="QJF104" s="189"/>
      <c r="QJG104" s="189"/>
      <c r="QJH104" s="189"/>
      <c r="QJI104" s="189"/>
      <c r="QJJ104" s="189"/>
      <c r="QJK104" s="189"/>
      <c r="QJL104" s="189"/>
      <c r="QJM104" s="189"/>
      <c r="QJN104" s="189"/>
      <c r="QJO104" s="189"/>
      <c r="QJP104" s="189"/>
      <c r="QJQ104" s="189"/>
      <c r="QJR104" s="189"/>
      <c r="QJS104" s="189"/>
      <c r="QJT104" s="189"/>
      <c r="QJU104" s="189"/>
      <c r="QJV104" s="189"/>
      <c r="QJW104" s="189"/>
      <c r="QJX104" s="189"/>
      <c r="QJY104" s="189"/>
      <c r="QJZ104" s="189"/>
      <c r="QKA104" s="189"/>
      <c r="QKB104" s="189"/>
      <c r="QKC104" s="189"/>
      <c r="QKD104" s="189"/>
      <c r="QKE104" s="189"/>
      <c r="QKF104" s="189"/>
      <c r="QKG104" s="189"/>
      <c r="QKH104" s="189"/>
      <c r="QKI104" s="189"/>
      <c r="QKJ104" s="189"/>
      <c r="QKK104" s="189"/>
      <c r="QKL104" s="189"/>
      <c r="QKM104" s="189"/>
      <c r="QKN104" s="189"/>
      <c r="QKO104" s="189"/>
      <c r="QKP104" s="189"/>
      <c r="QKQ104" s="189"/>
      <c r="QKR104" s="189"/>
      <c r="QKS104" s="189"/>
      <c r="QKT104" s="189"/>
      <c r="QKU104" s="189"/>
      <c r="QKV104" s="189"/>
      <c r="QKW104" s="189"/>
      <c r="QKX104" s="189"/>
      <c r="QKY104" s="189"/>
      <c r="QKZ104" s="189"/>
      <c r="QLA104" s="189"/>
      <c r="QLB104" s="189"/>
      <c r="QLC104" s="189"/>
      <c r="QLD104" s="189"/>
      <c r="QLE104" s="189"/>
      <c r="QLF104" s="189"/>
      <c r="QLG104" s="189"/>
      <c r="QLH104" s="189"/>
      <c r="QLI104" s="189"/>
      <c r="QLJ104" s="189"/>
      <c r="QLK104" s="189"/>
      <c r="QLL104" s="189"/>
      <c r="QLM104" s="189"/>
      <c r="QLN104" s="189"/>
      <c r="QLO104" s="189"/>
      <c r="QLP104" s="189"/>
      <c r="QLQ104" s="189"/>
      <c r="QLR104" s="189"/>
      <c r="QLS104" s="189"/>
      <c r="QLT104" s="189"/>
      <c r="QLU104" s="189"/>
      <c r="QLV104" s="189"/>
      <c r="QLW104" s="189"/>
      <c r="QLX104" s="189"/>
      <c r="QLY104" s="189"/>
      <c r="QLZ104" s="189"/>
      <c r="QMA104" s="189"/>
      <c r="QMB104" s="189"/>
      <c r="QMC104" s="189"/>
      <c r="QMD104" s="189"/>
      <c r="QME104" s="189"/>
      <c r="QMF104" s="189"/>
      <c r="QMG104" s="189"/>
      <c r="QMH104" s="189"/>
      <c r="QMI104" s="189"/>
      <c r="QMJ104" s="189"/>
      <c r="QMK104" s="189"/>
      <c r="QML104" s="189"/>
      <c r="QMM104" s="189"/>
      <c r="QMN104" s="189"/>
      <c r="QMO104" s="189"/>
      <c r="QMP104" s="189"/>
      <c r="QMQ104" s="189"/>
      <c r="QMR104" s="189"/>
      <c r="QMS104" s="189"/>
      <c r="QMT104" s="189"/>
      <c r="QMU104" s="189"/>
      <c r="QMV104" s="189"/>
      <c r="QMW104" s="189"/>
      <c r="QMX104" s="189"/>
      <c r="QMY104" s="189"/>
      <c r="QMZ104" s="189"/>
      <c r="QNA104" s="189"/>
      <c r="QNB104" s="189"/>
      <c r="QNC104" s="189"/>
      <c r="QND104" s="189"/>
      <c r="QNE104" s="189"/>
      <c r="QNF104" s="189"/>
      <c r="QNG104" s="189"/>
      <c r="QNH104" s="189"/>
      <c r="QNI104" s="189"/>
      <c r="QNJ104" s="189"/>
      <c r="QNK104" s="189"/>
      <c r="QNL104" s="189"/>
      <c r="QNM104" s="189"/>
      <c r="QNN104" s="189"/>
      <c r="QNO104" s="189"/>
      <c r="QNP104" s="189"/>
      <c r="QNQ104" s="189"/>
      <c r="QNR104" s="189"/>
      <c r="QNS104" s="189"/>
      <c r="QNT104" s="189"/>
      <c r="QNU104" s="189"/>
      <c r="QNV104" s="189"/>
      <c r="QNW104" s="189"/>
      <c r="QNX104" s="189"/>
      <c r="QNY104" s="189"/>
      <c r="QNZ104" s="189"/>
      <c r="QOA104" s="189"/>
      <c r="QOB104" s="189"/>
      <c r="QOC104" s="189"/>
      <c r="QOD104" s="189"/>
      <c r="QOE104" s="189"/>
      <c r="QOF104" s="189"/>
      <c r="QOG104" s="189"/>
      <c r="QOH104" s="189"/>
      <c r="QOI104" s="189"/>
      <c r="QOJ104" s="189"/>
      <c r="QOK104" s="189"/>
      <c r="QOL104" s="189"/>
      <c r="QOM104" s="189"/>
      <c r="QON104" s="189"/>
      <c r="QOO104" s="189"/>
      <c r="QOP104" s="189"/>
      <c r="QOQ104" s="189"/>
      <c r="QOR104" s="189"/>
      <c r="QOS104" s="189"/>
      <c r="QOT104" s="189"/>
      <c r="QOU104" s="189"/>
      <c r="QOV104" s="189"/>
      <c r="QOW104" s="189"/>
      <c r="QOX104" s="189"/>
      <c r="QOY104" s="189"/>
      <c r="QOZ104" s="189"/>
      <c r="QPA104" s="189"/>
      <c r="QPB104" s="189"/>
      <c r="QPC104" s="189"/>
      <c r="QPD104" s="189"/>
      <c r="QPE104" s="189"/>
      <c r="QPF104" s="189"/>
      <c r="QPG104" s="189"/>
      <c r="QPH104" s="189"/>
      <c r="QPI104" s="189"/>
      <c r="QPJ104" s="189"/>
      <c r="QPK104" s="189"/>
      <c r="QPL104" s="189"/>
      <c r="QPM104" s="189"/>
      <c r="QPN104" s="189"/>
      <c r="QPO104" s="189"/>
      <c r="QPP104" s="189"/>
      <c r="QPQ104" s="189"/>
      <c r="QPR104" s="189"/>
      <c r="QPS104" s="189"/>
      <c r="QPT104" s="189"/>
      <c r="QPU104" s="189"/>
      <c r="QPV104" s="189"/>
      <c r="QPW104" s="189"/>
      <c r="QPX104" s="189"/>
      <c r="QPY104" s="189"/>
      <c r="QPZ104" s="189"/>
      <c r="QQA104" s="189"/>
      <c r="QQB104" s="189"/>
      <c r="QQC104" s="189"/>
      <c r="QQD104" s="189"/>
      <c r="QQE104" s="189"/>
      <c r="QQF104" s="189"/>
      <c r="QQG104" s="189"/>
      <c r="QQH104" s="189"/>
      <c r="QQI104" s="189"/>
      <c r="QQJ104" s="189"/>
      <c r="QQK104" s="189"/>
      <c r="QQL104" s="189"/>
      <c r="QQM104" s="189"/>
      <c r="QQN104" s="189"/>
      <c r="QQO104" s="189"/>
      <c r="QQP104" s="189"/>
      <c r="QQQ104" s="189"/>
      <c r="QQR104" s="189"/>
      <c r="QQS104" s="189"/>
      <c r="QQT104" s="189"/>
      <c r="QQU104" s="189"/>
      <c r="QQV104" s="189"/>
      <c r="QQW104" s="189"/>
      <c r="QQX104" s="189"/>
      <c r="QQY104" s="189"/>
      <c r="QQZ104" s="189"/>
      <c r="QRA104" s="189"/>
      <c r="QRB104" s="189"/>
      <c r="QRC104" s="189"/>
      <c r="QRD104" s="189"/>
      <c r="QRE104" s="189"/>
      <c r="QRF104" s="189"/>
      <c r="QRG104" s="189"/>
      <c r="QRH104" s="189"/>
      <c r="QRI104" s="189"/>
      <c r="QRJ104" s="189"/>
      <c r="QRK104" s="189"/>
      <c r="QRL104" s="189"/>
      <c r="QRM104" s="189"/>
      <c r="QRN104" s="189"/>
      <c r="QRO104" s="189"/>
      <c r="QRP104" s="189"/>
      <c r="QRQ104" s="189"/>
      <c r="QRR104" s="189"/>
      <c r="QRS104" s="189"/>
      <c r="QRT104" s="189"/>
      <c r="QRU104" s="189"/>
      <c r="QRV104" s="189"/>
      <c r="QRW104" s="189"/>
      <c r="QRX104" s="189"/>
      <c r="QRY104" s="189"/>
      <c r="QRZ104" s="189"/>
      <c r="QSA104" s="189"/>
      <c r="QSB104" s="189"/>
      <c r="QSC104" s="189"/>
      <c r="QSD104" s="189"/>
      <c r="QSE104" s="189"/>
      <c r="QSF104" s="189"/>
      <c r="QSG104" s="189"/>
      <c r="QSH104" s="189"/>
      <c r="QSI104" s="189"/>
      <c r="QSJ104" s="189"/>
      <c r="QSK104" s="189"/>
      <c r="QSL104" s="189"/>
      <c r="QSM104" s="189"/>
      <c r="QSN104" s="189"/>
      <c r="QSO104" s="189"/>
      <c r="QSP104" s="189"/>
      <c r="QSQ104" s="189"/>
      <c r="QSR104" s="189"/>
      <c r="QSS104" s="189"/>
      <c r="QST104" s="189"/>
      <c r="QSU104" s="189"/>
      <c r="QSV104" s="189"/>
      <c r="QSW104" s="189"/>
      <c r="QSX104" s="189"/>
      <c r="QSY104" s="189"/>
      <c r="QSZ104" s="189"/>
      <c r="QTA104" s="189"/>
      <c r="QTB104" s="189"/>
      <c r="QTC104" s="189"/>
      <c r="QTD104" s="189"/>
      <c r="QTE104" s="189"/>
      <c r="QTF104" s="189"/>
      <c r="QTG104" s="189"/>
      <c r="QTH104" s="189"/>
      <c r="QTI104" s="189"/>
      <c r="QTJ104" s="189"/>
      <c r="QTK104" s="189"/>
      <c r="QTL104" s="189"/>
      <c r="QTM104" s="189"/>
      <c r="QTN104" s="189"/>
      <c r="QTO104" s="189"/>
      <c r="QTP104" s="189"/>
      <c r="QTQ104" s="189"/>
      <c r="QTR104" s="189"/>
      <c r="QTS104" s="189"/>
      <c r="QTT104" s="189"/>
      <c r="QTU104" s="189"/>
      <c r="QTV104" s="189"/>
      <c r="QTW104" s="189"/>
      <c r="QTX104" s="189"/>
      <c r="QTY104" s="189"/>
      <c r="QTZ104" s="189"/>
      <c r="QUA104" s="189"/>
      <c r="QUB104" s="189"/>
      <c r="QUC104" s="189"/>
      <c r="QUD104" s="189"/>
      <c r="QUE104" s="189"/>
      <c r="QUF104" s="189"/>
      <c r="QUG104" s="189"/>
      <c r="QUH104" s="189"/>
      <c r="QUI104" s="189"/>
      <c r="QUJ104" s="189"/>
      <c r="QUK104" s="189"/>
      <c r="QUL104" s="189"/>
      <c r="QUM104" s="189"/>
      <c r="QUN104" s="189"/>
      <c r="QUO104" s="189"/>
      <c r="QUP104" s="189"/>
      <c r="QUQ104" s="189"/>
      <c r="QUR104" s="189"/>
      <c r="QUS104" s="189"/>
      <c r="QUT104" s="189"/>
      <c r="QUU104" s="189"/>
      <c r="QUV104" s="189"/>
      <c r="QUW104" s="189"/>
      <c r="QUX104" s="189"/>
      <c r="QUY104" s="189"/>
      <c r="QUZ104" s="189"/>
      <c r="QVA104" s="189"/>
      <c r="QVB104" s="189"/>
      <c r="QVC104" s="189"/>
      <c r="QVD104" s="189"/>
      <c r="QVE104" s="189"/>
      <c r="QVF104" s="189"/>
      <c r="QVG104" s="189"/>
      <c r="QVH104" s="189"/>
      <c r="QVI104" s="189"/>
      <c r="QVJ104" s="189"/>
      <c r="QVK104" s="189"/>
      <c r="QVL104" s="189"/>
      <c r="QVM104" s="189"/>
      <c r="QVN104" s="189"/>
      <c r="QVO104" s="189"/>
      <c r="QVP104" s="189"/>
      <c r="QVQ104" s="189"/>
      <c r="QVR104" s="189"/>
      <c r="QVS104" s="189"/>
      <c r="QVT104" s="189"/>
      <c r="QVU104" s="189"/>
      <c r="QVV104" s="189"/>
      <c r="QVW104" s="189"/>
      <c r="QVX104" s="189"/>
      <c r="QVY104" s="189"/>
      <c r="QVZ104" s="189"/>
      <c r="QWA104" s="189"/>
      <c r="QWB104" s="189"/>
      <c r="QWC104" s="189"/>
      <c r="QWD104" s="189"/>
      <c r="QWE104" s="189"/>
      <c r="QWF104" s="189"/>
      <c r="QWG104" s="189"/>
      <c r="QWH104" s="189"/>
      <c r="QWI104" s="189"/>
      <c r="QWJ104" s="189"/>
      <c r="QWK104" s="189"/>
      <c r="QWL104" s="189"/>
      <c r="QWM104" s="189"/>
      <c r="QWN104" s="189"/>
      <c r="QWO104" s="189"/>
      <c r="QWP104" s="189"/>
      <c r="QWQ104" s="189"/>
      <c r="QWR104" s="189"/>
      <c r="QWS104" s="189"/>
      <c r="QWT104" s="189"/>
      <c r="QWU104" s="189"/>
      <c r="QWV104" s="189"/>
      <c r="QWW104" s="189"/>
      <c r="QWX104" s="189"/>
      <c r="QWY104" s="189"/>
      <c r="QWZ104" s="189"/>
      <c r="QXA104" s="189"/>
      <c r="QXB104" s="189"/>
      <c r="QXC104" s="189"/>
      <c r="QXD104" s="189"/>
      <c r="QXE104" s="189"/>
      <c r="QXF104" s="189"/>
      <c r="QXG104" s="189"/>
      <c r="QXH104" s="189"/>
      <c r="QXI104" s="189"/>
      <c r="QXJ104" s="189"/>
      <c r="QXK104" s="189"/>
      <c r="QXL104" s="189"/>
      <c r="QXM104" s="189"/>
      <c r="QXN104" s="189"/>
      <c r="QXO104" s="189"/>
      <c r="QXP104" s="189"/>
      <c r="QXQ104" s="189"/>
      <c r="QXR104" s="189"/>
      <c r="QXS104" s="189"/>
      <c r="QXT104" s="189"/>
      <c r="QXU104" s="189"/>
      <c r="QXV104" s="189"/>
      <c r="QXW104" s="189"/>
      <c r="QXX104" s="189"/>
      <c r="QXY104" s="189"/>
      <c r="QXZ104" s="189"/>
      <c r="QYA104" s="189"/>
      <c r="QYB104" s="189"/>
      <c r="QYC104" s="189"/>
      <c r="QYD104" s="189"/>
      <c r="QYE104" s="189"/>
      <c r="QYF104" s="189"/>
      <c r="QYG104" s="189"/>
      <c r="QYH104" s="189"/>
      <c r="QYI104" s="189"/>
      <c r="QYJ104" s="189"/>
      <c r="QYK104" s="189"/>
      <c r="QYL104" s="189"/>
      <c r="QYM104" s="189"/>
      <c r="QYN104" s="189"/>
      <c r="QYO104" s="189"/>
      <c r="QYP104" s="189"/>
      <c r="QYQ104" s="189"/>
      <c r="QYR104" s="189"/>
      <c r="QYS104" s="189"/>
      <c r="QYT104" s="189"/>
      <c r="QYU104" s="189"/>
      <c r="QYV104" s="189"/>
      <c r="QYW104" s="189"/>
      <c r="QYX104" s="189"/>
      <c r="QYY104" s="189"/>
      <c r="QYZ104" s="189"/>
      <c r="QZA104" s="189"/>
      <c r="QZB104" s="189"/>
      <c r="QZC104" s="189"/>
      <c r="QZD104" s="189"/>
      <c r="QZE104" s="189"/>
      <c r="QZF104" s="189"/>
      <c r="QZG104" s="189"/>
      <c r="QZH104" s="189"/>
      <c r="QZI104" s="189"/>
      <c r="QZJ104" s="189"/>
      <c r="QZK104" s="189"/>
      <c r="QZL104" s="189"/>
      <c r="QZM104" s="189"/>
      <c r="QZN104" s="189"/>
      <c r="QZO104" s="189"/>
      <c r="QZP104" s="189"/>
      <c r="QZQ104" s="189"/>
      <c r="QZR104" s="189"/>
      <c r="QZS104" s="189"/>
      <c r="QZT104" s="189"/>
      <c r="QZU104" s="189"/>
      <c r="QZV104" s="189"/>
      <c r="QZW104" s="189"/>
      <c r="QZX104" s="189"/>
      <c r="QZY104" s="189"/>
      <c r="QZZ104" s="189"/>
      <c r="RAA104" s="189"/>
      <c r="RAB104" s="189"/>
      <c r="RAC104" s="189"/>
      <c r="RAD104" s="189"/>
      <c r="RAE104" s="189"/>
      <c r="RAF104" s="189"/>
      <c r="RAG104" s="189"/>
      <c r="RAH104" s="189"/>
      <c r="RAI104" s="189"/>
      <c r="RAJ104" s="189"/>
      <c r="RAK104" s="189"/>
      <c r="RAL104" s="189"/>
      <c r="RAM104" s="189"/>
      <c r="RAN104" s="189"/>
      <c r="RAO104" s="189"/>
      <c r="RAP104" s="189"/>
      <c r="RAQ104" s="189"/>
      <c r="RAR104" s="189"/>
      <c r="RAS104" s="189"/>
      <c r="RAT104" s="189"/>
      <c r="RAU104" s="189"/>
      <c r="RAV104" s="189"/>
      <c r="RAW104" s="189"/>
      <c r="RAX104" s="189"/>
      <c r="RAY104" s="189"/>
      <c r="RAZ104" s="189"/>
      <c r="RBA104" s="189"/>
      <c r="RBB104" s="189"/>
      <c r="RBC104" s="189"/>
      <c r="RBD104" s="189"/>
      <c r="RBE104" s="189"/>
      <c r="RBF104" s="189"/>
      <c r="RBG104" s="189"/>
      <c r="RBH104" s="189"/>
      <c r="RBI104" s="189"/>
      <c r="RBJ104" s="189"/>
      <c r="RBK104" s="189"/>
      <c r="RBL104" s="189"/>
      <c r="RBM104" s="189"/>
      <c r="RBN104" s="189"/>
      <c r="RBO104" s="189"/>
      <c r="RBP104" s="189"/>
      <c r="RBQ104" s="189"/>
      <c r="RBR104" s="189"/>
      <c r="RBS104" s="189"/>
      <c r="RBT104" s="189"/>
      <c r="RBU104" s="189"/>
      <c r="RBV104" s="189"/>
      <c r="RBW104" s="189"/>
      <c r="RBX104" s="189"/>
      <c r="RBY104" s="189"/>
      <c r="RBZ104" s="189"/>
      <c r="RCA104" s="189"/>
      <c r="RCB104" s="189"/>
      <c r="RCC104" s="189"/>
      <c r="RCD104" s="189"/>
      <c r="RCE104" s="189"/>
      <c r="RCF104" s="189"/>
      <c r="RCG104" s="189"/>
      <c r="RCH104" s="189"/>
      <c r="RCI104" s="189"/>
      <c r="RCJ104" s="189"/>
      <c r="RCK104" s="189"/>
      <c r="RCL104" s="189"/>
      <c r="RCM104" s="189"/>
      <c r="RCN104" s="189"/>
      <c r="RCO104" s="189"/>
      <c r="RCP104" s="189"/>
      <c r="RCQ104" s="189"/>
      <c r="RCR104" s="189"/>
      <c r="RCS104" s="189"/>
      <c r="RCT104" s="189"/>
      <c r="RCU104" s="189"/>
      <c r="RCV104" s="189"/>
      <c r="RCW104" s="189"/>
      <c r="RCX104" s="189"/>
      <c r="RCY104" s="189"/>
      <c r="RCZ104" s="189"/>
      <c r="RDA104" s="189"/>
      <c r="RDB104" s="189"/>
      <c r="RDC104" s="189"/>
      <c r="RDD104" s="189"/>
      <c r="RDE104" s="189"/>
      <c r="RDF104" s="189"/>
      <c r="RDG104" s="189"/>
      <c r="RDH104" s="189"/>
      <c r="RDI104" s="189"/>
      <c r="RDJ104" s="189"/>
      <c r="RDK104" s="189"/>
      <c r="RDL104" s="189"/>
      <c r="RDM104" s="189"/>
      <c r="RDN104" s="189"/>
      <c r="RDO104" s="189"/>
      <c r="RDP104" s="189"/>
      <c r="RDQ104" s="189"/>
      <c r="RDR104" s="189"/>
      <c r="RDS104" s="189"/>
      <c r="RDT104" s="189"/>
      <c r="RDU104" s="189"/>
      <c r="RDV104" s="189"/>
      <c r="RDW104" s="189"/>
      <c r="RDX104" s="189"/>
      <c r="RDY104" s="189"/>
      <c r="RDZ104" s="189"/>
      <c r="REA104" s="189"/>
      <c r="REB104" s="189"/>
      <c r="REC104" s="189"/>
      <c r="RED104" s="189"/>
      <c r="REE104" s="189"/>
      <c r="REF104" s="189"/>
      <c r="REG104" s="189"/>
      <c r="REH104" s="189"/>
      <c r="REI104" s="189"/>
      <c r="REJ104" s="189"/>
      <c r="REK104" s="189"/>
      <c r="REL104" s="189"/>
      <c r="REM104" s="189"/>
      <c r="REN104" s="189"/>
      <c r="REO104" s="189"/>
      <c r="REP104" s="189"/>
      <c r="REQ104" s="189"/>
      <c r="RER104" s="189"/>
      <c r="RES104" s="189"/>
      <c r="RET104" s="189"/>
      <c r="REU104" s="189"/>
      <c r="REV104" s="189"/>
      <c r="REW104" s="189"/>
      <c r="REX104" s="189"/>
      <c r="REY104" s="189"/>
      <c r="REZ104" s="189"/>
      <c r="RFA104" s="189"/>
      <c r="RFB104" s="189"/>
      <c r="RFC104" s="189"/>
      <c r="RFD104" s="189"/>
      <c r="RFE104" s="189"/>
      <c r="RFF104" s="189"/>
      <c r="RFG104" s="189"/>
      <c r="RFH104" s="189"/>
      <c r="RFI104" s="189"/>
      <c r="RFJ104" s="189"/>
      <c r="RFK104" s="189"/>
      <c r="RFL104" s="189"/>
      <c r="RFM104" s="189"/>
      <c r="RFN104" s="189"/>
      <c r="RFO104" s="189"/>
      <c r="RFP104" s="189"/>
      <c r="RFQ104" s="189"/>
      <c r="RFR104" s="189"/>
      <c r="RFS104" s="189"/>
      <c r="RFT104" s="189"/>
      <c r="RFU104" s="189"/>
      <c r="RFV104" s="189"/>
      <c r="RFW104" s="189"/>
      <c r="RFX104" s="189"/>
      <c r="RFY104" s="189"/>
      <c r="RFZ104" s="189"/>
      <c r="RGA104" s="189"/>
      <c r="RGB104" s="189"/>
      <c r="RGC104" s="189"/>
      <c r="RGD104" s="189"/>
      <c r="RGE104" s="189"/>
      <c r="RGF104" s="189"/>
      <c r="RGG104" s="189"/>
      <c r="RGH104" s="189"/>
      <c r="RGI104" s="189"/>
      <c r="RGJ104" s="189"/>
      <c r="RGK104" s="189"/>
      <c r="RGL104" s="189"/>
      <c r="RGM104" s="189"/>
      <c r="RGN104" s="189"/>
      <c r="RGO104" s="189"/>
      <c r="RGP104" s="189"/>
      <c r="RGQ104" s="189"/>
      <c r="RGR104" s="189"/>
      <c r="RGS104" s="189"/>
      <c r="RGT104" s="189"/>
      <c r="RGU104" s="189"/>
      <c r="RGV104" s="189"/>
      <c r="RGW104" s="189"/>
      <c r="RGX104" s="189"/>
      <c r="RGY104" s="189"/>
      <c r="RGZ104" s="189"/>
      <c r="RHA104" s="189"/>
      <c r="RHB104" s="189"/>
      <c r="RHC104" s="189"/>
      <c r="RHD104" s="189"/>
      <c r="RHE104" s="189"/>
      <c r="RHF104" s="189"/>
      <c r="RHG104" s="189"/>
      <c r="RHH104" s="189"/>
      <c r="RHI104" s="189"/>
      <c r="RHJ104" s="189"/>
      <c r="RHK104" s="189"/>
      <c r="RHL104" s="189"/>
      <c r="RHM104" s="189"/>
      <c r="RHN104" s="189"/>
      <c r="RHO104" s="189"/>
      <c r="RHP104" s="189"/>
      <c r="RHQ104" s="189"/>
      <c r="RHR104" s="189"/>
      <c r="RHS104" s="189"/>
      <c r="RHT104" s="189"/>
      <c r="RHU104" s="189"/>
      <c r="RHV104" s="189"/>
      <c r="RHW104" s="189"/>
      <c r="RHX104" s="189"/>
      <c r="RHY104" s="189"/>
      <c r="RHZ104" s="189"/>
      <c r="RIA104" s="189"/>
      <c r="RIB104" s="189"/>
      <c r="RIC104" s="189"/>
      <c r="RID104" s="189"/>
      <c r="RIE104" s="189"/>
      <c r="RIF104" s="189"/>
      <c r="RIG104" s="189"/>
      <c r="RIH104" s="189"/>
      <c r="RII104" s="189"/>
      <c r="RIJ104" s="189"/>
      <c r="RIK104" s="189"/>
      <c r="RIL104" s="189"/>
      <c r="RIM104" s="189"/>
      <c r="RIN104" s="189"/>
      <c r="RIO104" s="189"/>
      <c r="RIP104" s="189"/>
      <c r="RIQ104" s="189"/>
      <c r="RIR104" s="189"/>
      <c r="RIS104" s="189"/>
      <c r="RIT104" s="189"/>
      <c r="RIU104" s="189"/>
      <c r="RIV104" s="189"/>
      <c r="RIW104" s="189"/>
      <c r="RIX104" s="189"/>
      <c r="RIY104" s="189"/>
      <c r="RIZ104" s="189"/>
      <c r="RJA104" s="189"/>
      <c r="RJB104" s="189"/>
      <c r="RJC104" s="189"/>
      <c r="RJD104" s="189"/>
      <c r="RJE104" s="189"/>
      <c r="RJF104" s="189"/>
      <c r="RJG104" s="189"/>
      <c r="RJH104" s="189"/>
      <c r="RJI104" s="189"/>
      <c r="RJJ104" s="189"/>
      <c r="RJK104" s="189"/>
      <c r="RJL104" s="189"/>
      <c r="RJM104" s="189"/>
      <c r="RJN104" s="189"/>
      <c r="RJO104" s="189"/>
      <c r="RJP104" s="189"/>
      <c r="RJQ104" s="189"/>
      <c r="RJR104" s="189"/>
      <c r="RJS104" s="189"/>
      <c r="RJT104" s="189"/>
      <c r="RJU104" s="189"/>
      <c r="RJV104" s="189"/>
      <c r="RJW104" s="189"/>
      <c r="RJX104" s="189"/>
      <c r="RJY104" s="189"/>
      <c r="RJZ104" s="189"/>
      <c r="RKA104" s="189"/>
      <c r="RKB104" s="189"/>
      <c r="RKC104" s="189"/>
      <c r="RKD104" s="189"/>
      <c r="RKE104" s="189"/>
      <c r="RKF104" s="189"/>
      <c r="RKG104" s="189"/>
      <c r="RKH104" s="189"/>
      <c r="RKI104" s="189"/>
      <c r="RKJ104" s="189"/>
      <c r="RKK104" s="189"/>
      <c r="RKL104" s="189"/>
      <c r="RKM104" s="189"/>
      <c r="RKN104" s="189"/>
      <c r="RKO104" s="189"/>
      <c r="RKP104" s="189"/>
      <c r="RKQ104" s="189"/>
      <c r="RKR104" s="189"/>
      <c r="RKS104" s="189"/>
      <c r="RKT104" s="189"/>
      <c r="RKU104" s="189"/>
      <c r="RKV104" s="189"/>
      <c r="RKW104" s="189"/>
      <c r="RKX104" s="189"/>
      <c r="RKY104" s="189"/>
      <c r="RKZ104" s="189"/>
      <c r="RLA104" s="189"/>
      <c r="RLB104" s="189"/>
      <c r="RLC104" s="189"/>
      <c r="RLD104" s="189"/>
      <c r="RLE104" s="189"/>
      <c r="RLF104" s="189"/>
      <c r="RLG104" s="189"/>
      <c r="RLH104" s="189"/>
      <c r="RLI104" s="189"/>
      <c r="RLJ104" s="189"/>
      <c r="RLK104" s="189"/>
      <c r="RLL104" s="189"/>
      <c r="RLM104" s="189"/>
      <c r="RLN104" s="189"/>
      <c r="RLO104" s="189"/>
      <c r="RLP104" s="189"/>
      <c r="RLQ104" s="189"/>
      <c r="RLR104" s="189"/>
      <c r="RLS104" s="189"/>
      <c r="RLT104" s="189"/>
      <c r="RLU104" s="189"/>
      <c r="RLV104" s="189"/>
      <c r="RLW104" s="189"/>
      <c r="RLX104" s="189"/>
      <c r="RLY104" s="189"/>
      <c r="RLZ104" s="189"/>
      <c r="RMA104" s="189"/>
      <c r="RMB104" s="189"/>
      <c r="RMC104" s="189"/>
      <c r="RMD104" s="189"/>
      <c r="RME104" s="189"/>
      <c r="RMF104" s="189"/>
      <c r="RMG104" s="189"/>
      <c r="RMH104" s="189"/>
      <c r="RMI104" s="189"/>
      <c r="RMJ104" s="189"/>
      <c r="RMK104" s="189"/>
      <c r="RML104" s="189"/>
      <c r="RMM104" s="189"/>
      <c r="RMN104" s="189"/>
      <c r="RMO104" s="189"/>
      <c r="RMP104" s="189"/>
      <c r="RMQ104" s="189"/>
      <c r="RMR104" s="189"/>
      <c r="RMS104" s="189"/>
      <c r="RMT104" s="189"/>
      <c r="RMU104" s="189"/>
      <c r="RMV104" s="189"/>
      <c r="RMW104" s="189"/>
      <c r="RMX104" s="189"/>
      <c r="RMY104" s="189"/>
      <c r="RMZ104" s="189"/>
      <c r="RNA104" s="189"/>
      <c r="RNB104" s="189"/>
      <c r="RNC104" s="189"/>
      <c r="RND104" s="189"/>
      <c r="RNE104" s="189"/>
      <c r="RNF104" s="189"/>
      <c r="RNG104" s="189"/>
      <c r="RNH104" s="189"/>
      <c r="RNI104" s="189"/>
      <c r="RNJ104" s="189"/>
      <c r="RNK104" s="189"/>
      <c r="RNL104" s="189"/>
      <c r="RNM104" s="189"/>
      <c r="RNN104" s="189"/>
      <c r="RNO104" s="189"/>
      <c r="RNP104" s="189"/>
      <c r="RNQ104" s="189"/>
      <c r="RNR104" s="189"/>
      <c r="RNS104" s="189"/>
      <c r="RNT104" s="189"/>
      <c r="RNU104" s="189"/>
      <c r="RNV104" s="189"/>
      <c r="RNW104" s="189"/>
      <c r="RNX104" s="189"/>
      <c r="RNY104" s="189"/>
      <c r="RNZ104" s="189"/>
      <c r="ROA104" s="189"/>
      <c r="ROB104" s="189"/>
      <c r="ROC104" s="189"/>
      <c r="ROD104" s="189"/>
      <c r="ROE104" s="189"/>
      <c r="ROF104" s="189"/>
      <c r="ROG104" s="189"/>
      <c r="ROH104" s="189"/>
      <c r="ROI104" s="189"/>
      <c r="ROJ104" s="189"/>
      <c r="ROK104" s="189"/>
      <c r="ROL104" s="189"/>
      <c r="ROM104" s="189"/>
      <c r="RON104" s="189"/>
      <c r="ROO104" s="189"/>
      <c r="ROP104" s="189"/>
      <c r="ROQ104" s="189"/>
      <c r="ROR104" s="189"/>
      <c r="ROS104" s="189"/>
      <c r="ROT104" s="189"/>
      <c r="ROU104" s="189"/>
      <c r="ROV104" s="189"/>
      <c r="ROW104" s="189"/>
      <c r="ROX104" s="189"/>
      <c r="ROY104" s="189"/>
      <c r="ROZ104" s="189"/>
      <c r="RPA104" s="189"/>
      <c r="RPB104" s="189"/>
      <c r="RPC104" s="189"/>
      <c r="RPD104" s="189"/>
      <c r="RPE104" s="189"/>
      <c r="RPF104" s="189"/>
      <c r="RPG104" s="189"/>
      <c r="RPH104" s="189"/>
      <c r="RPI104" s="189"/>
      <c r="RPJ104" s="189"/>
      <c r="RPK104" s="189"/>
      <c r="RPL104" s="189"/>
      <c r="RPM104" s="189"/>
      <c r="RPN104" s="189"/>
      <c r="RPO104" s="189"/>
      <c r="RPP104" s="189"/>
      <c r="RPQ104" s="189"/>
      <c r="RPR104" s="189"/>
      <c r="RPS104" s="189"/>
      <c r="RPT104" s="189"/>
      <c r="RPU104" s="189"/>
      <c r="RPV104" s="189"/>
      <c r="RPW104" s="189"/>
      <c r="RPX104" s="189"/>
      <c r="RPY104" s="189"/>
      <c r="RPZ104" s="189"/>
      <c r="RQA104" s="189"/>
      <c r="RQB104" s="189"/>
      <c r="RQC104" s="189"/>
      <c r="RQD104" s="189"/>
      <c r="RQE104" s="189"/>
      <c r="RQF104" s="189"/>
      <c r="RQG104" s="189"/>
      <c r="RQH104" s="189"/>
      <c r="RQI104" s="189"/>
      <c r="RQJ104" s="189"/>
      <c r="RQK104" s="189"/>
      <c r="RQL104" s="189"/>
      <c r="RQM104" s="189"/>
      <c r="RQN104" s="189"/>
      <c r="RQO104" s="189"/>
      <c r="RQP104" s="189"/>
      <c r="RQQ104" s="189"/>
      <c r="RQR104" s="189"/>
      <c r="RQS104" s="189"/>
      <c r="RQT104" s="189"/>
      <c r="RQU104" s="189"/>
      <c r="RQV104" s="189"/>
      <c r="RQW104" s="189"/>
      <c r="RQX104" s="189"/>
      <c r="RQY104" s="189"/>
      <c r="RQZ104" s="189"/>
      <c r="RRA104" s="189"/>
      <c r="RRB104" s="189"/>
      <c r="RRC104" s="189"/>
      <c r="RRD104" s="189"/>
      <c r="RRE104" s="189"/>
      <c r="RRF104" s="189"/>
      <c r="RRG104" s="189"/>
      <c r="RRH104" s="189"/>
      <c r="RRI104" s="189"/>
      <c r="RRJ104" s="189"/>
      <c r="RRK104" s="189"/>
      <c r="RRL104" s="189"/>
      <c r="RRM104" s="189"/>
      <c r="RRN104" s="189"/>
      <c r="RRO104" s="189"/>
      <c r="RRP104" s="189"/>
      <c r="RRQ104" s="189"/>
      <c r="RRR104" s="189"/>
      <c r="RRS104" s="189"/>
      <c r="RRT104" s="189"/>
      <c r="RRU104" s="189"/>
      <c r="RRV104" s="189"/>
      <c r="RRW104" s="189"/>
      <c r="RRX104" s="189"/>
      <c r="RRY104" s="189"/>
      <c r="RRZ104" s="189"/>
      <c r="RSA104" s="189"/>
      <c r="RSB104" s="189"/>
      <c r="RSC104" s="189"/>
      <c r="RSD104" s="189"/>
      <c r="RSE104" s="189"/>
      <c r="RSF104" s="189"/>
      <c r="RSG104" s="189"/>
      <c r="RSH104" s="189"/>
      <c r="RSI104" s="189"/>
      <c r="RSJ104" s="189"/>
      <c r="RSK104" s="189"/>
      <c r="RSL104" s="189"/>
      <c r="RSM104" s="189"/>
      <c r="RSN104" s="189"/>
      <c r="RSO104" s="189"/>
      <c r="RSP104" s="189"/>
      <c r="RSQ104" s="189"/>
      <c r="RSR104" s="189"/>
      <c r="RSS104" s="189"/>
      <c r="RST104" s="189"/>
      <c r="RSU104" s="189"/>
      <c r="RSV104" s="189"/>
      <c r="RSW104" s="189"/>
      <c r="RSX104" s="189"/>
      <c r="RSY104" s="189"/>
      <c r="RSZ104" s="189"/>
      <c r="RTA104" s="189"/>
      <c r="RTB104" s="189"/>
      <c r="RTC104" s="189"/>
      <c r="RTD104" s="189"/>
      <c r="RTE104" s="189"/>
      <c r="RTF104" s="189"/>
      <c r="RTG104" s="189"/>
      <c r="RTH104" s="189"/>
      <c r="RTI104" s="189"/>
      <c r="RTJ104" s="189"/>
      <c r="RTK104" s="189"/>
      <c r="RTL104" s="189"/>
      <c r="RTM104" s="189"/>
      <c r="RTN104" s="189"/>
      <c r="RTO104" s="189"/>
      <c r="RTP104" s="189"/>
      <c r="RTQ104" s="189"/>
      <c r="RTR104" s="189"/>
      <c r="RTS104" s="189"/>
      <c r="RTT104" s="189"/>
      <c r="RTU104" s="189"/>
      <c r="RTV104" s="189"/>
      <c r="RTW104" s="189"/>
      <c r="RTX104" s="189"/>
      <c r="RTY104" s="189"/>
      <c r="RTZ104" s="189"/>
      <c r="RUA104" s="189"/>
      <c r="RUB104" s="189"/>
      <c r="RUC104" s="189"/>
      <c r="RUD104" s="189"/>
      <c r="RUE104" s="189"/>
      <c r="RUF104" s="189"/>
      <c r="RUG104" s="189"/>
      <c r="RUH104" s="189"/>
      <c r="RUI104" s="189"/>
      <c r="RUJ104" s="189"/>
      <c r="RUK104" s="189"/>
      <c r="RUL104" s="189"/>
      <c r="RUM104" s="189"/>
      <c r="RUN104" s="189"/>
      <c r="RUO104" s="189"/>
      <c r="RUP104" s="189"/>
      <c r="RUQ104" s="189"/>
      <c r="RUR104" s="189"/>
      <c r="RUS104" s="189"/>
      <c r="RUT104" s="189"/>
      <c r="RUU104" s="189"/>
      <c r="RUV104" s="189"/>
      <c r="RUW104" s="189"/>
      <c r="RUX104" s="189"/>
      <c r="RUY104" s="189"/>
      <c r="RUZ104" s="189"/>
      <c r="RVA104" s="189"/>
      <c r="RVB104" s="189"/>
      <c r="RVC104" s="189"/>
      <c r="RVD104" s="189"/>
      <c r="RVE104" s="189"/>
      <c r="RVF104" s="189"/>
      <c r="RVG104" s="189"/>
      <c r="RVH104" s="189"/>
      <c r="RVI104" s="189"/>
      <c r="RVJ104" s="189"/>
      <c r="RVK104" s="189"/>
      <c r="RVL104" s="189"/>
      <c r="RVM104" s="189"/>
      <c r="RVN104" s="189"/>
      <c r="RVO104" s="189"/>
      <c r="RVP104" s="189"/>
      <c r="RVQ104" s="189"/>
      <c r="RVR104" s="189"/>
      <c r="RVS104" s="189"/>
      <c r="RVT104" s="189"/>
      <c r="RVU104" s="189"/>
      <c r="RVV104" s="189"/>
      <c r="RVW104" s="189"/>
      <c r="RVX104" s="189"/>
      <c r="RVY104" s="189"/>
      <c r="RVZ104" s="189"/>
      <c r="RWA104" s="189"/>
      <c r="RWB104" s="189"/>
      <c r="RWC104" s="189"/>
      <c r="RWD104" s="189"/>
      <c r="RWE104" s="189"/>
      <c r="RWF104" s="189"/>
      <c r="RWG104" s="189"/>
      <c r="RWH104" s="189"/>
      <c r="RWI104" s="189"/>
      <c r="RWJ104" s="189"/>
      <c r="RWK104" s="189"/>
      <c r="RWL104" s="189"/>
      <c r="RWM104" s="189"/>
      <c r="RWN104" s="189"/>
      <c r="RWO104" s="189"/>
      <c r="RWP104" s="189"/>
      <c r="RWQ104" s="189"/>
      <c r="RWR104" s="189"/>
      <c r="RWS104" s="189"/>
      <c r="RWT104" s="189"/>
      <c r="RWU104" s="189"/>
      <c r="RWV104" s="189"/>
      <c r="RWW104" s="189"/>
      <c r="RWX104" s="189"/>
      <c r="RWY104" s="189"/>
      <c r="RWZ104" s="189"/>
      <c r="RXA104" s="189"/>
      <c r="RXB104" s="189"/>
      <c r="RXC104" s="189"/>
      <c r="RXD104" s="189"/>
      <c r="RXE104" s="189"/>
      <c r="RXF104" s="189"/>
      <c r="RXG104" s="189"/>
      <c r="RXH104" s="189"/>
      <c r="RXI104" s="189"/>
      <c r="RXJ104" s="189"/>
      <c r="RXK104" s="189"/>
      <c r="RXL104" s="189"/>
      <c r="RXM104" s="189"/>
      <c r="RXN104" s="189"/>
      <c r="RXO104" s="189"/>
      <c r="RXP104" s="189"/>
      <c r="RXQ104" s="189"/>
      <c r="RXR104" s="189"/>
      <c r="RXS104" s="189"/>
      <c r="RXT104" s="189"/>
      <c r="RXU104" s="189"/>
      <c r="RXV104" s="189"/>
      <c r="RXW104" s="189"/>
      <c r="RXX104" s="189"/>
      <c r="RXY104" s="189"/>
      <c r="RXZ104" s="189"/>
      <c r="RYA104" s="189"/>
      <c r="RYB104" s="189"/>
      <c r="RYC104" s="189"/>
      <c r="RYD104" s="189"/>
      <c r="RYE104" s="189"/>
      <c r="RYF104" s="189"/>
      <c r="RYG104" s="189"/>
      <c r="RYH104" s="189"/>
      <c r="RYI104" s="189"/>
      <c r="RYJ104" s="189"/>
      <c r="RYK104" s="189"/>
      <c r="RYL104" s="189"/>
      <c r="RYM104" s="189"/>
      <c r="RYN104" s="189"/>
      <c r="RYO104" s="189"/>
      <c r="RYP104" s="189"/>
      <c r="RYQ104" s="189"/>
      <c r="RYR104" s="189"/>
      <c r="RYS104" s="189"/>
      <c r="RYT104" s="189"/>
      <c r="RYU104" s="189"/>
      <c r="RYV104" s="189"/>
      <c r="RYW104" s="189"/>
      <c r="RYX104" s="189"/>
      <c r="RYY104" s="189"/>
      <c r="RYZ104" s="189"/>
      <c r="RZA104" s="189"/>
      <c r="RZB104" s="189"/>
      <c r="RZC104" s="189"/>
      <c r="RZD104" s="189"/>
      <c r="RZE104" s="189"/>
      <c r="RZF104" s="189"/>
      <c r="RZG104" s="189"/>
      <c r="RZH104" s="189"/>
      <c r="RZI104" s="189"/>
      <c r="RZJ104" s="189"/>
      <c r="RZK104" s="189"/>
      <c r="RZL104" s="189"/>
      <c r="RZM104" s="189"/>
      <c r="RZN104" s="189"/>
      <c r="RZO104" s="189"/>
      <c r="RZP104" s="189"/>
      <c r="RZQ104" s="189"/>
      <c r="RZR104" s="189"/>
      <c r="RZS104" s="189"/>
      <c r="RZT104" s="189"/>
      <c r="RZU104" s="189"/>
      <c r="RZV104" s="189"/>
      <c r="RZW104" s="189"/>
      <c r="RZX104" s="189"/>
      <c r="RZY104" s="189"/>
      <c r="RZZ104" s="189"/>
      <c r="SAA104" s="189"/>
      <c r="SAB104" s="189"/>
      <c r="SAC104" s="189"/>
      <c r="SAD104" s="189"/>
      <c r="SAE104" s="189"/>
      <c r="SAF104" s="189"/>
      <c r="SAG104" s="189"/>
      <c r="SAH104" s="189"/>
      <c r="SAI104" s="189"/>
      <c r="SAJ104" s="189"/>
      <c r="SAK104" s="189"/>
      <c r="SAL104" s="189"/>
      <c r="SAM104" s="189"/>
      <c r="SAN104" s="189"/>
      <c r="SAO104" s="189"/>
      <c r="SAP104" s="189"/>
      <c r="SAQ104" s="189"/>
      <c r="SAR104" s="189"/>
      <c r="SAS104" s="189"/>
      <c r="SAT104" s="189"/>
      <c r="SAU104" s="189"/>
      <c r="SAV104" s="189"/>
      <c r="SAW104" s="189"/>
      <c r="SAX104" s="189"/>
      <c r="SAY104" s="189"/>
      <c r="SAZ104" s="189"/>
      <c r="SBA104" s="189"/>
      <c r="SBB104" s="189"/>
      <c r="SBC104" s="189"/>
      <c r="SBD104" s="189"/>
      <c r="SBE104" s="189"/>
      <c r="SBF104" s="189"/>
      <c r="SBG104" s="189"/>
      <c r="SBH104" s="189"/>
      <c r="SBI104" s="189"/>
      <c r="SBJ104" s="189"/>
      <c r="SBK104" s="189"/>
      <c r="SBL104" s="189"/>
      <c r="SBM104" s="189"/>
      <c r="SBN104" s="189"/>
      <c r="SBO104" s="189"/>
      <c r="SBP104" s="189"/>
      <c r="SBQ104" s="189"/>
      <c r="SBR104" s="189"/>
      <c r="SBS104" s="189"/>
      <c r="SBT104" s="189"/>
      <c r="SBU104" s="189"/>
      <c r="SBV104" s="189"/>
      <c r="SBW104" s="189"/>
      <c r="SBX104" s="189"/>
      <c r="SBY104" s="189"/>
      <c r="SBZ104" s="189"/>
      <c r="SCA104" s="189"/>
      <c r="SCB104" s="189"/>
      <c r="SCC104" s="189"/>
      <c r="SCD104" s="189"/>
      <c r="SCE104" s="189"/>
      <c r="SCF104" s="189"/>
      <c r="SCG104" s="189"/>
      <c r="SCH104" s="189"/>
      <c r="SCI104" s="189"/>
      <c r="SCJ104" s="189"/>
      <c r="SCK104" s="189"/>
      <c r="SCL104" s="189"/>
      <c r="SCM104" s="189"/>
      <c r="SCN104" s="189"/>
      <c r="SCO104" s="189"/>
      <c r="SCP104" s="189"/>
      <c r="SCQ104" s="189"/>
      <c r="SCR104" s="189"/>
      <c r="SCS104" s="189"/>
      <c r="SCT104" s="189"/>
      <c r="SCU104" s="189"/>
      <c r="SCV104" s="189"/>
      <c r="SCW104" s="189"/>
      <c r="SCX104" s="189"/>
      <c r="SCY104" s="189"/>
      <c r="SCZ104" s="189"/>
      <c r="SDA104" s="189"/>
      <c r="SDB104" s="189"/>
      <c r="SDC104" s="189"/>
      <c r="SDD104" s="189"/>
      <c r="SDE104" s="189"/>
      <c r="SDF104" s="189"/>
      <c r="SDG104" s="189"/>
      <c r="SDH104" s="189"/>
      <c r="SDI104" s="189"/>
      <c r="SDJ104" s="189"/>
      <c r="SDK104" s="189"/>
      <c r="SDL104" s="189"/>
      <c r="SDM104" s="189"/>
      <c r="SDN104" s="189"/>
      <c r="SDO104" s="189"/>
      <c r="SDP104" s="189"/>
      <c r="SDQ104" s="189"/>
      <c r="SDR104" s="189"/>
      <c r="SDS104" s="189"/>
      <c r="SDT104" s="189"/>
      <c r="SDU104" s="189"/>
      <c r="SDV104" s="189"/>
      <c r="SDW104" s="189"/>
      <c r="SDX104" s="189"/>
      <c r="SDY104" s="189"/>
      <c r="SDZ104" s="189"/>
      <c r="SEA104" s="189"/>
      <c r="SEB104" s="189"/>
      <c r="SEC104" s="189"/>
      <c r="SED104" s="189"/>
      <c r="SEE104" s="189"/>
      <c r="SEF104" s="189"/>
      <c r="SEG104" s="189"/>
      <c r="SEH104" s="189"/>
      <c r="SEI104" s="189"/>
      <c r="SEJ104" s="189"/>
      <c r="SEK104" s="189"/>
      <c r="SEL104" s="189"/>
      <c r="SEM104" s="189"/>
      <c r="SEN104" s="189"/>
      <c r="SEO104" s="189"/>
      <c r="SEP104" s="189"/>
      <c r="SEQ104" s="189"/>
      <c r="SER104" s="189"/>
      <c r="SES104" s="189"/>
      <c r="SET104" s="189"/>
      <c r="SEU104" s="189"/>
      <c r="SEV104" s="189"/>
      <c r="SEW104" s="189"/>
      <c r="SEX104" s="189"/>
      <c r="SEY104" s="189"/>
      <c r="SEZ104" s="189"/>
      <c r="SFA104" s="189"/>
      <c r="SFB104" s="189"/>
      <c r="SFC104" s="189"/>
      <c r="SFD104" s="189"/>
      <c r="SFE104" s="189"/>
      <c r="SFF104" s="189"/>
      <c r="SFG104" s="189"/>
      <c r="SFH104" s="189"/>
      <c r="SFI104" s="189"/>
      <c r="SFJ104" s="189"/>
      <c r="SFK104" s="189"/>
      <c r="SFL104" s="189"/>
      <c r="SFM104" s="189"/>
      <c r="SFN104" s="189"/>
      <c r="SFO104" s="189"/>
      <c r="SFP104" s="189"/>
      <c r="SFQ104" s="189"/>
      <c r="SFR104" s="189"/>
      <c r="SFS104" s="189"/>
      <c r="SFT104" s="189"/>
      <c r="SFU104" s="189"/>
      <c r="SFV104" s="189"/>
      <c r="SFW104" s="189"/>
      <c r="SFX104" s="189"/>
      <c r="SFY104" s="189"/>
      <c r="SFZ104" s="189"/>
      <c r="SGA104" s="189"/>
      <c r="SGB104" s="189"/>
      <c r="SGC104" s="189"/>
      <c r="SGD104" s="189"/>
      <c r="SGE104" s="189"/>
      <c r="SGF104" s="189"/>
      <c r="SGG104" s="189"/>
      <c r="SGH104" s="189"/>
      <c r="SGI104" s="189"/>
      <c r="SGJ104" s="189"/>
      <c r="SGK104" s="189"/>
      <c r="SGL104" s="189"/>
      <c r="SGM104" s="189"/>
      <c r="SGN104" s="189"/>
      <c r="SGO104" s="189"/>
      <c r="SGP104" s="189"/>
      <c r="SGQ104" s="189"/>
      <c r="SGR104" s="189"/>
      <c r="SGS104" s="189"/>
      <c r="SGT104" s="189"/>
      <c r="SGU104" s="189"/>
      <c r="SGV104" s="189"/>
      <c r="SGW104" s="189"/>
      <c r="SGX104" s="189"/>
      <c r="SGY104" s="189"/>
      <c r="SGZ104" s="189"/>
      <c r="SHA104" s="189"/>
      <c r="SHB104" s="189"/>
      <c r="SHC104" s="189"/>
      <c r="SHD104" s="189"/>
      <c r="SHE104" s="189"/>
      <c r="SHF104" s="189"/>
      <c r="SHG104" s="189"/>
      <c r="SHH104" s="189"/>
      <c r="SHI104" s="189"/>
      <c r="SHJ104" s="189"/>
      <c r="SHK104" s="189"/>
      <c r="SHL104" s="189"/>
      <c r="SHM104" s="189"/>
      <c r="SHN104" s="189"/>
      <c r="SHO104" s="189"/>
      <c r="SHP104" s="189"/>
      <c r="SHQ104" s="189"/>
      <c r="SHR104" s="189"/>
      <c r="SHS104" s="189"/>
      <c r="SHT104" s="189"/>
      <c r="SHU104" s="189"/>
      <c r="SHV104" s="189"/>
      <c r="SHW104" s="189"/>
      <c r="SHX104" s="189"/>
      <c r="SHY104" s="189"/>
      <c r="SHZ104" s="189"/>
      <c r="SIA104" s="189"/>
      <c r="SIB104" s="189"/>
      <c r="SIC104" s="189"/>
      <c r="SID104" s="189"/>
      <c r="SIE104" s="189"/>
      <c r="SIF104" s="189"/>
      <c r="SIG104" s="189"/>
      <c r="SIH104" s="189"/>
      <c r="SII104" s="189"/>
      <c r="SIJ104" s="189"/>
      <c r="SIK104" s="189"/>
      <c r="SIL104" s="189"/>
      <c r="SIM104" s="189"/>
      <c r="SIN104" s="189"/>
      <c r="SIO104" s="189"/>
      <c r="SIP104" s="189"/>
      <c r="SIQ104" s="189"/>
      <c r="SIR104" s="189"/>
      <c r="SIS104" s="189"/>
      <c r="SIT104" s="189"/>
      <c r="SIU104" s="189"/>
      <c r="SIV104" s="189"/>
      <c r="SIW104" s="189"/>
      <c r="SIX104" s="189"/>
      <c r="SIY104" s="189"/>
      <c r="SIZ104" s="189"/>
      <c r="SJA104" s="189"/>
      <c r="SJB104" s="189"/>
      <c r="SJC104" s="189"/>
      <c r="SJD104" s="189"/>
      <c r="SJE104" s="189"/>
      <c r="SJF104" s="189"/>
      <c r="SJG104" s="189"/>
      <c r="SJH104" s="189"/>
      <c r="SJI104" s="189"/>
      <c r="SJJ104" s="189"/>
      <c r="SJK104" s="189"/>
      <c r="SJL104" s="189"/>
      <c r="SJM104" s="189"/>
      <c r="SJN104" s="189"/>
      <c r="SJO104" s="189"/>
      <c r="SJP104" s="189"/>
      <c r="SJQ104" s="189"/>
      <c r="SJR104" s="189"/>
      <c r="SJS104" s="189"/>
      <c r="SJT104" s="189"/>
      <c r="SJU104" s="189"/>
      <c r="SJV104" s="189"/>
      <c r="SJW104" s="189"/>
      <c r="SJX104" s="189"/>
      <c r="SJY104" s="189"/>
      <c r="SJZ104" s="189"/>
      <c r="SKA104" s="189"/>
      <c r="SKB104" s="189"/>
      <c r="SKC104" s="189"/>
      <c r="SKD104" s="189"/>
      <c r="SKE104" s="189"/>
      <c r="SKF104" s="189"/>
      <c r="SKG104" s="189"/>
      <c r="SKH104" s="189"/>
      <c r="SKI104" s="189"/>
      <c r="SKJ104" s="189"/>
      <c r="SKK104" s="189"/>
      <c r="SKL104" s="189"/>
      <c r="SKM104" s="189"/>
      <c r="SKN104" s="189"/>
      <c r="SKO104" s="189"/>
      <c r="SKP104" s="189"/>
      <c r="SKQ104" s="189"/>
      <c r="SKR104" s="189"/>
      <c r="SKS104" s="189"/>
      <c r="SKT104" s="189"/>
      <c r="SKU104" s="189"/>
      <c r="SKV104" s="189"/>
      <c r="SKW104" s="189"/>
      <c r="SKX104" s="189"/>
      <c r="SKY104" s="189"/>
      <c r="SKZ104" s="189"/>
      <c r="SLA104" s="189"/>
      <c r="SLB104" s="189"/>
      <c r="SLC104" s="189"/>
      <c r="SLD104" s="189"/>
      <c r="SLE104" s="189"/>
      <c r="SLF104" s="189"/>
      <c r="SLG104" s="189"/>
      <c r="SLH104" s="189"/>
      <c r="SLI104" s="189"/>
      <c r="SLJ104" s="189"/>
      <c r="SLK104" s="189"/>
      <c r="SLL104" s="189"/>
      <c r="SLM104" s="189"/>
      <c r="SLN104" s="189"/>
      <c r="SLO104" s="189"/>
      <c r="SLP104" s="189"/>
      <c r="SLQ104" s="189"/>
      <c r="SLR104" s="189"/>
      <c r="SLS104" s="189"/>
      <c r="SLT104" s="189"/>
      <c r="SLU104" s="189"/>
      <c r="SLV104" s="189"/>
      <c r="SLW104" s="189"/>
      <c r="SLX104" s="189"/>
      <c r="SLY104" s="189"/>
      <c r="SLZ104" s="189"/>
      <c r="SMA104" s="189"/>
      <c r="SMB104" s="189"/>
      <c r="SMC104" s="189"/>
      <c r="SMD104" s="189"/>
      <c r="SME104" s="189"/>
      <c r="SMF104" s="189"/>
      <c r="SMG104" s="189"/>
      <c r="SMH104" s="189"/>
      <c r="SMI104" s="189"/>
      <c r="SMJ104" s="189"/>
      <c r="SMK104" s="189"/>
      <c r="SML104" s="189"/>
      <c r="SMM104" s="189"/>
      <c r="SMN104" s="189"/>
      <c r="SMO104" s="189"/>
      <c r="SMP104" s="189"/>
      <c r="SMQ104" s="189"/>
      <c r="SMR104" s="189"/>
      <c r="SMS104" s="189"/>
      <c r="SMT104" s="189"/>
      <c r="SMU104" s="189"/>
      <c r="SMV104" s="189"/>
      <c r="SMW104" s="189"/>
      <c r="SMX104" s="189"/>
      <c r="SMY104" s="189"/>
      <c r="SMZ104" s="189"/>
      <c r="SNA104" s="189"/>
      <c r="SNB104" s="189"/>
      <c r="SNC104" s="189"/>
      <c r="SND104" s="189"/>
      <c r="SNE104" s="189"/>
      <c r="SNF104" s="189"/>
      <c r="SNG104" s="189"/>
      <c r="SNH104" s="189"/>
      <c r="SNI104" s="189"/>
      <c r="SNJ104" s="189"/>
      <c r="SNK104" s="189"/>
      <c r="SNL104" s="189"/>
      <c r="SNM104" s="189"/>
      <c r="SNN104" s="189"/>
      <c r="SNO104" s="189"/>
      <c r="SNP104" s="189"/>
      <c r="SNQ104" s="189"/>
      <c r="SNR104" s="189"/>
      <c r="SNS104" s="189"/>
      <c r="SNT104" s="189"/>
      <c r="SNU104" s="189"/>
      <c r="SNV104" s="189"/>
      <c r="SNW104" s="189"/>
      <c r="SNX104" s="189"/>
      <c r="SNY104" s="189"/>
      <c r="SNZ104" s="189"/>
      <c r="SOA104" s="189"/>
      <c r="SOB104" s="189"/>
      <c r="SOC104" s="189"/>
      <c r="SOD104" s="189"/>
      <c r="SOE104" s="189"/>
      <c r="SOF104" s="189"/>
      <c r="SOG104" s="189"/>
      <c r="SOH104" s="189"/>
      <c r="SOI104" s="189"/>
      <c r="SOJ104" s="189"/>
      <c r="SOK104" s="189"/>
      <c r="SOL104" s="189"/>
      <c r="SOM104" s="189"/>
      <c r="SON104" s="189"/>
      <c r="SOO104" s="189"/>
      <c r="SOP104" s="189"/>
      <c r="SOQ104" s="189"/>
      <c r="SOR104" s="189"/>
      <c r="SOS104" s="189"/>
      <c r="SOT104" s="189"/>
      <c r="SOU104" s="189"/>
      <c r="SOV104" s="189"/>
      <c r="SOW104" s="189"/>
      <c r="SOX104" s="189"/>
      <c r="SOY104" s="189"/>
      <c r="SOZ104" s="189"/>
      <c r="SPA104" s="189"/>
      <c r="SPB104" s="189"/>
      <c r="SPC104" s="189"/>
      <c r="SPD104" s="189"/>
      <c r="SPE104" s="189"/>
      <c r="SPF104" s="189"/>
      <c r="SPG104" s="189"/>
      <c r="SPH104" s="189"/>
      <c r="SPI104" s="189"/>
      <c r="SPJ104" s="189"/>
      <c r="SPK104" s="189"/>
      <c r="SPL104" s="189"/>
      <c r="SPM104" s="189"/>
      <c r="SPN104" s="189"/>
      <c r="SPO104" s="189"/>
      <c r="SPP104" s="189"/>
      <c r="SPQ104" s="189"/>
      <c r="SPR104" s="189"/>
      <c r="SPS104" s="189"/>
      <c r="SPT104" s="189"/>
      <c r="SPU104" s="189"/>
      <c r="SPV104" s="189"/>
      <c r="SPW104" s="189"/>
      <c r="SPX104" s="189"/>
      <c r="SPY104" s="189"/>
      <c r="SPZ104" s="189"/>
      <c r="SQA104" s="189"/>
      <c r="SQB104" s="189"/>
      <c r="SQC104" s="189"/>
      <c r="SQD104" s="189"/>
      <c r="SQE104" s="189"/>
      <c r="SQF104" s="189"/>
      <c r="SQG104" s="189"/>
      <c r="SQH104" s="189"/>
      <c r="SQI104" s="189"/>
      <c r="SQJ104" s="189"/>
      <c r="SQK104" s="189"/>
      <c r="SQL104" s="189"/>
      <c r="SQM104" s="189"/>
      <c r="SQN104" s="189"/>
      <c r="SQO104" s="189"/>
      <c r="SQP104" s="189"/>
      <c r="SQQ104" s="189"/>
      <c r="SQR104" s="189"/>
      <c r="SQS104" s="189"/>
      <c r="SQT104" s="189"/>
      <c r="SQU104" s="189"/>
      <c r="SQV104" s="189"/>
      <c r="SQW104" s="189"/>
      <c r="SQX104" s="189"/>
      <c r="SQY104" s="189"/>
      <c r="SQZ104" s="189"/>
      <c r="SRA104" s="189"/>
      <c r="SRB104" s="189"/>
      <c r="SRC104" s="189"/>
      <c r="SRD104" s="189"/>
      <c r="SRE104" s="189"/>
      <c r="SRF104" s="189"/>
      <c r="SRG104" s="189"/>
      <c r="SRH104" s="189"/>
      <c r="SRI104" s="189"/>
      <c r="SRJ104" s="189"/>
      <c r="SRK104" s="189"/>
      <c r="SRL104" s="189"/>
      <c r="SRM104" s="189"/>
      <c r="SRN104" s="189"/>
      <c r="SRO104" s="189"/>
      <c r="SRP104" s="189"/>
      <c r="SRQ104" s="189"/>
      <c r="SRR104" s="189"/>
      <c r="SRS104" s="189"/>
      <c r="SRT104" s="189"/>
      <c r="SRU104" s="189"/>
      <c r="SRV104" s="189"/>
      <c r="SRW104" s="189"/>
      <c r="SRX104" s="189"/>
      <c r="SRY104" s="189"/>
      <c r="SRZ104" s="189"/>
      <c r="SSA104" s="189"/>
      <c r="SSB104" s="189"/>
      <c r="SSC104" s="189"/>
      <c r="SSD104" s="189"/>
      <c r="SSE104" s="189"/>
      <c r="SSF104" s="189"/>
      <c r="SSG104" s="189"/>
      <c r="SSH104" s="189"/>
      <c r="SSI104" s="189"/>
      <c r="SSJ104" s="189"/>
      <c r="SSK104" s="189"/>
      <c r="SSL104" s="189"/>
      <c r="SSM104" s="189"/>
      <c r="SSN104" s="189"/>
      <c r="SSO104" s="189"/>
      <c r="SSP104" s="189"/>
      <c r="SSQ104" s="189"/>
      <c r="SSR104" s="189"/>
      <c r="SSS104" s="189"/>
      <c r="SST104" s="189"/>
      <c r="SSU104" s="189"/>
      <c r="SSV104" s="189"/>
      <c r="SSW104" s="189"/>
      <c r="SSX104" s="189"/>
      <c r="SSY104" s="189"/>
      <c r="SSZ104" s="189"/>
      <c r="STA104" s="189"/>
      <c r="STB104" s="189"/>
      <c r="STC104" s="189"/>
      <c r="STD104" s="189"/>
      <c r="STE104" s="189"/>
      <c r="STF104" s="189"/>
      <c r="STG104" s="189"/>
      <c r="STH104" s="189"/>
      <c r="STI104" s="189"/>
      <c r="STJ104" s="189"/>
      <c r="STK104" s="189"/>
      <c r="STL104" s="189"/>
      <c r="STM104" s="189"/>
      <c r="STN104" s="189"/>
      <c r="STO104" s="189"/>
      <c r="STP104" s="189"/>
      <c r="STQ104" s="189"/>
      <c r="STR104" s="189"/>
      <c r="STS104" s="189"/>
      <c r="STT104" s="189"/>
      <c r="STU104" s="189"/>
      <c r="STV104" s="189"/>
      <c r="STW104" s="189"/>
      <c r="STX104" s="189"/>
      <c r="STY104" s="189"/>
      <c r="STZ104" s="189"/>
      <c r="SUA104" s="189"/>
      <c r="SUB104" s="189"/>
      <c r="SUC104" s="189"/>
      <c r="SUD104" s="189"/>
      <c r="SUE104" s="189"/>
      <c r="SUF104" s="189"/>
      <c r="SUG104" s="189"/>
      <c r="SUH104" s="189"/>
      <c r="SUI104" s="189"/>
      <c r="SUJ104" s="189"/>
      <c r="SUK104" s="189"/>
      <c r="SUL104" s="189"/>
      <c r="SUM104" s="189"/>
      <c r="SUN104" s="189"/>
      <c r="SUO104" s="189"/>
      <c r="SUP104" s="189"/>
      <c r="SUQ104" s="189"/>
      <c r="SUR104" s="189"/>
      <c r="SUS104" s="189"/>
      <c r="SUT104" s="189"/>
      <c r="SUU104" s="189"/>
      <c r="SUV104" s="189"/>
      <c r="SUW104" s="189"/>
      <c r="SUX104" s="189"/>
      <c r="SUY104" s="189"/>
      <c r="SUZ104" s="189"/>
      <c r="SVA104" s="189"/>
      <c r="SVB104" s="189"/>
      <c r="SVC104" s="189"/>
      <c r="SVD104" s="189"/>
      <c r="SVE104" s="189"/>
      <c r="SVF104" s="189"/>
      <c r="SVG104" s="189"/>
      <c r="SVH104" s="189"/>
      <c r="SVI104" s="189"/>
      <c r="SVJ104" s="189"/>
      <c r="SVK104" s="189"/>
      <c r="SVL104" s="189"/>
      <c r="SVM104" s="189"/>
      <c r="SVN104" s="189"/>
      <c r="SVO104" s="189"/>
      <c r="SVP104" s="189"/>
      <c r="SVQ104" s="189"/>
      <c r="SVR104" s="189"/>
      <c r="SVS104" s="189"/>
      <c r="SVT104" s="189"/>
      <c r="SVU104" s="189"/>
      <c r="SVV104" s="189"/>
      <c r="SVW104" s="189"/>
      <c r="SVX104" s="189"/>
      <c r="SVY104" s="189"/>
      <c r="SVZ104" s="189"/>
      <c r="SWA104" s="189"/>
      <c r="SWB104" s="189"/>
      <c r="SWC104" s="189"/>
      <c r="SWD104" s="189"/>
      <c r="SWE104" s="189"/>
      <c r="SWF104" s="189"/>
      <c r="SWG104" s="189"/>
      <c r="SWH104" s="189"/>
      <c r="SWI104" s="189"/>
      <c r="SWJ104" s="189"/>
      <c r="SWK104" s="189"/>
      <c r="SWL104" s="189"/>
      <c r="SWM104" s="189"/>
      <c r="SWN104" s="189"/>
      <c r="SWO104" s="189"/>
      <c r="SWP104" s="189"/>
      <c r="SWQ104" s="189"/>
      <c r="SWR104" s="189"/>
      <c r="SWS104" s="189"/>
      <c r="SWT104" s="189"/>
      <c r="SWU104" s="189"/>
      <c r="SWV104" s="189"/>
      <c r="SWW104" s="189"/>
      <c r="SWX104" s="189"/>
      <c r="SWY104" s="189"/>
      <c r="SWZ104" s="189"/>
      <c r="SXA104" s="189"/>
      <c r="SXB104" s="189"/>
      <c r="SXC104" s="189"/>
      <c r="SXD104" s="189"/>
      <c r="SXE104" s="189"/>
      <c r="SXF104" s="189"/>
      <c r="SXG104" s="189"/>
      <c r="SXH104" s="189"/>
      <c r="SXI104" s="189"/>
      <c r="SXJ104" s="189"/>
      <c r="SXK104" s="189"/>
      <c r="SXL104" s="189"/>
      <c r="SXM104" s="189"/>
      <c r="SXN104" s="189"/>
      <c r="SXO104" s="189"/>
      <c r="SXP104" s="189"/>
      <c r="SXQ104" s="189"/>
      <c r="SXR104" s="189"/>
      <c r="SXS104" s="189"/>
      <c r="SXT104" s="189"/>
      <c r="SXU104" s="189"/>
      <c r="SXV104" s="189"/>
      <c r="SXW104" s="189"/>
      <c r="SXX104" s="189"/>
      <c r="SXY104" s="189"/>
      <c r="SXZ104" s="189"/>
      <c r="SYA104" s="189"/>
      <c r="SYB104" s="189"/>
      <c r="SYC104" s="189"/>
      <c r="SYD104" s="189"/>
      <c r="SYE104" s="189"/>
      <c r="SYF104" s="189"/>
      <c r="SYG104" s="189"/>
      <c r="SYH104" s="189"/>
      <c r="SYI104" s="189"/>
      <c r="SYJ104" s="189"/>
      <c r="SYK104" s="189"/>
      <c r="SYL104" s="189"/>
      <c r="SYM104" s="189"/>
      <c r="SYN104" s="189"/>
      <c r="SYO104" s="189"/>
      <c r="SYP104" s="189"/>
      <c r="SYQ104" s="189"/>
      <c r="SYR104" s="189"/>
      <c r="SYS104" s="189"/>
      <c r="SYT104" s="189"/>
      <c r="SYU104" s="189"/>
      <c r="SYV104" s="189"/>
      <c r="SYW104" s="189"/>
      <c r="SYX104" s="189"/>
      <c r="SYY104" s="189"/>
      <c r="SYZ104" s="189"/>
      <c r="SZA104" s="189"/>
      <c r="SZB104" s="189"/>
      <c r="SZC104" s="189"/>
      <c r="SZD104" s="189"/>
      <c r="SZE104" s="189"/>
      <c r="SZF104" s="189"/>
      <c r="SZG104" s="189"/>
      <c r="SZH104" s="189"/>
      <c r="SZI104" s="189"/>
      <c r="SZJ104" s="189"/>
      <c r="SZK104" s="189"/>
      <c r="SZL104" s="189"/>
      <c r="SZM104" s="189"/>
      <c r="SZN104" s="189"/>
      <c r="SZO104" s="189"/>
      <c r="SZP104" s="189"/>
      <c r="SZQ104" s="189"/>
      <c r="SZR104" s="189"/>
      <c r="SZS104" s="189"/>
      <c r="SZT104" s="189"/>
      <c r="SZU104" s="189"/>
      <c r="SZV104" s="189"/>
      <c r="SZW104" s="189"/>
      <c r="SZX104" s="189"/>
      <c r="SZY104" s="189"/>
      <c r="SZZ104" s="189"/>
      <c r="TAA104" s="189"/>
      <c r="TAB104" s="189"/>
      <c r="TAC104" s="189"/>
      <c r="TAD104" s="189"/>
      <c r="TAE104" s="189"/>
      <c r="TAF104" s="189"/>
      <c r="TAG104" s="189"/>
      <c r="TAH104" s="189"/>
      <c r="TAI104" s="189"/>
      <c r="TAJ104" s="189"/>
      <c r="TAK104" s="189"/>
      <c r="TAL104" s="189"/>
      <c r="TAM104" s="189"/>
      <c r="TAN104" s="189"/>
      <c r="TAO104" s="189"/>
      <c r="TAP104" s="189"/>
      <c r="TAQ104" s="189"/>
      <c r="TAR104" s="189"/>
      <c r="TAS104" s="189"/>
      <c r="TAT104" s="189"/>
      <c r="TAU104" s="189"/>
      <c r="TAV104" s="189"/>
      <c r="TAW104" s="189"/>
      <c r="TAX104" s="189"/>
      <c r="TAY104" s="189"/>
      <c r="TAZ104" s="189"/>
      <c r="TBA104" s="189"/>
      <c r="TBB104" s="189"/>
      <c r="TBC104" s="189"/>
      <c r="TBD104" s="189"/>
      <c r="TBE104" s="189"/>
      <c r="TBF104" s="189"/>
      <c r="TBG104" s="189"/>
      <c r="TBH104" s="189"/>
      <c r="TBI104" s="189"/>
      <c r="TBJ104" s="189"/>
      <c r="TBK104" s="189"/>
      <c r="TBL104" s="189"/>
      <c r="TBM104" s="189"/>
      <c r="TBN104" s="189"/>
      <c r="TBO104" s="189"/>
      <c r="TBP104" s="189"/>
      <c r="TBQ104" s="189"/>
      <c r="TBR104" s="189"/>
      <c r="TBS104" s="189"/>
      <c r="TBT104" s="189"/>
      <c r="TBU104" s="189"/>
      <c r="TBV104" s="189"/>
      <c r="TBW104" s="189"/>
      <c r="TBX104" s="189"/>
      <c r="TBY104" s="189"/>
      <c r="TBZ104" s="189"/>
      <c r="TCA104" s="189"/>
      <c r="TCB104" s="189"/>
      <c r="TCC104" s="189"/>
      <c r="TCD104" s="189"/>
      <c r="TCE104" s="189"/>
      <c r="TCF104" s="189"/>
      <c r="TCG104" s="189"/>
      <c r="TCH104" s="189"/>
      <c r="TCI104" s="189"/>
      <c r="TCJ104" s="189"/>
      <c r="TCK104" s="189"/>
      <c r="TCL104" s="189"/>
      <c r="TCM104" s="189"/>
      <c r="TCN104" s="189"/>
      <c r="TCO104" s="189"/>
      <c r="TCP104" s="189"/>
      <c r="TCQ104" s="189"/>
      <c r="TCR104" s="189"/>
      <c r="TCS104" s="189"/>
      <c r="TCT104" s="189"/>
      <c r="TCU104" s="189"/>
      <c r="TCV104" s="189"/>
      <c r="TCW104" s="189"/>
      <c r="TCX104" s="189"/>
      <c r="TCY104" s="189"/>
      <c r="TCZ104" s="189"/>
      <c r="TDA104" s="189"/>
      <c r="TDB104" s="189"/>
      <c r="TDC104" s="189"/>
      <c r="TDD104" s="189"/>
      <c r="TDE104" s="189"/>
      <c r="TDF104" s="189"/>
      <c r="TDG104" s="189"/>
      <c r="TDH104" s="189"/>
      <c r="TDI104" s="189"/>
      <c r="TDJ104" s="189"/>
      <c r="TDK104" s="189"/>
      <c r="TDL104" s="189"/>
      <c r="TDM104" s="189"/>
      <c r="TDN104" s="189"/>
      <c r="TDO104" s="189"/>
      <c r="TDP104" s="189"/>
      <c r="TDQ104" s="189"/>
      <c r="TDR104" s="189"/>
      <c r="TDS104" s="189"/>
      <c r="TDT104" s="189"/>
      <c r="TDU104" s="189"/>
      <c r="TDV104" s="189"/>
      <c r="TDW104" s="189"/>
      <c r="TDX104" s="189"/>
      <c r="TDY104" s="189"/>
      <c r="TDZ104" s="189"/>
      <c r="TEA104" s="189"/>
      <c r="TEB104" s="189"/>
      <c r="TEC104" s="189"/>
      <c r="TED104" s="189"/>
      <c r="TEE104" s="189"/>
      <c r="TEF104" s="189"/>
      <c r="TEG104" s="189"/>
      <c r="TEH104" s="189"/>
      <c r="TEI104" s="189"/>
      <c r="TEJ104" s="189"/>
      <c r="TEK104" s="189"/>
      <c r="TEL104" s="189"/>
      <c r="TEM104" s="189"/>
      <c r="TEN104" s="189"/>
      <c r="TEO104" s="189"/>
      <c r="TEP104" s="189"/>
      <c r="TEQ104" s="189"/>
      <c r="TER104" s="189"/>
      <c r="TES104" s="189"/>
      <c r="TET104" s="189"/>
      <c r="TEU104" s="189"/>
      <c r="TEV104" s="189"/>
      <c r="TEW104" s="189"/>
      <c r="TEX104" s="189"/>
      <c r="TEY104" s="189"/>
      <c r="TEZ104" s="189"/>
      <c r="TFA104" s="189"/>
      <c r="TFB104" s="189"/>
      <c r="TFC104" s="189"/>
      <c r="TFD104" s="189"/>
      <c r="TFE104" s="189"/>
      <c r="TFF104" s="189"/>
      <c r="TFG104" s="189"/>
      <c r="TFH104" s="189"/>
      <c r="TFI104" s="189"/>
      <c r="TFJ104" s="189"/>
      <c r="TFK104" s="189"/>
      <c r="TFL104" s="189"/>
      <c r="TFM104" s="189"/>
      <c r="TFN104" s="189"/>
      <c r="TFO104" s="189"/>
      <c r="TFP104" s="189"/>
      <c r="TFQ104" s="189"/>
      <c r="TFR104" s="189"/>
      <c r="TFS104" s="189"/>
      <c r="TFT104" s="189"/>
      <c r="TFU104" s="189"/>
      <c r="TFV104" s="189"/>
      <c r="TFW104" s="189"/>
      <c r="TFX104" s="189"/>
      <c r="TFY104" s="189"/>
      <c r="TFZ104" s="189"/>
      <c r="TGA104" s="189"/>
      <c r="TGB104" s="189"/>
      <c r="TGC104" s="189"/>
      <c r="TGD104" s="189"/>
      <c r="TGE104" s="189"/>
      <c r="TGF104" s="189"/>
      <c r="TGG104" s="189"/>
      <c r="TGH104" s="189"/>
      <c r="TGI104" s="189"/>
      <c r="TGJ104" s="189"/>
      <c r="TGK104" s="189"/>
      <c r="TGL104" s="189"/>
      <c r="TGM104" s="189"/>
      <c r="TGN104" s="189"/>
      <c r="TGO104" s="189"/>
      <c r="TGP104" s="189"/>
      <c r="TGQ104" s="189"/>
      <c r="TGR104" s="189"/>
      <c r="TGS104" s="189"/>
      <c r="TGT104" s="189"/>
      <c r="TGU104" s="189"/>
      <c r="TGV104" s="189"/>
      <c r="TGW104" s="189"/>
      <c r="TGX104" s="189"/>
      <c r="TGY104" s="189"/>
      <c r="TGZ104" s="189"/>
      <c r="THA104" s="189"/>
      <c r="THB104" s="189"/>
      <c r="THC104" s="189"/>
      <c r="THD104" s="189"/>
      <c r="THE104" s="189"/>
      <c r="THF104" s="189"/>
      <c r="THG104" s="189"/>
      <c r="THH104" s="189"/>
      <c r="THI104" s="189"/>
      <c r="THJ104" s="189"/>
      <c r="THK104" s="189"/>
      <c r="THL104" s="189"/>
      <c r="THM104" s="189"/>
      <c r="THN104" s="189"/>
      <c r="THO104" s="189"/>
      <c r="THP104" s="189"/>
      <c r="THQ104" s="189"/>
      <c r="THR104" s="189"/>
      <c r="THS104" s="189"/>
      <c r="THT104" s="189"/>
      <c r="THU104" s="189"/>
      <c r="THV104" s="189"/>
      <c r="THW104" s="189"/>
      <c r="THX104" s="189"/>
      <c r="THY104" s="189"/>
      <c r="THZ104" s="189"/>
      <c r="TIA104" s="189"/>
      <c r="TIB104" s="189"/>
      <c r="TIC104" s="189"/>
      <c r="TID104" s="189"/>
      <c r="TIE104" s="189"/>
      <c r="TIF104" s="189"/>
      <c r="TIG104" s="189"/>
      <c r="TIH104" s="189"/>
      <c r="TII104" s="189"/>
      <c r="TIJ104" s="189"/>
      <c r="TIK104" s="189"/>
      <c r="TIL104" s="189"/>
      <c r="TIM104" s="189"/>
      <c r="TIN104" s="189"/>
      <c r="TIO104" s="189"/>
      <c r="TIP104" s="189"/>
      <c r="TIQ104" s="189"/>
      <c r="TIR104" s="189"/>
      <c r="TIS104" s="189"/>
      <c r="TIT104" s="189"/>
      <c r="TIU104" s="189"/>
      <c r="TIV104" s="189"/>
      <c r="TIW104" s="189"/>
      <c r="TIX104" s="189"/>
      <c r="TIY104" s="189"/>
      <c r="TIZ104" s="189"/>
      <c r="TJA104" s="189"/>
      <c r="TJB104" s="189"/>
      <c r="TJC104" s="189"/>
      <c r="TJD104" s="189"/>
      <c r="TJE104" s="189"/>
      <c r="TJF104" s="189"/>
      <c r="TJG104" s="189"/>
      <c r="TJH104" s="189"/>
      <c r="TJI104" s="189"/>
      <c r="TJJ104" s="189"/>
      <c r="TJK104" s="189"/>
      <c r="TJL104" s="189"/>
      <c r="TJM104" s="189"/>
      <c r="TJN104" s="189"/>
      <c r="TJO104" s="189"/>
      <c r="TJP104" s="189"/>
      <c r="TJQ104" s="189"/>
      <c r="TJR104" s="189"/>
      <c r="TJS104" s="189"/>
      <c r="TJT104" s="189"/>
      <c r="TJU104" s="189"/>
      <c r="TJV104" s="189"/>
      <c r="TJW104" s="189"/>
      <c r="TJX104" s="189"/>
      <c r="TJY104" s="189"/>
      <c r="TJZ104" s="189"/>
      <c r="TKA104" s="189"/>
      <c r="TKB104" s="189"/>
      <c r="TKC104" s="189"/>
      <c r="TKD104" s="189"/>
      <c r="TKE104" s="189"/>
      <c r="TKF104" s="189"/>
      <c r="TKG104" s="189"/>
      <c r="TKH104" s="189"/>
      <c r="TKI104" s="189"/>
      <c r="TKJ104" s="189"/>
      <c r="TKK104" s="189"/>
      <c r="TKL104" s="189"/>
      <c r="TKM104" s="189"/>
      <c r="TKN104" s="189"/>
      <c r="TKO104" s="189"/>
      <c r="TKP104" s="189"/>
      <c r="TKQ104" s="189"/>
      <c r="TKR104" s="189"/>
      <c r="TKS104" s="189"/>
      <c r="TKT104" s="189"/>
      <c r="TKU104" s="189"/>
      <c r="TKV104" s="189"/>
      <c r="TKW104" s="189"/>
      <c r="TKX104" s="189"/>
      <c r="TKY104" s="189"/>
      <c r="TKZ104" s="189"/>
      <c r="TLA104" s="189"/>
      <c r="TLB104" s="189"/>
      <c r="TLC104" s="189"/>
      <c r="TLD104" s="189"/>
      <c r="TLE104" s="189"/>
      <c r="TLF104" s="189"/>
      <c r="TLG104" s="189"/>
      <c r="TLH104" s="189"/>
      <c r="TLI104" s="189"/>
      <c r="TLJ104" s="189"/>
      <c r="TLK104" s="189"/>
      <c r="TLL104" s="189"/>
      <c r="TLM104" s="189"/>
      <c r="TLN104" s="189"/>
      <c r="TLO104" s="189"/>
      <c r="TLP104" s="189"/>
      <c r="TLQ104" s="189"/>
      <c r="TLR104" s="189"/>
      <c r="TLS104" s="189"/>
      <c r="TLT104" s="189"/>
      <c r="TLU104" s="189"/>
      <c r="TLV104" s="189"/>
      <c r="TLW104" s="189"/>
      <c r="TLX104" s="189"/>
      <c r="TLY104" s="189"/>
      <c r="TLZ104" s="189"/>
      <c r="TMA104" s="189"/>
      <c r="TMB104" s="189"/>
      <c r="TMC104" s="189"/>
      <c r="TMD104" s="189"/>
      <c r="TME104" s="189"/>
      <c r="TMF104" s="189"/>
      <c r="TMG104" s="189"/>
      <c r="TMH104" s="189"/>
      <c r="TMI104" s="189"/>
      <c r="TMJ104" s="189"/>
      <c r="TMK104" s="189"/>
      <c r="TML104" s="189"/>
      <c r="TMM104" s="189"/>
      <c r="TMN104" s="189"/>
      <c r="TMO104" s="189"/>
      <c r="TMP104" s="189"/>
      <c r="TMQ104" s="189"/>
      <c r="TMR104" s="189"/>
      <c r="TMS104" s="189"/>
      <c r="TMT104" s="189"/>
      <c r="TMU104" s="189"/>
      <c r="TMV104" s="189"/>
      <c r="TMW104" s="189"/>
      <c r="TMX104" s="189"/>
      <c r="TMY104" s="189"/>
      <c r="TMZ104" s="189"/>
      <c r="TNA104" s="189"/>
      <c r="TNB104" s="189"/>
      <c r="TNC104" s="189"/>
      <c r="TND104" s="189"/>
      <c r="TNE104" s="189"/>
      <c r="TNF104" s="189"/>
      <c r="TNG104" s="189"/>
      <c r="TNH104" s="189"/>
      <c r="TNI104" s="189"/>
      <c r="TNJ104" s="189"/>
      <c r="TNK104" s="189"/>
      <c r="TNL104" s="189"/>
      <c r="TNM104" s="189"/>
      <c r="TNN104" s="189"/>
      <c r="TNO104" s="189"/>
      <c r="TNP104" s="189"/>
      <c r="TNQ104" s="189"/>
      <c r="TNR104" s="189"/>
      <c r="TNS104" s="189"/>
      <c r="TNT104" s="189"/>
      <c r="TNU104" s="189"/>
      <c r="TNV104" s="189"/>
      <c r="TNW104" s="189"/>
      <c r="TNX104" s="189"/>
      <c r="TNY104" s="189"/>
      <c r="TNZ104" s="189"/>
      <c r="TOA104" s="189"/>
      <c r="TOB104" s="189"/>
      <c r="TOC104" s="189"/>
      <c r="TOD104" s="189"/>
      <c r="TOE104" s="189"/>
      <c r="TOF104" s="189"/>
      <c r="TOG104" s="189"/>
      <c r="TOH104" s="189"/>
      <c r="TOI104" s="189"/>
      <c r="TOJ104" s="189"/>
      <c r="TOK104" s="189"/>
      <c r="TOL104" s="189"/>
      <c r="TOM104" s="189"/>
      <c r="TON104" s="189"/>
      <c r="TOO104" s="189"/>
      <c r="TOP104" s="189"/>
      <c r="TOQ104" s="189"/>
      <c r="TOR104" s="189"/>
      <c r="TOS104" s="189"/>
      <c r="TOT104" s="189"/>
      <c r="TOU104" s="189"/>
      <c r="TOV104" s="189"/>
      <c r="TOW104" s="189"/>
      <c r="TOX104" s="189"/>
      <c r="TOY104" s="189"/>
      <c r="TOZ104" s="189"/>
      <c r="TPA104" s="189"/>
      <c r="TPB104" s="189"/>
      <c r="TPC104" s="189"/>
      <c r="TPD104" s="189"/>
      <c r="TPE104" s="189"/>
      <c r="TPF104" s="189"/>
      <c r="TPG104" s="189"/>
      <c r="TPH104" s="189"/>
      <c r="TPI104" s="189"/>
      <c r="TPJ104" s="189"/>
      <c r="TPK104" s="189"/>
      <c r="TPL104" s="189"/>
      <c r="TPM104" s="189"/>
      <c r="TPN104" s="189"/>
      <c r="TPO104" s="189"/>
      <c r="TPP104" s="189"/>
      <c r="TPQ104" s="189"/>
      <c r="TPR104" s="189"/>
      <c r="TPS104" s="189"/>
      <c r="TPT104" s="189"/>
      <c r="TPU104" s="189"/>
      <c r="TPV104" s="189"/>
      <c r="TPW104" s="189"/>
      <c r="TPX104" s="189"/>
      <c r="TPY104" s="189"/>
      <c r="TPZ104" s="189"/>
      <c r="TQA104" s="189"/>
      <c r="TQB104" s="189"/>
      <c r="TQC104" s="189"/>
      <c r="TQD104" s="189"/>
      <c r="TQE104" s="189"/>
      <c r="TQF104" s="189"/>
      <c r="TQG104" s="189"/>
      <c r="TQH104" s="189"/>
      <c r="TQI104" s="189"/>
      <c r="TQJ104" s="189"/>
      <c r="TQK104" s="189"/>
      <c r="TQL104" s="189"/>
      <c r="TQM104" s="189"/>
      <c r="TQN104" s="189"/>
      <c r="TQO104" s="189"/>
      <c r="TQP104" s="189"/>
      <c r="TQQ104" s="189"/>
      <c r="TQR104" s="189"/>
      <c r="TQS104" s="189"/>
      <c r="TQT104" s="189"/>
      <c r="TQU104" s="189"/>
      <c r="TQV104" s="189"/>
      <c r="TQW104" s="189"/>
      <c r="TQX104" s="189"/>
      <c r="TQY104" s="189"/>
      <c r="TQZ104" s="189"/>
      <c r="TRA104" s="189"/>
      <c r="TRB104" s="189"/>
      <c r="TRC104" s="189"/>
      <c r="TRD104" s="189"/>
      <c r="TRE104" s="189"/>
      <c r="TRF104" s="189"/>
      <c r="TRG104" s="189"/>
      <c r="TRH104" s="189"/>
      <c r="TRI104" s="189"/>
      <c r="TRJ104" s="189"/>
      <c r="TRK104" s="189"/>
      <c r="TRL104" s="189"/>
      <c r="TRM104" s="189"/>
      <c r="TRN104" s="189"/>
      <c r="TRO104" s="189"/>
      <c r="TRP104" s="189"/>
      <c r="TRQ104" s="189"/>
      <c r="TRR104" s="189"/>
      <c r="TRS104" s="189"/>
      <c r="TRT104" s="189"/>
      <c r="TRU104" s="189"/>
      <c r="TRV104" s="189"/>
      <c r="TRW104" s="189"/>
      <c r="TRX104" s="189"/>
      <c r="TRY104" s="189"/>
      <c r="TRZ104" s="189"/>
      <c r="TSA104" s="189"/>
      <c r="TSB104" s="189"/>
      <c r="TSC104" s="189"/>
      <c r="TSD104" s="189"/>
      <c r="TSE104" s="189"/>
      <c r="TSF104" s="189"/>
      <c r="TSG104" s="189"/>
      <c r="TSH104" s="189"/>
      <c r="TSI104" s="189"/>
      <c r="TSJ104" s="189"/>
      <c r="TSK104" s="189"/>
      <c r="TSL104" s="189"/>
      <c r="TSM104" s="189"/>
      <c r="TSN104" s="189"/>
      <c r="TSO104" s="189"/>
      <c r="TSP104" s="189"/>
      <c r="TSQ104" s="189"/>
      <c r="TSR104" s="189"/>
      <c r="TSS104" s="189"/>
      <c r="TST104" s="189"/>
      <c r="TSU104" s="189"/>
      <c r="TSV104" s="189"/>
      <c r="TSW104" s="189"/>
      <c r="TSX104" s="189"/>
      <c r="TSY104" s="189"/>
      <c r="TSZ104" s="189"/>
      <c r="TTA104" s="189"/>
      <c r="TTB104" s="189"/>
      <c r="TTC104" s="189"/>
      <c r="TTD104" s="189"/>
      <c r="TTE104" s="189"/>
      <c r="TTF104" s="189"/>
      <c r="TTG104" s="189"/>
      <c r="TTH104" s="189"/>
      <c r="TTI104" s="189"/>
      <c r="TTJ104" s="189"/>
      <c r="TTK104" s="189"/>
      <c r="TTL104" s="189"/>
      <c r="TTM104" s="189"/>
      <c r="TTN104" s="189"/>
      <c r="TTO104" s="189"/>
      <c r="TTP104" s="189"/>
      <c r="TTQ104" s="189"/>
      <c r="TTR104" s="189"/>
      <c r="TTS104" s="189"/>
      <c r="TTT104" s="189"/>
      <c r="TTU104" s="189"/>
      <c r="TTV104" s="189"/>
      <c r="TTW104" s="189"/>
      <c r="TTX104" s="189"/>
      <c r="TTY104" s="189"/>
      <c r="TTZ104" s="189"/>
      <c r="TUA104" s="189"/>
      <c r="TUB104" s="189"/>
      <c r="TUC104" s="189"/>
      <c r="TUD104" s="189"/>
      <c r="TUE104" s="189"/>
      <c r="TUF104" s="189"/>
      <c r="TUG104" s="189"/>
      <c r="TUH104" s="189"/>
      <c r="TUI104" s="189"/>
      <c r="TUJ104" s="189"/>
      <c r="TUK104" s="189"/>
      <c r="TUL104" s="189"/>
      <c r="TUM104" s="189"/>
      <c r="TUN104" s="189"/>
      <c r="TUO104" s="189"/>
      <c r="TUP104" s="189"/>
      <c r="TUQ104" s="189"/>
      <c r="TUR104" s="189"/>
      <c r="TUS104" s="189"/>
      <c r="TUT104" s="189"/>
      <c r="TUU104" s="189"/>
      <c r="TUV104" s="189"/>
      <c r="TUW104" s="189"/>
      <c r="TUX104" s="189"/>
      <c r="TUY104" s="189"/>
      <c r="TUZ104" s="189"/>
      <c r="TVA104" s="189"/>
      <c r="TVB104" s="189"/>
      <c r="TVC104" s="189"/>
      <c r="TVD104" s="189"/>
      <c r="TVE104" s="189"/>
      <c r="TVF104" s="189"/>
      <c r="TVG104" s="189"/>
      <c r="TVH104" s="189"/>
      <c r="TVI104" s="189"/>
      <c r="TVJ104" s="189"/>
      <c r="TVK104" s="189"/>
      <c r="TVL104" s="189"/>
      <c r="TVM104" s="189"/>
      <c r="TVN104" s="189"/>
      <c r="TVO104" s="189"/>
      <c r="TVP104" s="189"/>
      <c r="TVQ104" s="189"/>
      <c r="TVR104" s="189"/>
      <c r="TVS104" s="189"/>
      <c r="TVT104" s="189"/>
      <c r="TVU104" s="189"/>
      <c r="TVV104" s="189"/>
      <c r="TVW104" s="189"/>
      <c r="TVX104" s="189"/>
      <c r="TVY104" s="189"/>
      <c r="TVZ104" s="189"/>
      <c r="TWA104" s="189"/>
      <c r="TWB104" s="189"/>
      <c r="TWC104" s="189"/>
      <c r="TWD104" s="189"/>
      <c r="TWE104" s="189"/>
      <c r="TWF104" s="189"/>
      <c r="TWG104" s="189"/>
      <c r="TWH104" s="189"/>
      <c r="TWI104" s="189"/>
      <c r="TWJ104" s="189"/>
      <c r="TWK104" s="189"/>
      <c r="TWL104" s="189"/>
      <c r="TWM104" s="189"/>
      <c r="TWN104" s="189"/>
      <c r="TWO104" s="189"/>
      <c r="TWP104" s="189"/>
      <c r="TWQ104" s="189"/>
      <c r="TWR104" s="189"/>
      <c r="TWS104" s="189"/>
      <c r="TWT104" s="189"/>
      <c r="TWU104" s="189"/>
      <c r="TWV104" s="189"/>
      <c r="TWW104" s="189"/>
      <c r="TWX104" s="189"/>
      <c r="TWY104" s="189"/>
      <c r="TWZ104" s="189"/>
      <c r="TXA104" s="189"/>
      <c r="TXB104" s="189"/>
      <c r="TXC104" s="189"/>
      <c r="TXD104" s="189"/>
      <c r="TXE104" s="189"/>
      <c r="TXF104" s="189"/>
      <c r="TXG104" s="189"/>
      <c r="TXH104" s="189"/>
      <c r="TXI104" s="189"/>
      <c r="TXJ104" s="189"/>
      <c r="TXK104" s="189"/>
      <c r="TXL104" s="189"/>
      <c r="TXM104" s="189"/>
      <c r="TXN104" s="189"/>
      <c r="TXO104" s="189"/>
      <c r="TXP104" s="189"/>
      <c r="TXQ104" s="189"/>
      <c r="TXR104" s="189"/>
      <c r="TXS104" s="189"/>
      <c r="TXT104" s="189"/>
      <c r="TXU104" s="189"/>
      <c r="TXV104" s="189"/>
      <c r="TXW104" s="189"/>
      <c r="TXX104" s="189"/>
      <c r="TXY104" s="189"/>
      <c r="TXZ104" s="189"/>
      <c r="TYA104" s="189"/>
      <c r="TYB104" s="189"/>
      <c r="TYC104" s="189"/>
      <c r="TYD104" s="189"/>
      <c r="TYE104" s="189"/>
      <c r="TYF104" s="189"/>
      <c r="TYG104" s="189"/>
      <c r="TYH104" s="189"/>
      <c r="TYI104" s="189"/>
      <c r="TYJ104" s="189"/>
      <c r="TYK104" s="189"/>
      <c r="TYL104" s="189"/>
      <c r="TYM104" s="189"/>
      <c r="TYN104" s="189"/>
      <c r="TYO104" s="189"/>
      <c r="TYP104" s="189"/>
      <c r="TYQ104" s="189"/>
      <c r="TYR104" s="189"/>
      <c r="TYS104" s="189"/>
      <c r="TYT104" s="189"/>
      <c r="TYU104" s="189"/>
      <c r="TYV104" s="189"/>
      <c r="TYW104" s="189"/>
      <c r="TYX104" s="189"/>
      <c r="TYY104" s="189"/>
      <c r="TYZ104" s="189"/>
      <c r="TZA104" s="189"/>
      <c r="TZB104" s="189"/>
      <c r="TZC104" s="189"/>
      <c r="TZD104" s="189"/>
      <c r="TZE104" s="189"/>
      <c r="TZF104" s="189"/>
      <c r="TZG104" s="189"/>
      <c r="TZH104" s="189"/>
      <c r="TZI104" s="189"/>
      <c r="TZJ104" s="189"/>
      <c r="TZK104" s="189"/>
      <c r="TZL104" s="189"/>
      <c r="TZM104" s="189"/>
      <c r="TZN104" s="189"/>
      <c r="TZO104" s="189"/>
      <c r="TZP104" s="189"/>
      <c r="TZQ104" s="189"/>
      <c r="TZR104" s="189"/>
      <c r="TZS104" s="189"/>
      <c r="TZT104" s="189"/>
      <c r="TZU104" s="189"/>
      <c r="TZV104" s="189"/>
      <c r="TZW104" s="189"/>
      <c r="TZX104" s="189"/>
      <c r="TZY104" s="189"/>
      <c r="TZZ104" s="189"/>
      <c r="UAA104" s="189"/>
      <c r="UAB104" s="189"/>
      <c r="UAC104" s="189"/>
      <c r="UAD104" s="189"/>
      <c r="UAE104" s="189"/>
      <c r="UAF104" s="189"/>
      <c r="UAG104" s="189"/>
      <c r="UAH104" s="189"/>
      <c r="UAI104" s="189"/>
      <c r="UAJ104" s="189"/>
      <c r="UAK104" s="189"/>
      <c r="UAL104" s="189"/>
      <c r="UAM104" s="189"/>
      <c r="UAN104" s="189"/>
      <c r="UAO104" s="189"/>
      <c r="UAP104" s="189"/>
      <c r="UAQ104" s="189"/>
      <c r="UAR104" s="189"/>
      <c r="UAS104" s="189"/>
      <c r="UAT104" s="189"/>
      <c r="UAU104" s="189"/>
      <c r="UAV104" s="189"/>
      <c r="UAW104" s="189"/>
      <c r="UAX104" s="189"/>
      <c r="UAY104" s="189"/>
      <c r="UAZ104" s="189"/>
      <c r="UBA104" s="189"/>
      <c r="UBB104" s="189"/>
      <c r="UBC104" s="189"/>
      <c r="UBD104" s="189"/>
      <c r="UBE104" s="189"/>
      <c r="UBF104" s="189"/>
      <c r="UBG104" s="189"/>
      <c r="UBH104" s="189"/>
      <c r="UBI104" s="189"/>
      <c r="UBJ104" s="189"/>
      <c r="UBK104" s="189"/>
      <c r="UBL104" s="189"/>
      <c r="UBM104" s="189"/>
      <c r="UBN104" s="189"/>
      <c r="UBO104" s="189"/>
      <c r="UBP104" s="189"/>
      <c r="UBQ104" s="189"/>
      <c r="UBR104" s="189"/>
      <c r="UBS104" s="189"/>
      <c r="UBT104" s="189"/>
      <c r="UBU104" s="189"/>
      <c r="UBV104" s="189"/>
      <c r="UBW104" s="189"/>
      <c r="UBX104" s="189"/>
      <c r="UBY104" s="189"/>
      <c r="UBZ104" s="189"/>
      <c r="UCA104" s="189"/>
      <c r="UCB104" s="189"/>
      <c r="UCC104" s="189"/>
      <c r="UCD104" s="189"/>
      <c r="UCE104" s="189"/>
      <c r="UCF104" s="189"/>
      <c r="UCG104" s="189"/>
      <c r="UCH104" s="189"/>
      <c r="UCI104" s="189"/>
      <c r="UCJ104" s="189"/>
      <c r="UCK104" s="189"/>
      <c r="UCL104" s="189"/>
      <c r="UCM104" s="189"/>
      <c r="UCN104" s="189"/>
      <c r="UCO104" s="189"/>
      <c r="UCP104" s="189"/>
      <c r="UCQ104" s="189"/>
      <c r="UCR104" s="189"/>
      <c r="UCS104" s="189"/>
      <c r="UCT104" s="189"/>
      <c r="UCU104" s="189"/>
      <c r="UCV104" s="189"/>
      <c r="UCW104" s="189"/>
      <c r="UCX104" s="189"/>
      <c r="UCY104" s="189"/>
      <c r="UCZ104" s="189"/>
      <c r="UDA104" s="189"/>
      <c r="UDB104" s="189"/>
      <c r="UDC104" s="189"/>
      <c r="UDD104" s="189"/>
      <c r="UDE104" s="189"/>
      <c r="UDF104" s="189"/>
      <c r="UDG104" s="189"/>
      <c r="UDH104" s="189"/>
      <c r="UDI104" s="189"/>
      <c r="UDJ104" s="189"/>
      <c r="UDK104" s="189"/>
      <c r="UDL104" s="189"/>
      <c r="UDM104" s="189"/>
      <c r="UDN104" s="189"/>
      <c r="UDO104" s="189"/>
      <c r="UDP104" s="189"/>
      <c r="UDQ104" s="189"/>
      <c r="UDR104" s="189"/>
      <c r="UDS104" s="189"/>
      <c r="UDT104" s="189"/>
      <c r="UDU104" s="189"/>
      <c r="UDV104" s="189"/>
      <c r="UDW104" s="189"/>
      <c r="UDX104" s="189"/>
      <c r="UDY104" s="189"/>
      <c r="UDZ104" s="189"/>
      <c r="UEA104" s="189"/>
      <c r="UEB104" s="189"/>
      <c r="UEC104" s="189"/>
      <c r="UED104" s="189"/>
      <c r="UEE104" s="189"/>
      <c r="UEF104" s="189"/>
      <c r="UEG104" s="189"/>
      <c r="UEH104" s="189"/>
      <c r="UEI104" s="189"/>
      <c r="UEJ104" s="189"/>
      <c r="UEK104" s="189"/>
      <c r="UEL104" s="189"/>
      <c r="UEM104" s="189"/>
      <c r="UEN104" s="189"/>
      <c r="UEO104" s="189"/>
      <c r="UEP104" s="189"/>
      <c r="UEQ104" s="189"/>
      <c r="UER104" s="189"/>
      <c r="UES104" s="189"/>
      <c r="UET104" s="189"/>
      <c r="UEU104" s="189"/>
      <c r="UEV104" s="189"/>
      <c r="UEW104" s="189"/>
      <c r="UEX104" s="189"/>
      <c r="UEY104" s="189"/>
      <c r="UEZ104" s="189"/>
      <c r="UFA104" s="189"/>
      <c r="UFB104" s="189"/>
      <c r="UFC104" s="189"/>
      <c r="UFD104" s="189"/>
      <c r="UFE104" s="189"/>
      <c r="UFF104" s="189"/>
      <c r="UFG104" s="189"/>
      <c r="UFH104" s="189"/>
      <c r="UFI104" s="189"/>
      <c r="UFJ104" s="189"/>
      <c r="UFK104" s="189"/>
      <c r="UFL104" s="189"/>
      <c r="UFM104" s="189"/>
      <c r="UFN104" s="189"/>
      <c r="UFO104" s="189"/>
      <c r="UFP104" s="189"/>
      <c r="UFQ104" s="189"/>
      <c r="UFR104" s="189"/>
      <c r="UFS104" s="189"/>
      <c r="UFT104" s="189"/>
      <c r="UFU104" s="189"/>
      <c r="UFV104" s="189"/>
      <c r="UFW104" s="189"/>
      <c r="UFX104" s="189"/>
      <c r="UFY104" s="189"/>
      <c r="UFZ104" s="189"/>
      <c r="UGA104" s="189"/>
      <c r="UGB104" s="189"/>
      <c r="UGC104" s="189"/>
      <c r="UGD104" s="189"/>
      <c r="UGE104" s="189"/>
      <c r="UGF104" s="189"/>
      <c r="UGG104" s="189"/>
      <c r="UGH104" s="189"/>
      <c r="UGI104" s="189"/>
      <c r="UGJ104" s="189"/>
      <c r="UGK104" s="189"/>
      <c r="UGL104" s="189"/>
      <c r="UGM104" s="189"/>
      <c r="UGN104" s="189"/>
      <c r="UGO104" s="189"/>
      <c r="UGP104" s="189"/>
      <c r="UGQ104" s="189"/>
      <c r="UGR104" s="189"/>
      <c r="UGS104" s="189"/>
      <c r="UGT104" s="189"/>
      <c r="UGU104" s="189"/>
      <c r="UGV104" s="189"/>
      <c r="UGW104" s="189"/>
      <c r="UGX104" s="189"/>
      <c r="UGY104" s="189"/>
      <c r="UGZ104" s="189"/>
      <c r="UHA104" s="189"/>
      <c r="UHB104" s="189"/>
      <c r="UHC104" s="189"/>
      <c r="UHD104" s="189"/>
      <c r="UHE104" s="189"/>
      <c r="UHF104" s="189"/>
      <c r="UHG104" s="189"/>
      <c r="UHH104" s="189"/>
      <c r="UHI104" s="189"/>
      <c r="UHJ104" s="189"/>
      <c r="UHK104" s="189"/>
      <c r="UHL104" s="189"/>
      <c r="UHM104" s="189"/>
      <c r="UHN104" s="189"/>
      <c r="UHO104" s="189"/>
      <c r="UHP104" s="189"/>
      <c r="UHQ104" s="189"/>
      <c r="UHR104" s="189"/>
      <c r="UHS104" s="189"/>
      <c r="UHT104" s="189"/>
      <c r="UHU104" s="189"/>
      <c r="UHV104" s="189"/>
      <c r="UHW104" s="189"/>
      <c r="UHX104" s="189"/>
      <c r="UHY104" s="189"/>
      <c r="UHZ104" s="189"/>
      <c r="UIA104" s="189"/>
      <c r="UIB104" s="189"/>
      <c r="UIC104" s="189"/>
      <c r="UID104" s="189"/>
      <c r="UIE104" s="189"/>
      <c r="UIF104" s="189"/>
      <c r="UIG104" s="189"/>
      <c r="UIH104" s="189"/>
      <c r="UII104" s="189"/>
      <c r="UIJ104" s="189"/>
      <c r="UIK104" s="189"/>
      <c r="UIL104" s="189"/>
      <c r="UIM104" s="189"/>
      <c r="UIN104" s="189"/>
      <c r="UIO104" s="189"/>
      <c r="UIP104" s="189"/>
      <c r="UIQ104" s="189"/>
      <c r="UIR104" s="189"/>
      <c r="UIS104" s="189"/>
      <c r="UIT104" s="189"/>
      <c r="UIU104" s="189"/>
      <c r="UIV104" s="189"/>
      <c r="UIW104" s="189"/>
      <c r="UIX104" s="189"/>
      <c r="UIY104" s="189"/>
      <c r="UIZ104" s="189"/>
      <c r="UJA104" s="189"/>
      <c r="UJB104" s="189"/>
      <c r="UJC104" s="189"/>
      <c r="UJD104" s="189"/>
      <c r="UJE104" s="189"/>
      <c r="UJF104" s="189"/>
      <c r="UJG104" s="189"/>
      <c r="UJH104" s="189"/>
      <c r="UJI104" s="189"/>
      <c r="UJJ104" s="189"/>
      <c r="UJK104" s="189"/>
      <c r="UJL104" s="189"/>
      <c r="UJM104" s="189"/>
      <c r="UJN104" s="189"/>
      <c r="UJO104" s="189"/>
      <c r="UJP104" s="189"/>
      <c r="UJQ104" s="189"/>
      <c r="UJR104" s="189"/>
      <c r="UJS104" s="189"/>
      <c r="UJT104" s="189"/>
      <c r="UJU104" s="189"/>
      <c r="UJV104" s="189"/>
      <c r="UJW104" s="189"/>
      <c r="UJX104" s="189"/>
      <c r="UJY104" s="189"/>
      <c r="UJZ104" s="189"/>
      <c r="UKA104" s="189"/>
      <c r="UKB104" s="189"/>
      <c r="UKC104" s="189"/>
      <c r="UKD104" s="189"/>
      <c r="UKE104" s="189"/>
      <c r="UKF104" s="189"/>
      <c r="UKG104" s="189"/>
      <c r="UKH104" s="189"/>
      <c r="UKI104" s="189"/>
      <c r="UKJ104" s="189"/>
      <c r="UKK104" s="189"/>
      <c r="UKL104" s="189"/>
      <c r="UKM104" s="189"/>
      <c r="UKN104" s="189"/>
      <c r="UKO104" s="189"/>
      <c r="UKP104" s="189"/>
      <c r="UKQ104" s="189"/>
      <c r="UKR104" s="189"/>
      <c r="UKS104" s="189"/>
      <c r="UKT104" s="189"/>
      <c r="UKU104" s="189"/>
      <c r="UKV104" s="189"/>
      <c r="UKW104" s="189"/>
      <c r="UKX104" s="189"/>
      <c r="UKY104" s="189"/>
      <c r="UKZ104" s="189"/>
      <c r="ULA104" s="189"/>
      <c r="ULB104" s="189"/>
      <c r="ULC104" s="189"/>
      <c r="ULD104" s="189"/>
      <c r="ULE104" s="189"/>
      <c r="ULF104" s="189"/>
      <c r="ULG104" s="189"/>
      <c r="ULH104" s="189"/>
      <c r="ULI104" s="189"/>
      <c r="ULJ104" s="189"/>
      <c r="ULK104" s="189"/>
      <c r="ULL104" s="189"/>
      <c r="ULM104" s="189"/>
      <c r="ULN104" s="189"/>
      <c r="ULO104" s="189"/>
      <c r="ULP104" s="189"/>
      <c r="ULQ104" s="189"/>
      <c r="ULR104" s="189"/>
      <c r="ULS104" s="189"/>
      <c r="ULT104" s="189"/>
      <c r="ULU104" s="189"/>
      <c r="ULV104" s="189"/>
      <c r="ULW104" s="189"/>
      <c r="ULX104" s="189"/>
      <c r="ULY104" s="189"/>
      <c r="ULZ104" s="189"/>
      <c r="UMA104" s="189"/>
      <c r="UMB104" s="189"/>
      <c r="UMC104" s="189"/>
      <c r="UMD104" s="189"/>
      <c r="UME104" s="189"/>
      <c r="UMF104" s="189"/>
      <c r="UMG104" s="189"/>
      <c r="UMH104" s="189"/>
      <c r="UMI104" s="189"/>
      <c r="UMJ104" s="189"/>
      <c r="UMK104" s="189"/>
      <c r="UML104" s="189"/>
      <c r="UMM104" s="189"/>
      <c r="UMN104" s="189"/>
      <c r="UMO104" s="189"/>
      <c r="UMP104" s="189"/>
      <c r="UMQ104" s="189"/>
      <c r="UMR104" s="189"/>
      <c r="UMS104" s="189"/>
      <c r="UMT104" s="189"/>
      <c r="UMU104" s="189"/>
      <c r="UMV104" s="189"/>
      <c r="UMW104" s="189"/>
      <c r="UMX104" s="189"/>
      <c r="UMY104" s="189"/>
      <c r="UMZ104" s="189"/>
      <c r="UNA104" s="189"/>
      <c r="UNB104" s="189"/>
      <c r="UNC104" s="189"/>
      <c r="UND104" s="189"/>
      <c r="UNE104" s="189"/>
      <c r="UNF104" s="189"/>
      <c r="UNG104" s="189"/>
      <c r="UNH104" s="189"/>
      <c r="UNI104" s="189"/>
      <c r="UNJ104" s="189"/>
      <c r="UNK104" s="189"/>
      <c r="UNL104" s="189"/>
      <c r="UNM104" s="189"/>
      <c r="UNN104" s="189"/>
      <c r="UNO104" s="189"/>
      <c r="UNP104" s="189"/>
      <c r="UNQ104" s="189"/>
      <c r="UNR104" s="189"/>
      <c r="UNS104" s="189"/>
      <c r="UNT104" s="189"/>
      <c r="UNU104" s="189"/>
      <c r="UNV104" s="189"/>
      <c r="UNW104" s="189"/>
      <c r="UNX104" s="189"/>
      <c r="UNY104" s="189"/>
      <c r="UNZ104" s="189"/>
      <c r="UOA104" s="189"/>
      <c r="UOB104" s="189"/>
      <c r="UOC104" s="189"/>
      <c r="UOD104" s="189"/>
      <c r="UOE104" s="189"/>
      <c r="UOF104" s="189"/>
      <c r="UOG104" s="189"/>
      <c r="UOH104" s="189"/>
      <c r="UOI104" s="189"/>
      <c r="UOJ104" s="189"/>
      <c r="UOK104" s="189"/>
      <c r="UOL104" s="189"/>
      <c r="UOM104" s="189"/>
      <c r="UON104" s="189"/>
      <c r="UOO104" s="189"/>
      <c r="UOP104" s="189"/>
      <c r="UOQ104" s="189"/>
      <c r="UOR104" s="189"/>
      <c r="UOS104" s="189"/>
      <c r="UOT104" s="189"/>
      <c r="UOU104" s="189"/>
      <c r="UOV104" s="189"/>
      <c r="UOW104" s="189"/>
      <c r="UOX104" s="189"/>
      <c r="UOY104" s="189"/>
      <c r="UOZ104" s="189"/>
      <c r="UPA104" s="189"/>
      <c r="UPB104" s="189"/>
      <c r="UPC104" s="189"/>
      <c r="UPD104" s="189"/>
      <c r="UPE104" s="189"/>
      <c r="UPF104" s="189"/>
      <c r="UPG104" s="189"/>
      <c r="UPH104" s="189"/>
      <c r="UPI104" s="189"/>
      <c r="UPJ104" s="189"/>
      <c r="UPK104" s="189"/>
      <c r="UPL104" s="189"/>
      <c r="UPM104" s="189"/>
      <c r="UPN104" s="189"/>
      <c r="UPO104" s="189"/>
      <c r="UPP104" s="189"/>
      <c r="UPQ104" s="189"/>
      <c r="UPR104" s="189"/>
      <c r="UPS104" s="189"/>
      <c r="UPT104" s="189"/>
      <c r="UPU104" s="189"/>
      <c r="UPV104" s="189"/>
      <c r="UPW104" s="189"/>
      <c r="UPX104" s="189"/>
      <c r="UPY104" s="189"/>
      <c r="UPZ104" s="189"/>
      <c r="UQA104" s="189"/>
      <c r="UQB104" s="189"/>
      <c r="UQC104" s="189"/>
      <c r="UQD104" s="189"/>
      <c r="UQE104" s="189"/>
      <c r="UQF104" s="189"/>
      <c r="UQG104" s="189"/>
      <c r="UQH104" s="189"/>
      <c r="UQI104" s="189"/>
      <c r="UQJ104" s="189"/>
      <c r="UQK104" s="189"/>
      <c r="UQL104" s="189"/>
      <c r="UQM104" s="189"/>
      <c r="UQN104" s="189"/>
      <c r="UQO104" s="189"/>
      <c r="UQP104" s="189"/>
      <c r="UQQ104" s="189"/>
      <c r="UQR104" s="189"/>
      <c r="UQS104" s="189"/>
      <c r="UQT104" s="189"/>
      <c r="UQU104" s="189"/>
      <c r="UQV104" s="189"/>
      <c r="UQW104" s="189"/>
      <c r="UQX104" s="189"/>
      <c r="UQY104" s="189"/>
      <c r="UQZ104" s="189"/>
      <c r="URA104" s="189"/>
      <c r="URB104" s="189"/>
      <c r="URC104" s="189"/>
      <c r="URD104" s="189"/>
      <c r="URE104" s="189"/>
      <c r="URF104" s="189"/>
      <c r="URG104" s="189"/>
      <c r="URH104" s="189"/>
      <c r="URI104" s="189"/>
      <c r="URJ104" s="189"/>
      <c r="URK104" s="189"/>
      <c r="URL104" s="189"/>
      <c r="URM104" s="189"/>
      <c r="URN104" s="189"/>
      <c r="URO104" s="189"/>
      <c r="URP104" s="189"/>
      <c r="URQ104" s="189"/>
      <c r="URR104" s="189"/>
      <c r="URS104" s="189"/>
      <c r="URT104" s="189"/>
      <c r="URU104" s="189"/>
      <c r="URV104" s="189"/>
      <c r="URW104" s="189"/>
      <c r="URX104" s="189"/>
      <c r="URY104" s="189"/>
      <c r="URZ104" s="189"/>
      <c r="USA104" s="189"/>
      <c r="USB104" s="189"/>
      <c r="USC104" s="189"/>
      <c r="USD104" s="189"/>
      <c r="USE104" s="189"/>
      <c r="USF104" s="189"/>
      <c r="USG104" s="189"/>
      <c r="USH104" s="189"/>
      <c r="USI104" s="189"/>
      <c r="USJ104" s="189"/>
      <c r="USK104" s="189"/>
      <c r="USL104" s="189"/>
      <c r="USM104" s="189"/>
      <c r="USN104" s="189"/>
      <c r="USO104" s="189"/>
      <c r="USP104" s="189"/>
      <c r="USQ104" s="189"/>
      <c r="USR104" s="189"/>
      <c r="USS104" s="189"/>
      <c r="UST104" s="189"/>
      <c r="USU104" s="189"/>
      <c r="USV104" s="189"/>
      <c r="USW104" s="189"/>
      <c r="USX104" s="189"/>
      <c r="USY104" s="189"/>
      <c r="USZ104" s="189"/>
      <c r="UTA104" s="189"/>
      <c r="UTB104" s="189"/>
      <c r="UTC104" s="189"/>
      <c r="UTD104" s="189"/>
      <c r="UTE104" s="189"/>
      <c r="UTF104" s="189"/>
      <c r="UTG104" s="189"/>
      <c r="UTH104" s="189"/>
      <c r="UTI104" s="189"/>
      <c r="UTJ104" s="189"/>
      <c r="UTK104" s="189"/>
      <c r="UTL104" s="189"/>
      <c r="UTM104" s="189"/>
      <c r="UTN104" s="189"/>
      <c r="UTO104" s="189"/>
      <c r="UTP104" s="189"/>
      <c r="UTQ104" s="189"/>
      <c r="UTR104" s="189"/>
      <c r="UTS104" s="189"/>
      <c r="UTT104" s="189"/>
      <c r="UTU104" s="189"/>
      <c r="UTV104" s="189"/>
      <c r="UTW104" s="189"/>
      <c r="UTX104" s="189"/>
      <c r="UTY104" s="189"/>
      <c r="UTZ104" s="189"/>
      <c r="UUA104" s="189"/>
      <c r="UUB104" s="189"/>
      <c r="UUC104" s="189"/>
      <c r="UUD104" s="189"/>
      <c r="UUE104" s="189"/>
      <c r="UUF104" s="189"/>
      <c r="UUG104" s="189"/>
      <c r="UUH104" s="189"/>
      <c r="UUI104" s="189"/>
      <c r="UUJ104" s="189"/>
      <c r="UUK104" s="189"/>
      <c r="UUL104" s="189"/>
      <c r="UUM104" s="189"/>
      <c r="UUN104" s="189"/>
      <c r="UUO104" s="189"/>
      <c r="UUP104" s="189"/>
      <c r="UUQ104" s="189"/>
      <c r="UUR104" s="189"/>
      <c r="UUS104" s="189"/>
      <c r="UUT104" s="189"/>
      <c r="UUU104" s="189"/>
      <c r="UUV104" s="189"/>
      <c r="UUW104" s="189"/>
      <c r="UUX104" s="189"/>
      <c r="UUY104" s="189"/>
      <c r="UUZ104" s="189"/>
      <c r="UVA104" s="189"/>
      <c r="UVB104" s="189"/>
      <c r="UVC104" s="189"/>
      <c r="UVD104" s="189"/>
      <c r="UVE104" s="189"/>
      <c r="UVF104" s="189"/>
      <c r="UVG104" s="189"/>
      <c r="UVH104" s="189"/>
      <c r="UVI104" s="189"/>
      <c r="UVJ104" s="189"/>
      <c r="UVK104" s="189"/>
      <c r="UVL104" s="189"/>
      <c r="UVM104" s="189"/>
      <c r="UVN104" s="189"/>
      <c r="UVO104" s="189"/>
      <c r="UVP104" s="189"/>
      <c r="UVQ104" s="189"/>
      <c r="UVR104" s="189"/>
      <c r="UVS104" s="189"/>
      <c r="UVT104" s="189"/>
      <c r="UVU104" s="189"/>
      <c r="UVV104" s="189"/>
      <c r="UVW104" s="189"/>
      <c r="UVX104" s="189"/>
      <c r="UVY104" s="189"/>
      <c r="UVZ104" s="189"/>
      <c r="UWA104" s="189"/>
      <c r="UWB104" s="189"/>
      <c r="UWC104" s="189"/>
      <c r="UWD104" s="189"/>
      <c r="UWE104" s="189"/>
      <c r="UWF104" s="189"/>
      <c r="UWG104" s="189"/>
      <c r="UWH104" s="189"/>
      <c r="UWI104" s="189"/>
      <c r="UWJ104" s="189"/>
      <c r="UWK104" s="189"/>
      <c r="UWL104" s="189"/>
      <c r="UWM104" s="189"/>
      <c r="UWN104" s="189"/>
      <c r="UWO104" s="189"/>
      <c r="UWP104" s="189"/>
      <c r="UWQ104" s="189"/>
      <c r="UWR104" s="189"/>
      <c r="UWS104" s="189"/>
      <c r="UWT104" s="189"/>
      <c r="UWU104" s="189"/>
      <c r="UWV104" s="189"/>
      <c r="UWW104" s="189"/>
      <c r="UWX104" s="189"/>
      <c r="UWY104" s="189"/>
      <c r="UWZ104" s="189"/>
      <c r="UXA104" s="189"/>
      <c r="UXB104" s="189"/>
      <c r="UXC104" s="189"/>
      <c r="UXD104" s="189"/>
      <c r="UXE104" s="189"/>
      <c r="UXF104" s="189"/>
      <c r="UXG104" s="189"/>
      <c r="UXH104" s="189"/>
      <c r="UXI104" s="189"/>
      <c r="UXJ104" s="189"/>
      <c r="UXK104" s="189"/>
      <c r="UXL104" s="189"/>
      <c r="UXM104" s="189"/>
      <c r="UXN104" s="189"/>
      <c r="UXO104" s="189"/>
      <c r="UXP104" s="189"/>
      <c r="UXQ104" s="189"/>
      <c r="UXR104" s="189"/>
      <c r="UXS104" s="189"/>
      <c r="UXT104" s="189"/>
      <c r="UXU104" s="189"/>
      <c r="UXV104" s="189"/>
      <c r="UXW104" s="189"/>
      <c r="UXX104" s="189"/>
      <c r="UXY104" s="189"/>
      <c r="UXZ104" s="189"/>
      <c r="UYA104" s="189"/>
      <c r="UYB104" s="189"/>
      <c r="UYC104" s="189"/>
      <c r="UYD104" s="189"/>
      <c r="UYE104" s="189"/>
      <c r="UYF104" s="189"/>
      <c r="UYG104" s="189"/>
      <c r="UYH104" s="189"/>
      <c r="UYI104" s="189"/>
      <c r="UYJ104" s="189"/>
      <c r="UYK104" s="189"/>
      <c r="UYL104" s="189"/>
      <c r="UYM104" s="189"/>
      <c r="UYN104" s="189"/>
      <c r="UYO104" s="189"/>
      <c r="UYP104" s="189"/>
      <c r="UYQ104" s="189"/>
      <c r="UYR104" s="189"/>
      <c r="UYS104" s="189"/>
      <c r="UYT104" s="189"/>
      <c r="UYU104" s="189"/>
      <c r="UYV104" s="189"/>
      <c r="UYW104" s="189"/>
      <c r="UYX104" s="189"/>
      <c r="UYY104" s="189"/>
      <c r="UYZ104" s="189"/>
      <c r="UZA104" s="189"/>
      <c r="UZB104" s="189"/>
      <c r="UZC104" s="189"/>
      <c r="UZD104" s="189"/>
      <c r="UZE104" s="189"/>
      <c r="UZF104" s="189"/>
      <c r="UZG104" s="189"/>
      <c r="UZH104" s="189"/>
      <c r="UZI104" s="189"/>
      <c r="UZJ104" s="189"/>
      <c r="UZK104" s="189"/>
      <c r="UZL104" s="189"/>
      <c r="UZM104" s="189"/>
      <c r="UZN104" s="189"/>
      <c r="UZO104" s="189"/>
      <c r="UZP104" s="189"/>
      <c r="UZQ104" s="189"/>
      <c r="UZR104" s="189"/>
      <c r="UZS104" s="189"/>
      <c r="UZT104" s="189"/>
      <c r="UZU104" s="189"/>
      <c r="UZV104" s="189"/>
      <c r="UZW104" s="189"/>
      <c r="UZX104" s="189"/>
      <c r="UZY104" s="189"/>
      <c r="UZZ104" s="189"/>
      <c r="VAA104" s="189"/>
      <c r="VAB104" s="189"/>
      <c r="VAC104" s="189"/>
      <c r="VAD104" s="189"/>
      <c r="VAE104" s="189"/>
      <c r="VAF104" s="189"/>
      <c r="VAG104" s="189"/>
      <c r="VAH104" s="189"/>
      <c r="VAI104" s="189"/>
      <c r="VAJ104" s="189"/>
      <c r="VAK104" s="189"/>
      <c r="VAL104" s="189"/>
      <c r="VAM104" s="189"/>
      <c r="VAN104" s="189"/>
      <c r="VAO104" s="189"/>
      <c r="VAP104" s="189"/>
      <c r="VAQ104" s="189"/>
      <c r="VAR104" s="189"/>
      <c r="VAS104" s="189"/>
      <c r="VAT104" s="189"/>
      <c r="VAU104" s="189"/>
      <c r="VAV104" s="189"/>
      <c r="VAW104" s="189"/>
      <c r="VAX104" s="189"/>
      <c r="VAY104" s="189"/>
      <c r="VAZ104" s="189"/>
      <c r="VBA104" s="189"/>
      <c r="VBB104" s="189"/>
      <c r="VBC104" s="189"/>
      <c r="VBD104" s="189"/>
      <c r="VBE104" s="189"/>
      <c r="VBF104" s="189"/>
      <c r="VBG104" s="189"/>
      <c r="VBH104" s="189"/>
      <c r="VBI104" s="189"/>
      <c r="VBJ104" s="189"/>
      <c r="VBK104" s="189"/>
      <c r="VBL104" s="189"/>
      <c r="VBM104" s="189"/>
      <c r="VBN104" s="189"/>
      <c r="VBO104" s="189"/>
      <c r="VBP104" s="189"/>
      <c r="VBQ104" s="189"/>
      <c r="VBR104" s="189"/>
      <c r="VBS104" s="189"/>
      <c r="VBT104" s="189"/>
      <c r="VBU104" s="189"/>
      <c r="VBV104" s="189"/>
      <c r="VBW104" s="189"/>
      <c r="VBX104" s="189"/>
      <c r="VBY104" s="189"/>
      <c r="VBZ104" s="189"/>
      <c r="VCA104" s="189"/>
      <c r="VCB104" s="189"/>
      <c r="VCC104" s="189"/>
      <c r="VCD104" s="189"/>
      <c r="VCE104" s="189"/>
      <c r="VCF104" s="189"/>
      <c r="VCG104" s="189"/>
      <c r="VCH104" s="189"/>
      <c r="VCI104" s="189"/>
      <c r="VCJ104" s="189"/>
      <c r="VCK104" s="189"/>
      <c r="VCL104" s="189"/>
      <c r="VCM104" s="189"/>
      <c r="VCN104" s="189"/>
      <c r="VCO104" s="189"/>
      <c r="VCP104" s="189"/>
      <c r="VCQ104" s="189"/>
      <c r="VCR104" s="189"/>
      <c r="VCS104" s="189"/>
      <c r="VCT104" s="189"/>
      <c r="VCU104" s="189"/>
      <c r="VCV104" s="189"/>
      <c r="VCW104" s="189"/>
      <c r="VCX104" s="189"/>
      <c r="VCY104" s="189"/>
      <c r="VCZ104" s="189"/>
      <c r="VDA104" s="189"/>
      <c r="VDB104" s="189"/>
      <c r="VDC104" s="189"/>
      <c r="VDD104" s="189"/>
      <c r="VDE104" s="189"/>
      <c r="VDF104" s="189"/>
      <c r="VDG104" s="189"/>
      <c r="VDH104" s="189"/>
      <c r="VDI104" s="189"/>
      <c r="VDJ104" s="189"/>
      <c r="VDK104" s="189"/>
      <c r="VDL104" s="189"/>
      <c r="VDM104" s="189"/>
      <c r="VDN104" s="189"/>
      <c r="VDO104" s="189"/>
      <c r="VDP104" s="189"/>
      <c r="VDQ104" s="189"/>
      <c r="VDR104" s="189"/>
      <c r="VDS104" s="189"/>
      <c r="VDT104" s="189"/>
      <c r="VDU104" s="189"/>
      <c r="VDV104" s="189"/>
      <c r="VDW104" s="189"/>
      <c r="VDX104" s="189"/>
      <c r="VDY104" s="189"/>
      <c r="VDZ104" s="189"/>
      <c r="VEA104" s="189"/>
      <c r="VEB104" s="189"/>
      <c r="VEC104" s="189"/>
      <c r="VED104" s="189"/>
      <c r="VEE104" s="189"/>
      <c r="VEF104" s="189"/>
      <c r="VEG104" s="189"/>
      <c r="VEH104" s="189"/>
      <c r="VEI104" s="189"/>
      <c r="VEJ104" s="189"/>
      <c r="VEK104" s="189"/>
      <c r="VEL104" s="189"/>
      <c r="VEM104" s="189"/>
      <c r="VEN104" s="189"/>
      <c r="VEO104" s="189"/>
      <c r="VEP104" s="189"/>
      <c r="VEQ104" s="189"/>
      <c r="VER104" s="189"/>
      <c r="VES104" s="189"/>
      <c r="VET104" s="189"/>
      <c r="VEU104" s="189"/>
      <c r="VEV104" s="189"/>
      <c r="VEW104" s="189"/>
      <c r="VEX104" s="189"/>
      <c r="VEY104" s="189"/>
      <c r="VEZ104" s="189"/>
      <c r="VFA104" s="189"/>
      <c r="VFB104" s="189"/>
      <c r="VFC104" s="189"/>
      <c r="VFD104" s="189"/>
      <c r="VFE104" s="189"/>
      <c r="VFF104" s="189"/>
      <c r="VFG104" s="189"/>
      <c r="VFH104" s="189"/>
      <c r="VFI104" s="189"/>
      <c r="VFJ104" s="189"/>
      <c r="VFK104" s="189"/>
      <c r="VFL104" s="189"/>
      <c r="VFM104" s="189"/>
      <c r="VFN104" s="189"/>
      <c r="VFO104" s="189"/>
      <c r="VFP104" s="189"/>
      <c r="VFQ104" s="189"/>
      <c r="VFR104" s="189"/>
      <c r="VFS104" s="189"/>
      <c r="VFT104" s="189"/>
      <c r="VFU104" s="189"/>
      <c r="VFV104" s="189"/>
      <c r="VFW104" s="189"/>
      <c r="VFX104" s="189"/>
      <c r="VFY104" s="189"/>
      <c r="VFZ104" s="189"/>
      <c r="VGA104" s="189"/>
      <c r="VGB104" s="189"/>
      <c r="VGC104" s="189"/>
      <c r="VGD104" s="189"/>
      <c r="VGE104" s="189"/>
      <c r="VGF104" s="189"/>
      <c r="VGG104" s="189"/>
      <c r="VGH104" s="189"/>
      <c r="VGI104" s="189"/>
      <c r="VGJ104" s="189"/>
      <c r="VGK104" s="189"/>
      <c r="VGL104" s="189"/>
      <c r="VGM104" s="189"/>
      <c r="VGN104" s="189"/>
      <c r="VGO104" s="189"/>
      <c r="VGP104" s="189"/>
      <c r="VGQ104" s="189"/>
      <c r="VGR104" s="189"/>
      <c r="VGS104" s="189"/>
      <c r="VGT104" s="189"/>
      <c r="VGU104" s="189"/>
      <c r="VGV104" s="189"/>
      <c r="VGW104" s="189"/>
      <c r="VGX104" s="189"/>
      <c r="VGY104" s="189"/>
      <c r="VGZ104" s="189"/>
      <c r="VHA104" s="189"/>
      <c r="VHB104" s="189"/>
      <c r="VHC104" s="189"/>
      <c r="VHD104" s="189"/>
      <c r="VHE104" s="189"/>
      <c r="VHF104" s="189"/>
      <c r="VHG104" s="189"/>
      <c r="VHH104" s="189"/>
      <c r="VHI104" s="189"/>
      <c r="VHJ104" s="189"/>
      <c r="VHK104" s="189"/>
      <c r="VHL104" s="189"/>
      <c r="VHM104" s="189"/>
      <c r="VHN104" s="189"/>
      <c r="VHO104" s="189"/>
      <c r="VHP104" s="189"/>
      <c r="VHQ104" s="189"/>
      <c r="VHR104" s="189"/>
      <c r="VHS104" s="189"/>
      <c r="VHT104" s="189"/>
      <c r="VHU104" s="189"/>
      <c r="VHV104" s="189"/>
      <c r="VHW104" s="189"/>
      <c r="VHX104" s="189"/>
      <c r="VHY104" s="189"/>
      <c r="VHZ104" s="189"/>
      <c r="VIA104" s="189"/>
      <c r="VIB104" s="189"/>
      <c r="VIC104" s="189"/>
      <c r="VID104" s="189"/>
      <c r="VIE104" s="189"/>
      <c r="VIF104" s="189"/>
      <c r="VIG104" s="189"/>
      <c r="VIH104" s="189"/>
      <c r="VII104" s="189"/>
      <c r="VIJ104" s="189"/>
      <c r="VIK104" s="189"/>
      <c r="VIL104" s="189"/>
      <c r="VIM104" s="189"/>
      <c r="VIN104" s="189"/>
      <c r="VIO104" s="189"/>
      <c r="VIP104" s="189"/>
      <c r="VIQ104" s="189"/>
      <c r="VIR104" s="189"/>
      <c r="VIS104" s="189"/>
      <c r="VIT104" s="189"/>
      <c r="VIU104" s="189"/>
      <c r="VIV104" s="189"/>
      <c r="VIW104" s="189"/>
      <c r="VIX104" s="189"/>
      <c r="VIY104" s="189"/>
      <c r="VIZ104" s="189"/>
      <c r="VJA104" s="189"/>
      <c r="VJB104" s="189"/>
      <c r="VJC104" s="189"/>
      <c r="VJD104" s="189"/>
      <c r="VJE104" s="189"/>
      <c r="VJF104" s="189"/>
      <c r="VJG104" s="189"/>
      <c r="VJH104" s="189"/>
      <c r="VJI104" s="189"/>
      <c r="VJJ104" s="189"/>
      <c r="VJK104" s="189"/>
      <c r="VJL104" s="189"/>
      <c r="VJM104" s="189"/>
      <c r="VJN104" s="189"/>
      <c r="VJO104" s="189"/>
      <c r="VJP104" s="189"/>
      <c r="VJQ104" s="189"/>
      <c r="VJR104" s="189"/>
      <c r="VJS104" s="189"/>
      <c r="VJT104" s="189"/>
      <c r="VJU104" s="189"/>
      <c r="VJV104" s="189"/>
      <c r="VJW104" s="189"/>
      <c r="VJX104" s="189"/>
      <c r="VJY104" s="189"/>
      <c r="VJZ104" s="189"/>
      <c r="VKA104" s="189"/>
      <c r="VKB104" s="189"/>
      <c r="VKC104" s="189"/>
      <c r="VKD104" s="189"/>
      <c r="VKE104" s="189"/>
      <c r="VKF104" s="189"/>
      <c r="VKG104" s="189"/>
      <c r="VKH104" s="189"/>
      <c r="VKI104" s="189"/>
      <c r="VKJ104" s="189"/>
      <c r="VKK104" s="189"/>
      <c r="VKL104" s="189"/>
      <c r="VKM104" s="189"/>
      <c r="VKN104" s="189"/>
      <c r="VKO104" s="189"/>
      <c r="VKP104" s="189"/>
      <c r="VKQ104" s="189"/>
      <c r="VKR104" s="189"/>
      <c r="VKS104" s="189"/>
      <c r="VKT104" s="189"/>
      <c r="VKU104" s="189"/>
      <c r="VKV104" s="189"/>
      <c r="VKW104" s="189"/>
      <c r="VKX104" s="189"/>
      <c r="VKY104" s="189"/>
      <c r="VKZ104" s="189"/>
      <c r="VLA104" s="189"/>
      <c r="VLB104" s="189"/>
      <c r="VLC104" s="189"/>
      <c r="VLD104" s="189"/>
      <c r="VLE104" s="189"/>
      <c r="VLF104" s="189"/>
      <c r="VLG104" s="189"/>
      <c r="VLH104" s="189"/>
      <c r="VLI104" s="189"/>
      <c r="VLJ104" s="189"/>
      <c r="VLK104" s="189"/>
      <c r="VLL104" s="189"/>
      <c r="VLM104" s="189"/>
      <c r="VLN104" s="189"/>
      <c r="VLO104" s="189"/>
      <c r="VLP104" s="189"/>
      <c r="VLQ104" s="189"/>
      <c r="VLR104" s="189"/>
      <c r="VLS104" s="189"/>
      <c r="VLT104" s="189"/>
      <c r="VLU104" s="189"/>
      <c r="VLV104" s="189"/>
      <c r="VLW104" s="189"/>
      <c r="VLX104" s="189"/>
      <c r="VLY104" s="189"/>
      <c r="VLZ104" s="189"/>
      <c r="VMA104" s="189"/>
      <c r="VMB104" s="189"/>
      <c r="VMC104" s="189"/>
      <c r="VMD104" s="189"/>
      <c r="VME104" s="189"/>
      <c r="VMF104" s="189"/>
      <c r="VMG104" s="189"/>
      <c r="VMH104" s="189"/>
      <c r="VMI104" s="189"/>
      <c r="VMJ104" s="189"/>
      <c r="VMK104" s="189"/>
      <c r="VML104" s="189"/>
      <c r="VMM104" s="189"/>
      <c r="VMN104" s="189"/>
      <c r="VMO104" s="189"/>
      <c r="VMP104" s="189"/>
      <c r="VMQ104" s="189"/>
      <c r="VMR104" s="189"/>
      <c r="VMS104" s="189"/>
      <c r="VMT104" s="189"/>
      <c r="VMU104" s="189"/>
      <c r="VMV104" s="189"/>
      <c r="VMW104" s="189"/>
      <c r="VMX104" s="189"/>
      <c r="VMY104" s="189"/>
      <c r="VMZ104" s="189"/>
      <c r="VNA104" s="189"/>
      <c r="VNB104" s="189"/>
      <c r="VNC104" s="189"/>
      <c r="VND104" s="189"/>
      <c r="VNE104" s="189"/>
      <c r="VNF104" s="189"/>
      <c r="VNG104" s="189"/>
      <c r="VNH104" s="189"/>
      <c r="VNI104" s="189"/>
      <c r="VNJ104" s="189"/>
      <c r="VNK104" s="189"/>
      <c r="VNL104" s="189"/>
      <c r="VNM104" s="189"/>
      <c r="VNN104" s="189"/>
      <c r="VNO104" s="189"/>
      <c r="VNP104" s="189"/>
      <c r="VNQ104" s="189"/>
      <c r="VNR104" s="189"/>
      <c r="VNS104" s="189"/>
      <c r="VNT104" s="189"/>
      <c r="VNU104" s="189"/>
      <c r="VNV104" s="189"/>
      <c r="VNW104" s="189"/>
      <c r="VNX104" s="189"/>
      <c r="VNY104" s="189"/>
      <c r="VNZ104" s="189"/>
      <c r="VOA104" s="189"/>
      <c r="VOB104" s="189"/>
      <c r="VOC104" s="189"/>
      <c r="VOD104" s="189"/>
      <c r="VOE104" s="189"/>
      <c r="VOF104" s="189"/>
      <c r="VOG104" s="189"/>
      <c r="VOH104" s="189"/>
      <c r="VOI104" s="189"/>
      <c r="VOJ104" s="189"/>
      <c r="VOK104" s="189"/>
      <c r="VOL104" s="189"/>
      <c r="VOM104" s="189"/>
      <c r="VON104" s="189"/>
      <c r="VOO104" s="189"/>
      <c r="VOP104" s="189"/>
      <c r="VOQ104" s="189"/>
      <c r="VOR104" s="189"/>
      <c r="VOS104" s="189"/>
      <c r="VOT104" s="189"/>
      <c r="VOU104" s="189"/>
      <c r="VOV104" s="189"/>
      <c r="VOW104" s="189"/>
      <c r="VOX104" s="189"/>
      <c r="VOY104" s="189"/>
      <c r="VOZ104" s="189"/>
      <c r="VPA104" s="189"/>
      <c r="VPB104" s="189"/>
      <c r="VPC104" s="189"/>
      <c r="VPD104" s="189"/>
      <c r="VPE104" s="189"/>
      <c r="VPF104" s="189"/>
      <c r="VPG104" s="189"/>
      <c r="VPH104" s="189"/>
      <c r="VPI104" s="189"/>
      <c r="VPJ104" s="189"/>
      <c r="VPK104" s="189"/>
      <c r="VPL104" s="189"/>
      <c r="VPM104" s="189"/>
      <c r="VPN104" s="189"/>
      <c r="VPO104" s="189"/>
      <c r="VPP104" s="189"/>
      <c r="VPQ104" s="189"/>
      <c r="VPR104" s="189"/>
      <c r="VPS104" s="189"/>
      <c r="VPT104" s="189"/>
      <c r="VPU104" s="189"/>
      <c r="VPV104" s="189"/>
      <c r="VPW104" s="189"/>
      <c r="VPX104" s="189"/>
      <c r="VPY104" s="189"/>
      <c r="VPZ104" s="189"/>
      <c r="VQA104" s="189"/>
      <c r="VQB104" s="189"/>
      <c r="VQC104" s="189"/>
      <c r="VQD104" s="189"/>
      <c r="VQE104" s="189"/>
      <c r="VQF104" s="189"/>
      <c r="VQG104" s="189"/>
      <c r="VQH104" s="189"/>
      <c r="VQI104" s="189"/>
      <c r="VQJ104" s="189"/>
      <c r="VQK104" s="189"/>
      <c r="VQL104" s="189"/>
      <c r="VQM104" s="189"/>
      <c r="VQN104" s="189"/>
      <c r="VQO104" s="189"/>
      <c r="VQP104" s="189"/>
      <c r="VQQ104" s="189"/>
      <c r="VQR104" s="189"/>
      <c r="VQS104" s="189"/>
      <c r="VQT104" s="189"/>
      <c r="VQU104" s="189"/>
      <c r="VQV104" s="189"/>
      <c r="VQW104" s="189"/>
      <c r="VQX104" s="189"/>
      <c r="VQY104" s="189"/>
      <c r="VQZ104" s="189"/>
      <c r="VRA104" s="189"/>
      <c r="VRB104" s="189"/>
      <c r="VRC104" s="189"/>
      <c r="VRD104" s="189"/>
      <c r="VRE104" s="189"/>
      <c r="VRF104" s="189"/>
      <c r="VRG104" s="189"/>
      <c r="VRH104" s="189"/>
      <c r="VRI104" s="189"/>
      <c r="VRJ104" s="189"/>
      <c r="VRK104" s="189"/>
      <c r="VRL104" s="189"/>
      <c r="VRM104" s="189"/>
      <c r="VRN104" s="189"/>
      <c r="VRO104" s="189"/>
      <c r="VRP104" s="189"/>
      <c r="VRQ104" s="189"/>
      <c r="VRR104" s="189"/>
      <c r="VRS104" s="189"/>
      <c r="VRT104" s="189"/>
      <c r="VRU104" s="189"/>
      <c r="VRV104" s="189"/>
      <c r="VRW104" s="189"/>
      <c r="VRX104" s="189"/>
      <c r="VRY104" s="189"/>
      <c r="VRZ104" s="189"/>
      <c r="VSA104" s="189"/>
      <c r="VSB104" s="189"/>
      <c r="VSC104" s="189"/>
      <c r="VSD104" s="189"/>
      <c r="VSE104" s="189"/>
      <c r="VSF104" s="189"/>
      <c r="VSG104" s="189"/>
      <c r="VSH104" s="189"/>
      <c r="VSI104" s="189"/>
      <c r="VSJ104" s="189"/>
      <c r="VSK104" s="189"/>
      <c r="VSL104" s="189"/>
      <c r="VSM104" s="189"/>
      <c r="VSN104" s="189"/>
      <c r="VSO104" s="189"/>
      <c r="VSP104" s="189"/>
      <c r="VSQ104" s="189"/>
      <c r="VSR104" s="189"/>
      <c r="VSS104" s="189"/>
      <c r="VST104" s="189"/>
      <c r="VSU104" s="189"/>
      <c r="VSV104" s="189"/>
      <c r="VSW104" s="189"/>
      <c r="VSX104" s="189"/>
      <c r="VSY104" s="189"/>
      <c r="VSZ104" s="189"/>
      <c r="VTA104" s="189"/>
      <c r="VTB104" s="189"/>
      <c r="VTC104" s="189"/>
      <c r="VTD104" s="189"/>
      <c r="VTE104" s="189"/>
      <c r="VTF104" s="189"/>
      <c r="VTG104" s="189"/>
      <c r="VTH104" s="189"/>
      <c r="VTI104" s="189"/>
      <c r="VTJ104" s="189"/>
      <c r="VTK104" s="189"/>
      <c r="VTL104" s="189"/>
      <c r="VTM104" s="189"/>
      <c r="VTN104" s="189"/>
      <c r="VTO104" s="189"/>
      <c r="VTP104" s="189"/>
      <c r="VTQ104" s="189"/>
      <c r="VTR104" s="189"/>
      <c r="VTS104" s="189"/>
      <c r="VTT104" s="189"/>
      <c r="VTU104" s="189"/>
      <c r="VTV104" s="189"/>
      <c r="VTW104" s="189"/>
      <c r="VTX104" s="189"/>
      <c r="VTY104" s="189"/>
      <c r="VTZ104" s="189"/>
      <c r="VUA104" s="189"/>
      <c r="VUB104" s="189"/>
      <c r="VUC104" s="189"/>
      <c r="VUD104" s="189"/>
      <c r="VUE104" s="189"/>
      <c r="VUF104" s="189"/>
      <c r="VUG104" s="189"/>
      <c r="VUH104" s="189"/>
      <c r="VUI104" s="189"/>
      <c r="VUJ104" s="189"/>
      <c r="VUK104" s="189"/>
      <c r="VUL104" s="189"/>
      <c r="VUM104" s="189"/>
      <c r="VUN104" s="189"/>
      <c r="VUO104" s="189"/>
      <c r="VUP104" s="189"/>
      <c r="VUQ104" s="189"/>
      <c r="VUR104" s="189"/>
      <c r="VUS104" s="189"/>
      <c r="VUT104" s="189"/>
      <c r="VUU104" s="189"/>
      <c r="VUV104" s="189"/>
      <c r="VUW104" s="189"/>
      <c r="VUX104" s="189"/>
      <c r="VUY104" s="189"/>
      <c r="VUZ104" s="189"/>
      <c r="VVA104" s="189"/>
      <c r="VVB104" s="189"/>
      <c r="VVC104" s="189"/>
      <c r="VVD104" s="189"/>
      <c r="VVE104" s="189"/>
      <c r="VVF104" s="189"/>
      <c r="VVG104" s="189"/>
      <c r="VVH104" s="189"/>
      <c r="VVI104" s="189"/>
      <c r="VVJ104" s="189"/>
      <c r="VVK104" s="189"/>
      <c r="VVL104" s="189"/>
      <c r="VVM104" s="189"/>
      <c r="VVN104" s="189"/>
      <c r="VVO104" s="189"/>
      <c r="VVP104" s="189"/>
      <c r="VVQ104" s="189"/>
      <c r="VVR104" s="189"/>
      <c r="VVS104" s="189"/>
      <c r="VVT104" s="189"/>
      <c r="VVU104" s="189"/>
      <c r="VVV104" s="189"/>
      <c r="VVW104" s="189"/>
      <c r="VVX104" s="189"/>
      <c r="VVY104" s="189"/>
      <c r="VVZ104" s="189"/>
      <c r="VWA104" s="189"/>
      <c r="VWB104" s="189"/>
      <c r="VWC104" s="189"/>
      <c r="VWD104" s="189"/>
      <c r="VWE104" s="189"/>
      <c r="VWF104" s="189"/>
      <c r="VWG104" s="189"/>
      <c r="VWH104" s="189"/>
      <c r="VWI104" s="189"/>
      <c r="VWJ104" s="189"/>
      <c r="VWK104" s="189"/>
      <c r="VWL104" s="189"/>
      <c r="VWM104" s="189"/>
      <c r="VWN104" s="189"/>
      <c r="VWO104" s="189"/>
      <c r="VWP104" s="189"/>
      <c r="VWQ104" s="189"/>
      <c r="VWR104" s="189"/>
      <c r="VWS104" s="189"/>
      <c r="VWT104" s="189"/>
      <c r="VWU104" s="189"/>
      <c r="VWV104" s="189"/>
      <c r="VWW104" s="189"/>
      <c r="VWX104" s="189"/>
      <c r="VWY104" s="189"/>
      <c r="VWZ104" s="189"/>
      <c r="VXA104" s="189"/>
      <c r="VXB104" s="189"/>
      <c r="VXC104" s="189"/>
      <c r="VXD104" s="189"/>
      <c r="VXE104" s="189"/>
      <c r="VXF104" s="189"/>
      <c r="VXG104" s="189"/>
      <c r="VXH104" s="189"/>
      <c r="VXI104" s="189"/>
      <c r="VXJ104" s="189"/>
      <c r="VXK104" s="189"/>
      <c r="VXL104" s="189"/>
      <c r="VXM104" s="189"/>
      <c r="VXN104" s="189"/>
      <c r="VXO104" s="189"/>
      <c r="VXP104" s="189"/>
      <c r="VXQ104" s="189"/>
      <c r="VXR104" s="189"/>
      <c r="VXS104" s="189"/>
      <c r="VXT104" s="189"/>
      <c r="VXU104" s="189"/>
      <c r="VXV104" s="189"/>
      <c r="VXW104" s="189"/>
      <c r="VXX104" s="189"/>
      <c r="VXY104" s="189"/>
      <c r="VXZ104" s="189"/>
      <c r="VYA104" s="189"/>
      <c r="VYB104" s="189"/>
      <c r="VYC104" s="189"/>
      <c r="VYD104" s="189"/>
      <c r="VYE104" s="189"/>
      <c r="VYF104" s="189"/>
      <c r="VYG104" s="189"/>
      <c r="VYH104" s="189"/>
      <c r="VYI104" s="189"/>
      <c r="VYJ104" s="189"/>
      <c r="VYK104" s="189"/>
      <c r="VYL104" s="189"/>
      <c r="VYM104" s="189"/>
      <c r="VYN104" s="189"/>
      <c r="VYO104" s="189"/>
      <c r="VYP104" s="189"/>
      <c r="VYQ104" s="189"/>
      <c r="VYR104" s="189"/>
      <c r="VYS104" s="189"/>
      <c r="VYT104" s="189"/>
      <c r="VYU104" s="189"/>
      <c r="VYV104" s="189"/>
      <c r="VYW104" s="189"/>
      <c r="VYX104" s="189"/>
      <c r="VYY104" s="189"/>
      <c r="VYZ104" s="189"/>
      <c r="VZA104" s="189"/>
      <c r="VZB104" s="189"/>
      <c r="VZC104" s="189"/>
      <c r="VZD104" s="189"/>
      <c r="VZE104" s="189"/>
      <c r="VZF104" s="189"/>
      <c r="VZG104" s="189"/>
      <c r="VZH104" s="189"/>
      <c r="VZI104" s="189"/>
      <c r="VZJ104" s="189"/>
      <c r="VZK104" s="189"/>
      <c r="VZL104" s="189"/>
      <c r="VZM104" s="189"/>
      <c r="VZN104" s="189"/>
      <c r="VZO104" s="189"/>
      <c r="VZP104" s="189"/>
      <c r="VZQ104" s="189"/>
      <c r="VZR104" s="189"/>
      <c r="VZS104" s="189"/>
      <c r="VZT104" s="189"/>
      <c r="VZU104" s="189"/>
      <c r="VZV104" s="189"/>
      <c r="VZW104" s="189"/>
      <c r="VZX104" s="189"/>
      <c r="VZY104" s="189"/>
      <c r="VZZ104" s="189"/>
      <c r="WAA104" s="189"/>
      <c r="WAB104" s="189"/>
      <c r="WAC104" s="189"/>
      <c r="WAD104" s="189"/>
      <c r="WAE104" s="189"/>
      <c r="WAF104" s="189"/>
      <c r="WAG104" s="189"/>
      <c r="WAH104" s="189"/>
      <c r="WAI104" s="189"/>
      <c r="WAJ104" s="189"/>
      <c r="WAK104" s="189"/>
      <c r="WAL104" s="189"/>
      <c r="WAM104" s="189"/>
      <c r="WAN104" s="189"/>
      <c r="WAO104" s="189"/>
      <c r="WAP104" s="189"/>
      <c r="WAQ104" s="189"/>
      <c r="WAR104" s="189"/>
      <c r="WAS104" s="189"/>
      <c r="WAT104" s="189"/>
      <c r="WAU104" s="189"/>
      <c r="WAV104" s="189"/>
      <c r="WAW104" s="189"/>
      <c r="WAX104" s="189"/>
      <c r="WAY104" s="189"/>
      <c r="WAZ104" s="189"/>
      <c r="WBA104" s="189"/>
      <c r="WBB104" s="189"/>
      <c r="WBC104" s="189"/>
      <c r="WBD104" s="189"/>
      <c r="WBE104" s="189"/>
      <c r="WBF104" s="189"/>
      <c r="WBG104" s="189"/>
      <c r="WBH104" s="189"/>
      <c r="WBI104" s="189"/>
      <c r="WBJ104" s="189"/>
      <c r="WBK104" s="189"/>
      <c r="WBL104" s="189"/>
      <c r="WBM104" s="189"/>
      <c r="WBN104" s="189"/>
      <c r="WBO104" s="189"/>
      <c r="WBP104" s="189"/>
      <c r="WBQ104" s="189"/>
      <c r="WBR104" s="189"/>
      <c r="WBS104" s="189"/>
      <c r="WBT104" s="189"/>
      <c r="WBU104" s="189"/>
      <c r="WBV104" s="189"/>
      <c r="WBW104" s="189"/>
      <c r="WBX104" s="189"/>
      <c r="WBY104" s="189"/>
      <c r="WBZ104" s="189"/>
      <c r="WCA104" s="189"/>
      <c r="WCB104" s="189"/>
      <c r="WCC104" s="189"/>
      <c r="WCD104" s="189"/>
      <c r="WCE104" s="189"/>
      <c r="WCF104" s="189"/>
      <c r="WCG104" s="189"/>
      <c r="WCH104" s="189"/>
      <c r="WCI104" s="189"/>
      <c r="WCJ104" s="189"/>
      <c r="WCK104" s="189"/>
      <c r="WCL104" s="189"/>
      <c r="WCM104" s="189"/>
      <c r="WCN104" s="189"/>
      <c r="WCO104" s="189"/>
      <c r="WCP104" s="189"/>
      <c r="WCQ104" s="189"/>
      <c r="WCR104" s="189"/>
      <c r="WCS104" s="189"/>
      <c r="WCT104" s="189"/>
      <c r="WCU104" s="189"/>
      <c r="WCV104" s="189"/>
      <c r="WCW104" s="189"/>
      <c r="WCX104" s="189"/>
      <c r="WCY104" s="189"/>
      <c r="WCZ104" s="189"/>
      <c r="WDA104" s="189"/>
      <c r="WDB104" s="189"/>
      <c r="WDC104" s="189"/>
      <c r="WDD104" s="189"/>
      <c r="WDE104" s="189"/>
      <c r="WDF104" s="189"/>
      <c r="WDG104" s="189"/>
      <c r="WDH104" s="189"/>
      <c r="WDI104" s="189"/>
      <c r="WDJ104" s="189"/>
      <c r="WDK104" s="189"/>
      <c r="WDL104" s="189"/>
      <c r="WDM104" s="189"/>
      <c r="WDN104" s="189"/>
      <c r="WDO104" s="189"/>
      <c r="WDP104" s="189"/>
      <c r="WDQ104" s="189"/>
      <c r="WDR104" s="189"/>
      <c r="WDS104" s="189"/>
      <c r="WDT104" s="189"/>
      <c r="WDU104" s="189"/>
      <c r="WDV104" s="189"/>
      <c r="WDW104" s="189"/>
      <c r="WDX104" s="189"/>
      <c r="WDY104" s="189"/>
      <c r="WDZ104" s="189"/>
      <c r="WEA104" s="189"/>
      <c r="WEB104" s="189"/>
      <c r="WEC104" s="189"/>
      <c r="WED104" s="189"/>
      <c r="WEE104" s="189"/>
      <c r="WEF104" s="189"/>
      <c r="WEG104" s="189"/>
      <c r="WEH104" s="189"/>
      <c r="WEI104" s="189"/>
      <c r="WEJ104" s="189"/>
      <c r="WEK104" s="189"/>
      <c r="WEL104" s="189"/>
      <c r="WEM104" s="189"/>
      <c r="WEN104" s="189"/>
      <c r="WEO104" s="189"/>
      <c r="WEP104" s="189"/>
      <c r="WEQ104" s="189"/>
      <c r="WER104" s="189"/>
      <c r="WES104" s="189"/>
      <c r="WET104" s="189"/>
      <c r="WEU104" s="189"/>
      <c r="WEV104" s="189"/>
      <c r="WEW104" s="189"/>
      <c r="WEX104" s="189"/>
      <c r="WEY104" s="189"/>
      <c r="WEZ104" s="189"/>
      <c r="WFA104" s="189"/>
      <c r="WFB104" s="189"/>
      <c r="WFC104" s="189"/>
      <c r="WFD104" s="189"/>
      <c r="WFE104" s="189"/>
      <c r="WFF104" s="189"/>
      <c r="WFG104" s="189"/>
      <c r="WFH104" s="189"/>
      <c r="WFI104" s="189"/>
      <c r="WFJ104" s="189"/>
      <c r="WFK104" s="189"/>
      <c r="WFL104" s="189"/>
      <c r="WFM104" s="189"/>
      <c r="WFN104" s="189"/>
      <c r="WFO104" s="189"/>
      <c r="WFP104" s="189"/>
      <c r="WFQ104" s="189"/>
      <c r="WFR104" s="189"/>
      <c r="WFS104" s="189"/>
      <c r="WFT104" s="189"/>
      <c r="WFU104" s="189"/>
      <c r="WFV104" s="189"/>
      <c r="WFW104" s="189"/>
      <c r="WFX104" s="189"/>
      <c r="WFY104" s="189"/>
      <c r="WFZ104" s="189"/>
      <c r="WGA104" s="189"/>
      <c r="WGB104" s="189"/>
      <c r="WGC104" s="189"/>
      <c r="WGD104" s="189"/>
      <c r="WGE104" s="189"/>
      <c r="WGF104" s="189"/>
      <c r="WGG104" s="189"/>
      <c r="WGH104" s="189"/>
      <c r="WGI104" s="189"/>
      <c r="WGJ104" s="189"/>
      <c r="WGK104" s="189"/>
      <c r="WGL104" s="189"/>
      <c r="WGM104" s="189"/>
      <c r="WGN104" s="189"/>
      <c r="WGO104" s="189"/>
      <c r="WGP104" s="189"/>
      <c r="WGQ104" s="189"/>
      <c r="WGR104" s="189"/>
      <c r="WGS104" s="189"/>
      <c r="WGT104" s="189"/>
      <c r="WGU104" s="189"/>
      <c r="WGV104" s="189"/>
      <c r="WGW104" s="189"/>
      <c r="WGX104" s="189"/>
      <c r="WGY104" s="189"/>
      <c r="WGZ104" s="189"/>
      <c r="WHA104" s="189"/>
      <c r="WHB104" s="189"/>
      <c r="WHC104" s="189"/>
      <c r="WHD104" s="189"/>
      <c r="WHE104" s="189"/>
      <c r="WHF104" s="189"/>
      <c r="WHG104" s="189"/>
      <c r="WHH104" s="189"/>
      <c r="WHI104" s="189"/>
      <c r="WHJ104" s="189"/>
      <c r="WHK104" s="189"/>
      <c r="WHL104" s="189"/>
      <c r="WHM104" s="189"/>
      <c r="WHN104" s="189"/>
      <c r="WHO104" s="189"/>
      <c r="WHP104" s="189"/>
      <c r="WHQ104" s="189"/>
      <c r="WHR104" s="189"/>
      <c r="WHS104" s="189"/>
      <c r="WHT104" s="189"/>
      <c r="WHU104" s="189"/>
      <c r="WHV104" s="189"/>
      <c r="WHW104" s="189"/>
      <c r="WHX104" s="189"/>
      <c r="WHY104" s="189"/>
      <c r="WHZ104" s="189"/>
      <c r="WIA104" s="189"/>
      <c r="WIB104" s="189"/>
      <c r="WIC104" s="189"/>
      <c r="WID104" s="189"/>
      <c r="WIE104" s="189"/>
      <c r="WIF104" s="189"/>
      <c r="WIG104" s="189"/>
      <c r="WIH104" s="189"/>
      <c r="WII104" s="189"/>
      <c r="WIJ104" s="189"/>
      <c r="WIK104" s="189"/>
      <c r="WIL104" s="189"/>
      <c r="WIM104" s="189"/>
      <c r="WIN104" s="189"/>
      <c r="WIO104" s="189"/>
      <c r="WIP104" s="189"/>
      <c r="WIQ104" s="189"/>
      <c r="WIR104" s="189"/>
      <c r="WIS104" s="189"/>
      <c r="WIT104" s="189"/>
      <c r="WIU104" s="189"/>
      <c r="WIV104" s="189"/>
      <c r="WIW104" s="189"/>
      <c r="WIX104" s="189"/>
      <c r="WIY104" s="189"/>
      <c r="WIZ104" s="189"/>
      <c r="WJA104" s="189"/>
      <c r="WJB104" s="189"/>
      <c r="WJC104" s="189"/>
      <c r="WJD104" s="189"/>
      <c r="WJE104" s="189"/>
      <c r="WJF104" s="189"/>
      <c r="WJG104" s="189"/>
      <c r="WJH104" s="189"/>
      <c r="WJI104" s="189"/>
      <c r="WJJ104" s="189"/>
      <c r="WJK104" s="189"/>
      <c r="WJL104" s="189"/>
      <c r="WJM104" s="189"/>
      <c r="WJN104" s="189"/>
      <c r="WJO104" s="189"/>
      <c r="WJP104" s="189"/>
      <c r="WJQ104" s="189"/>
      <c r="WJR104" s="189"/>
      <c r="WJS104" s="189"/>
      <c r="WJT104" s="189"/>
      <c r="WJU104" s="189"/>
      <c r="WJV104" s="189"/>
      <c r="WJW104" s="189"/>
      <c r="WJX104" s="189"/>
      <c r="WJY104" s="189"/>
      <c r="WJZ104" s="189"/>
      <c r="WKA104" s="189"/>
      <c r="WKB104" s="189"/>
      <c r="WKC104" s="189"/>
      <c r="WKD104" s="189"/>
      <c r="WKE104" s="189"/>
      <c r="WKF104" s="189"/>
      <c r="WKG104" s="189"/>
      <c r="WKH104" s="189"/>
      <c r="WKI104" s="189"/>
      <c r="WKJ104" s="189"/>
      <c r="WKK104" s="189"/>
      <c r="WKL104" s="189"/>
      <c r="WKM104" s="189"/>
      <c r="WKN104" s="189"/>
      <c r="WKO104" s="189"/>
      <c r="WKP104" s="189"/>
      <c r="WKQ104" s="189"/>
      <c r="WKR104" s="189"/>
      <c r="WKS104" s="189"/>
      <c r="WKT104" s="189"/>
      <c r="WKU104" s="189"/>
      <c r="WKV104" s="189"/>
      <c r="WKW104" s="189"/>
      <c r="WKX104" s="189"/>
      <c r="WKY104" s="189"/>
      <c r="WKZ104" s="189"/>
      <c r="WLA104" s="189"/>
      <c r="WLB104" s="189"/>
      <c r="WLC104" s="189"/>
      <c r="WLD104" s="189"/>
      <c r="WLE104" s="189"/>
      <c r="WLF104" s="189"/>
      <c r="WLG104" s="189"/>
      <c r="WLH104" s="189"/>
      <c r="WLI104" s="189"/>
      <c r="WLJ104" s="189"/>
      <c r="WLK104" s="189"/>
      <c r="WLL104" s="189"/>
      <c r="WLM104" s="189"/>
      <c r="WLN104" s="189"/>
      <c r="WLO104" s="189"/>
      <c r="WLP104" s="189"/>
      <c r="WLQ104" s="189"/>
      <c r="WLR104" s="189"/>
      <c r="WLS104" s="189"/>
      <c r="WLT104" s="189"/>
      <c r="WLU104" s="189"/>
      <c r="WLV104" s="189"/>
      <c r="WLW104" s="189"/>
      <c r="WLX104" s="189"/>
      <c r="WLY104" s="189"/>
      <c r="WLZ104" s="189"/>
      <c r="WMA104" s="189"/>
      <c r="WMB104" s="189"/>
      <c r="WMC104" s="189"/>
      <c r="WMD104" s="189"/>
      <c r="WME104" s="189"/>
      <c r="WMF104" s="189"/>
      <c r="WMG104" s="189"/>
      <c r="WMH104" s="189"/>
      <c r="WMI104" s="189"/>
      <c r="WMJ104" s="189"/>
      <c r="WMK104" s="189"/>
      <c r="WML104" s="189"/>
      <c r="WMM104" s="189"/>
      <c r="WMN104" s="189"/>
      <c r="WMO104" s="189"/>
      <c r="WMP104" s="189"/>
      <c r="WMQ104" s="189"/>
      <c r="WMR104" s="189"/>
      <c r="WMS104" s="189"/>
      <c r="WMT104" s="189"/>
      <c r="WMU104" s="189"/>
      <c r="WMV104" s="189"/>
      <c r="WMW104" s="189"/>
      <c r="WMX104" s="189"/>
      <c r="WMY104" s="189"/>
      <c r="WMZ104" s="189"/>
      <c r="WNA104" s="189"/>
      <c r="WNB104" s="189"/>
      <c r="WNC104" s="189"/>
      <c r="WND104" s="189"/>
      <c r="WNE104" s="189"/>
      <c r="WNF104" s="189"/>
      <c r="WNG104" s="189"/>
      <c r="WNH104" s="189"/>
      <c r="WNI104" s="189"/>
      <c r="WNJ104" s="189"/>
      <c r="WNK104" s="189"/>
      <c r="WNL104" s="189"/>
      <c r="WNM104" s="189"/>
      <c r="WNN104" s="189"/>
      <c r="WNO104" s="189"/>
      <c r="WNP104" s="189"/>
      <c r="WNQ104" s="189"/>
      <c r="WNR104" s="189"/>
      <c r="WNS104" s="189"/>
      <c r="WNT104" s="189"/>
      <c r="WNU104" s="189"/>
      <c r="WNV104" s="189"/>
      <c r="WNW104" s="189"/>
      <c r="WNX104" s="189"/>
      <c r="WNY104" s="189"/>
      <c r="WNZ104" s="189"/>
      <c r="WOA104" s="189"/>
      <c r="WOB104" s="189"/>
      <c r="WOC104" s="189"/>
      <c r="WOD104" s="189"/>
      <c r="WOE104" s="189"/>
      <c r="WOF104" s="189"/>
      <c r="WOG104" s="189"/>
      <c r="WOH104" s="189"/>
      <c r="WOI104" s="189"/>
      <c r="WOJ104" s="189"/>
      <c r="WOK104" s="189"/>
      <c r="WOL104" s="189"/>
      <c r="WOM104" s="189"/>
      <c r="WON104" s="189"/>
      <c r="WOO104" s="189"/>
      <c r="WOP104" s="189"/>
      <c r="WOQ104" s="189"/>
      <c r="WOR104" s="189"/>
      <c r="WOS104" s="189"/>
      <c r="WOT104" s="189"/>
      <c r="WOU104" s="189"/>
      <c r="WOV104" s="189"/>
      <c r="WOW104" s="189"/>
      <c r="WOX104" s="189"/>
      <c r="WOY104" s="189"/>
      <c r="WOZ104" s="189"/>
      <c r="WPA104" s="189"/>
      <c r="WPB104" s="189"/>
      <c r="WPC104" s="189"/>
      <c r="WPD104" s="189"/>
      <c r="WPE104" s="189"/>
      <c r="WPF104" s="189"/>
      <c r="WPG104" s="189"/>
      <c r="WPH104" s="189"/>
      <c r="WPI104" s="189"/>
      <c r="WPJ104" s="189"/>
      <c r="WPK104" s="189"/>
      <c r="WPL104" s="189"/>
      <c r="WPM104" s="189"/>
      <c r="WPN104" s="189"/>
      <c r="WPO104" s="189"/>
      <c r="WPP104" s="189"/>
      <c r="WPQ104" s="189"/>
      <c r="WPR104" s="189"/>
      <c r="WPS104" s="189"/>
      <c r="WPT104" s="189"/>
      <c r="WPU104" s="189"/>
      <c r="WPV104" s="189"/>
      <c r="WPW104" s="189"/>
      <c r="WPX104" s="189"/>
      <c r="WPY104" s="189"/>
      <c r="WPZ104" s="189"/>
      <c r="WQA104" s="189"/>
      <c r="WQB104" s="189"/>
      <c r="WQC104" s="189"/>
      <c r="WQD104" s="189"/>
      <c r="WQE104" s="189"/>
      <c r="WQF104" s="189"/>
      <c r="WQG104" s="189"/>
      <c r="WQH104" s="189"/>
      <c r="WQI104" s="189"/>
      <c r="WQJ104" s="189"/>
      <c r="WQK104" s="189"/>
      <c r="WQL104" s="189"/>
      <c r="WQM104" s="189"/>
      <c r="WQN104" s="189"/>
      <c r="WQO104" s="189"/>
      <c r="WQP104" s="189"/>
      <c r="WQQ104" s="189"/>
      <c r="WQR104" s="189"/>
      <c r="WQS104" s="189"/>
      <c r="WQT104" s="189"/>
      <c r="WQU104" s="189"/>
      <c r="WQV104" s="189"/>
      <c r="WQW104" s="189"/>
      <c r="WQX104" s="189"/>
      <c r="WQY104" s="189"/>
      <c r="WQZ104" s="189"/>
      <c r="WRA104" s="189"/>
      <c r="WRB104" s="189"/>
      <c r="WRC104" s="189"/>
      <c r="WRD104" s="189"/>
      <c r="WRE104" s="189"/>
      <c r="WRF104" s="189"/>
      <c r="WRG104" s="189"/>
      <c r="WRH104" s="189"/>
      <c r="WRI104" s="189"/>
      <c r="WRJ104" s="189"/>
      <c r="WRK104" s="189"/>
      <c r="WRL104" s="189"/>
      <c r="WRM104" s="189"/>
      <c r="WRN104" s="189"/>
      <c r="WRO104" s="189"/>
      <c r="WRP104" s="189"/>
      <c r="WRQ104" s="189"/>
      <c r="WRR104" s="189"/>
      <c r="WRS104" s="189"/>
      <c r="WRT104" s="189"/>
      <c r="WRU104" s="189"/>
      <c r="WRV104" s="189"/>
      <c r="WRW104" s="189"/>
      <c r="WRX104" s="189"/>
      <c r="WRY104" s="189"/>
      <c r="WRZ104" s="189"/>
      <c r="WSA104" s="189"/>
      <c r="WSB104" s="189"/>
      <c r="WSC104" s="189"/>
      <c r="WSD104" s="189"/>
      <c r="WSE104" s="189"/>
      <c r="WSF104" s="189"/>
      <c r="WSG104" s="189"/>
      <c r="WSH104" s="189"/>
      <c r="WSI104" s="189"/>
      <c r="WSJ104" s="189"/>
      <c r="WSK104" s="189"/>
      <c r="WSL104" s="189"/>
      <c r="WSM104" s="189"/>
      <c r="WSN104" s="189"/>
      <c r="WSO104" s="189"/>
      <c r="WSP104" s="189"/>
      <c r="WSQ104" s="189"/>
      <c r="WSR104" s="189"/>
      <c r="WSS104" s="189"/>
      <c r="WST104" s="189"/>
      <c r="WSU104" s="189"/>
      <c r="WSV104" s="189"/>
      <c r="WSW104" s="189"/>
      <c r="WSX104" s="189"/>
      <c r="WSY104" s="189"/>
      <c r="WSZ104" s="189"/>
      <c r="WTA104" s="189"/>
      <c r="WTB104" s="189"/>
      <c r="WTC104" s="189"/>
      <c r="WTD104" s="189"/>
      <c r="WTE104" s="189"/>
      <c r="WTF104" s="189"/>
      <c r="WTG104" s="189"/>
      <c r="WTH104" s="189"/>
      <c r="WTI104" s="189"/>
      <c r="WTJ104" s="189"/>
      <c r="WTK104" s="189"/>
      <c r="WTL104" s="189"/>
      <c r="WTM104" s="189"/>
      <c r="WTN104" s="189"/>
      <c r="WTO104" s="189"/>
      <c r="WTP104" s="189"/>
      <c r="WTQ104" s="189"/>
      <c r="WTR104" s="189"/>
      <c r="WTS104" s="189"/>
      <c r="WTT104" s="189"/>
      <c r="WTU104" s="189"/>
      <c r="WTV104" s="189"/>
      <c r="WTW104" s="189"/>
      <c r="WTX104" s="189"/>
      <c r="WTY104" s="189"/>
      <c r="WTZ104" s="189"/>
      <c r="WUA104" s="189"/>
      <c r="WUB104" s="189"/>
      <c r="WUC104" s="189"/>
      <c r="WUD104" s="189"/>
      <c r="WUE104" s="189"/>
      <c r="WUF104" s="189"/>
      <c r="WUG104" s="189"/>
      <c r="WUH104" s="189"/>
      <c r="WUI104" s="189"/>
      <c r="WUJ104" s="189"/>
      <c r="WUK104" s="189"/>
      <c r="WUL104" s="189"/>
      <c r="WUM104" s="189"/>
      <c r="WUN104" s="189"/>
      <c r="WUO104" s="189"/>
      <c r="WUP104" s="189"/>
      <c r="WUQ104" s="189"/>
      <c r="WUR104" s="189"/>
      <c r="WUS104" s="189"/>
      <c r="WUT104" s="189"/>
      <c r="WUU104" s="189"/>
      <c r="WUV104" s="189"/>
      <c r="WUW104" s="189"/>
      <c r="WUX104" s="189"/>
      <c r="WUY104" s="189"/>
      <c r="WUZ104" s="189"/>
      <c r="WVA104" s="189"/>
      <c r="WVB104" s="189"/>
      <c r="WVC104" s="189"/>
      <c r="WVD104" s="189"/>
      <c r="WVE104" s="189"/>
      <c r="WVF104" s="189"/>
      <c r="WVG104" s="189"/>
      <c r="WVH104" s="189"/>
      <c r="WVI104" s="189"/>
      <c r="WVJ104" s="189"/>
      <c r="WVK104" s="189"/>
      <c r="WVL104" s="189"/>
      <c r="WVM104" s="189"/>
      <c r="WVN104" s="189"/>
      <c r="WVO104" s="189"/>
      <c r="WVP104" s="189"/>
      <c r="WVQ104" s="189"/>
      <c r="WVR104" s="189"/>
      <c r="WVS104" s="189"/>
      <c r="WVT104" s="189"/>
      <c r="WVU104" s="189"/>
      <c r="WVV104" s="189"/>
      <c r="WVW104" s="189"/>
      <c r="WVX104" s="189"/>
      <c r="WVY104" s="189"/>
      <c r="WVZ104" s="189"/>
      <c r="WWA104" s="189"/>
      <c r="WWB104" s="189"/>
      <c r="WWC104" s="189"/>
      <c r="WWD104" s="189"/>
      <c r="WWE104" s="189"/>
      <c r="WWF104" s="189"/>
      <c r="WWG104" s="189"/>
      <c r="WWH104" s="189"/>
      <c r="WWI104" s="189"/>
      <c r="WWJ104" s="189"/>
      <c r="WWK104" s="189"/>
      <c r="WWL104" s="189"/>
      <c r="WWM104" s="189"/>
      <c r="WWN104" s="189"/>
      <c r="WWO104" s="189"/>
      <c r="WWP104" s="189"/>
      <c r="WWQ104" s="189"/>
      <c r="WWR104" s="189"/>
      <c r="WWS104" s="189"/>
      <c r="WWT104" s="189"/>
      <c r="WWU104" s="189"/>
      <c r="WWV104" s="189"/>
      <c r="WWW104" s="189"/>
      <c r="WWX104" s="189"/>
      <c r="WWY104" s="189"/>
      <c r="WWZ104" s="189"/>
      <c r="WXA104" s="189"/>
      <c r="WXB104" s="189"/>
      <c r="WXC104" s="189"/>
      <c r="WXD104" s="189"/>
      <c r="WXE104" s="189"/>
      <c r="WXF104" s="189"/>
      <c r="WXG104" s="189"/>
      <c r="WXH104" s="189"/>
      <c r="WXI104" s="189"/>
      <c r="WXJ104" s="189"/>
      <c r="WXK104" s="189"/>
      <c r="WXL104" s="189"/>
      <c r="WXM104" s="189"/>
      <c r="WXN104" s="189"/>
      <c r="WXO104" s="189"/>
      <c r="WXP104" s="189"/>
      <c r="WXQ104" s="189"/>
      <c r="WXR104" s="189"/>
      <c r="WXS104" s="189"/>
      <c r="WXT104" s="189"/>
      <c r="WXU104" s="189"/>
      <c r="WXV104" s="189"/>
      <c r="WXW104" s="189"/>
      <c r="WXX104" s="189"/>
      <c r="WXY104" s="189"/>
      <c r="WXZ104" s="189"/>
      <c r="WYA104" s="189"/>
      <c r="WYB104" s="189"/>
      <c r="WYC104" s="189"/>
      <c r="WYD104" s="189"/>
      <c r="WYE104" s="189"/>
      <c r="WYF104" s="189"/>
      <c r="WYG104" s="189"/>
      <c r="WYH104" s="189"/>
      <c r="WYI104" s="189"/>
      <c r="WYJ104" s="189"/>
      <c r="WYK104" s="189"/>
      <c r="WYL104" s="189"/>
      <c r="WYM104" s="189"/>
      <c r="WYN104" s="189"/>
      <c r="WYO104" s="189"/>
      <c r="WYP104" s="189"/>
      <c r="WYQ104" s="189"/>
      <c r="WYR104" s="189"/>
      <c r="WYS104" s="189"/>
      <c r="WYT104" s="189"/>
      <c r="WYU104" s="189"/>
      <c r="WYV104" s="189"/>
      <c r="WYW104" s="189"/>
      <c r="WYX104" s="189"/>
      <c r="WYY104" s="189"/>
      <c r="WYZ104" s="189"/>
      <c r="WZA104" s="189"/>
      <c r="WZB104" s="189"/>
      <c r="WZC104" s="189"/>
      <c r="WZD104" s="189"/>
      <c r="WZE104" s="189"/>
      <c r="WZF104" s="189"/>
      <c r="WZG104" s="189"/>
      <c r="WZH104" s="189"/>
      <c r="WZI104" s="189"/>
      <c r="WZJ104" s="189"/>
      <c r="WZK104" s="189"/>
      <c r="WZL104" s="189"/>
      <c r="WZM104" s="189"/>
      <c r="WZN104" s="189"/>
      <c r="WZO104" s="189"/>
      <c r="WZP104" s="189"/>
      <c r="WZQ104" s="189"/>
      <c r="WZR104" s="189"/>
      <c r="WZS104" s="189"/>
      <c r="WZT104" s="189"/>
      <c r="WZU104" s="189"/>
      <c r="WZV104" s="189"/>
      <c r="WZW104" s="189"/>
      <c r="WZX104" s="189"/>
      <c r="WZY104" s="189"/>
      <c r="WZZ104" s="189"/>
      <c r="XAA104" s="189"/>
      <c r="XAB104" s="189"/>
      <c r="XAC104" s="189"/>
      <c r="XAD104" s="189"/>
      <c r="XAE104" s="189"/>
      <c r="XAF104" s="189"/>
      <c r="XAG104" s="189"/>
      <c r="XAH104" s="189"/>
      <c r="XAI104" s="189"/>
      <c r="XAJ104" s="189"/>
      <c r="XAK104" s="189"/>
      <c r="XAL104" s="189"/>
      <c r="XAM104" s="189"/>
      <c r="XAN104" s="189"/>
      <c r="XAO104" s="189"/>
      <c r="XAP104" s="189"/>
      <c r="XAQ104" s="189"/>
      <c r="XAR104" s="189"/>
      <c r="XAS104" s="189"/>
      <c r="XAT104" s="189"/>
      <c r="XAU104" s="189"/>
      <c r="XAV104" s="189"/>
      <c r="XAW104" s="189"/>
      <c r="XAX104" s="189"/>
      <c r="XAY104" s="189"/>
      <c r="XAZ104" s="189"/>
      <c r="XBA104" s="189"/>
      <c r="XBB104" s="189"/>
      <c r="XBC104" s="189"/>
      <c r="XBD104" s="189"/>
      <c r="XBE104" s="189"/>
      <c r="XBF104" s="189"/>
      <c r="XBG104" s="189"/>
      <c r="XBH104" s="189"/>
      <c r="XBI104" s="189"/>
      <c r="XBJ104" s="189"/>
      <c r="XBK104" s="189"/>
      <c r="XBL104" s="189"/>
      <c r="XBM104" s="189"/>
      <c r="XBN104" s="189"/>
      <c r="XBO104" s="189"/>
      <c r="XBP104" s="189"/>
      <c r="XBQ104" s="189"/>
      <c r="XBR104" s="189"/>
      <c r="XBS104" s="189"/>
      <c r="XBT104" s="189"/>
      <c r="XBU104" s="189"/>
      <c r="XBV104" s="189"/>
      <c r="XBW104" s="189"/>
      <c r="XBX104" s="189"/>
      <c r="XBY104" s="189"/>
      <c r="XBZ104" s="189"/>
      <c r="XCA104" s="189"/>
      <c r="XCB104" s="189"/>
      <c r="XCC104" s="189"/>
      <c r="XCD104" s="189"/>
      <c r="XCE104" s="189"/>
      <c r="XCF104" s="189"/>
      <c r="XCG104" s="189"/>
      <c r="XCH104" s="189"/>
      <c r="XCI104" s="189"/>
      <c r="XCJ104" s="189"/>
      <c r="XCK104" s="189"/>
      <c r="XCL104" s="189"/>
      <c r="XCM104" s="189"/>
      <c r="XCN104" s="189"/>
      <c r="XCO104" s="189"/>
      <c r="XCP104" s="189"/>
      <c r="XCQ104" s="189"/>
      <c r="XCR104" s="189"/>
      <c r="XCS104" s="189"/>
      <c r="XCT104" s="189"/>
      <c r="XCU104" s="189"/>
      <c r="XCV104" s="189"/>
      <c r="XCW104" s="189"/>
      <c r="XCX104" s="189"/>
      <c r="XCY104" s="189"/>
      <c r="XCZ104" s="189"/>
      <c r="XDA104" s="189"/>
      <c r="XDB104" s="189"/>
      <c r="XDC104" s="189"/>
      <c r="XDD104" s="189"/>
      <c r="XDE104" s="189"/>
      <c r="XDF104" s="189"/>
      <c r="XDG104" s="189"/>
      <c r="XDH104" s="189"/>
      <c r="XDI104" s="189"/>
      <c r="XDJ104" s="189"/>
      <c r="XDK104" s="189"/>
      <c r="XDL104" s="189"/>
      <c r="XDM104" s="189"/>
      <c r="XDN104" s="189"/>
      <c r="XDO104" s="189"/>
      <c r="XDP104" s="189"/>
      <c r="XDQ104" s="189"/>
      <c r="XDR104" s="189"/>
      <c r="XDS104" s="189"/>
      <c r="XDT104" s="189"/>
      <c r="XDU104" s="189"/>
      <c r="XDV104" s="189"/>
      <c r="XDW104" s="189"/>
      <c r="XDX104" s="189"/>
      <c r="XDY104" s="189"/>
      <c r="XDZ104" s="189"/>
      <c r="XEA104" s="189"/>
      <c r="XEB104" s="189"/>
      <c r="XEC104" s="189"/>
      <c r="XED104" s="189"/>
      <c r="XEE104" s="189"/>
      <c r="XEF104" s="189"/>
      <c r="XEG104" s="189"/>
      <c r="XEH104" s="189"/>
      <c r="XEI104" s="189"/>
      <c r="XEJ104" s="189"/>
      <c r="XEK104" s="189"/>
      <c r="XEL104" s="189"/>
      <c r="XEM104" s="189"/>
      <c r="XEN104" s="189"/>
      <c r="XEO104" s="189"/>
      <c r="XEP104" s="189"/>
      <c r="XEQ104" s="189"/>
      <c r="XER104" s="189"/>
      <c r="XES104" s="189"/>
      <c r="XET104" s="189"/>
      <c r="XEU104" s="189"/>
      <c r="XEV104" s="189"/>
      <c r="XEW104" s="189"/>
      <c r="XEX104" s="189"/>
      <c r="XEY104" s="189"/>
      <c r="XEZ104" s="189"/>
      <c r="XFA104" s="189"/>
      <c r="XFB104" s="189"/>
    </row>
    <row r="107" spans="1:16382" x14ac:dyDescent="0.2">
      <c r="A107" s="194"/>
      <c r="B107" s="194"/>
      <c r="C107" s="195"/>
      <c r="D107" s="190"/>
      <c r="E107" s="190"/>
      <c r="F107" s="190"/>
      <c r="G107" s="190"/>
      <c r="H107" s="190"/>
      <c r="I107" s="190"/>
      <c r="J107" s="190"/>
      <c r="K107" s="190"/>
      <c r="L107" s="190"/>
      <c r="M107" s="191"/>
    </row>
    <row r="108" spans="1:16382" x14ac:dyDescent="0.2">
      <c r="A108" s="194"/>
      <c r="B108" s="194"/>
      <c r="C108" s="195"/>
      <c r="D108" s="190"/>
      <c r="E108" s="190"/>
      <c r="F108" s="190"/>
      <c r="G108" s="190"/>
      <c r="H108" s="190"/>
      <c r="I108" s="190"/>
      <c r="J108" s="190"/>
      <c r="K108" s="190"/>
      <c r="L108" s="190"/>
      <c r="M108" s="191"/>
    </row>
    <row r="109" spans="1:16382" x14ac:dyDescent="0.2">
      <c r="A109" s="194"/>
      <c r="B109" s="194"/>
      <c r="C109" s="195"/>
      <c r="D109" s="190"/>
      <c r="E109" s="190"/>
      <c r="F109" s="190"/>
      <c r="G109" s="190"/>
      <c r="H109" s="190"/>
      <c r="I109" s="190"/>
      <c r="J109" s="190"/>
      <c r="K109" s="190"/>
      <c r="L109" s="190"/>
      <c r="M109" s="191"/>
    </row>
    <row r="110" spans="1:16382" x14ac:dyDescent="0.2">
      <c r="A110" s="194"/>
      <c r="B110" s="194"/>
      <c r="C110" s="195"/>
      <c r="D110" s="190"/>
      <c r="E110" s="190"/>
      <c r="F110" s="190"/>
      <c r="G110" s="190"/>
      <c r="H110" s="190"/>
      <c r="I110" s="190"/>
      <c r="J110" s="190"/>
      <c r="K110" s="190"/>
      <c r="L110" s="190"/>
      <c r="M110" s="191"/>
    </row>
    <row r="111" spans="1:16382" x14ac:dyDescent="0.2">
      <c r="A111" s="194"/>
      <c r="B111" s="194"/>
      <c r="C111" s="195"/>
      <c r="D111" s="190"/>
      <c r="E111" s="190"/>
      <c r="F111" s="190"/>
      <c r="G111" s="190"/>
      <c r="H111" s="190"/>
      <c r="I111" s="190"/>
      <c r="J111" s="190"/>
      <c r="K111" s="190"/>
      <c r="L111" s="190"/>
      <c r="M111" s="191"/>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2"/>
      <c r="B138" s="192"/>
      <c r="C138" s="192"/>
      <c r="D138" s="190"/>
      <c r="E138" s="190"/>
      <c r="F138" s="190"/>
      <c r="G138" s="190"/>
      <c r="H138" s="190"/>
      <c r="I138" s="190"/>
      <c r="J138" s="190"/>
      <c r="K138" s="190"/>
      <c r="L138" s="190"/>
      <c r="M138" s="191"/>
    </row>
    <row r="139" spans="1:13" x14ac:dyDescent="0.2">
      <c r="A139" s="192"/>
      <c r="B139" s="192"/>
      <c r="C139" s="192"/>
      <c r="D139" s="190"/>
      <c r="E139" s="190"/>
      <c r="F139" s="190"/>
      <c r="G139" s="190"/>
      <c r="H139" s="190"/>
      <c r="I139" s="190"/>
      <c r="J139" s="190"/>
      <c r="K139" s="190"/>
      <c r="L139" s="190"/>
      <c r="M139" s="191"/>
    </row>
    <row r="140" spans="1:13" x14ac:dyDescent="0.2">
      <c r="A140" s="192"/>
      <c r="B140" s="192"/>
      <c r="C140" s="192"/>
      <c r="D140" s="190"/>
      <c r="E140" s="190"/>
      <c r="F140" s="190"/>
      <c r="G140" s="190"/>
      <c r="H140" s="190"/>
      <c r="I140" s="190"/>
      <c r="J140" s="190"/>
      <c r="K140" s="190"/>
      <c r="L140" s="190"/>
      <c r="M140" s="191"/>
    </row>
  </sheetData>
  <mergeCells count="14">
    <mergeCell ref="A2:L2"/>
    <mergeCell ref="A4:A6"/>
    <mergeCell ref="B4:B6"/>
    <mergeCell ref="C4:D4"/>
    <mergeCell ref="E4:F4"/>
    <mergeCell ref="G4:H4"/>
    <mergeCell ref="I4:J4"/>
    <mergeCell ref="I94:J94"/>
    <mergeCell ref="B97:L97"/>
    <mergeCell ref="B98:L98"/>
    <mergeCell ref="B99:L99"/>
    <mergeCell ref="K4:L4"/>
    <mergeCell ref="K5:K6"/>
    <mergeCell ref="L5:L6"/>
  </mergeCells>
  <conditionalFormatting sqref="M7:N103">
    <cfRule type="cellIs" dxfId="100" priority="2" operator="greaterThan">
      <formula>0.2</formula>
    </cfRule>
  </conditionalFormatting>
  <conditionalFormatting sqref="M7:M103 N7:N93">
    <cfRule type="cellIs" dxfId="99" priority="1" operator="greaterThan">
      <formula>0.05</formula>
    </cfRule>
  </conditionalFormatting>
  <pageMargins left="0.7" right="0.7" top="0.75" bottom="0.75" header="0.3" footer="0.3"/>
  <ignoredErrors>
    <ignoredError sqref="C93:J93 K93:L93" formulaRange="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XFB142"/>
  <sheetViews>
    <sheetView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5703125" style="174" customWidth="1"/>
    <col min="2" max="2" width="88.42578125" style="174" customWidth="1"/>
    <col min="3" max="3" width="13.85546875" style="174" customWidth="1"/>
    <col min="4" max="4" width="16.85546875" style="174" customWidth="1"/>
    <col min="5" max="5" width="14.5703125" style="174" customWidth="1"/>
    <col min="6" max="6" width="17.285156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339"/>
      <c r="B3" s="339"/>
      <c r="C3" s="339"/>
      <c r="D3" s="339"/>
      <c r="E3" s="339"/>
      <c r="F3" s="339"/>
      <c r="G3" s="339"/>
      <c r="H3" s="339"/>
      <c r="I3" s="282"/>
      <c r="J3" s="282"/>
      <c r="K3" s="282"/>
      <c r="L3" s="282"/>
      <c r="M3" s="280"/>
    </row>
    <row r="4" spans="1:18" ht="35.25" customHeight="1" x14ac:dyDescent="0.2">
      <c r="A4" s="435" t="s">
        <v>233</v>
      </c>
      <c r="B4" s="443" t="s">
        <v>0</v>
      </c>
      <c r="C4" s="446" t="s">
        <v>461</v>
      </c>
      <c r="D4" s="446"/>
      <c r="E4" s="446" t="s">
        <v>462</v>
      </c>
      <c r="F4" s="446"/>
      <c r="G4" s="446" t="s">
        <v>463</v>
      </c>
      <c r="H4" s="446"/>
      <c r="I4" s="446" t="s">
        <v>464</v>
      </c>
      <c r="J4" s="446"/>
      <c r="K4" s="441" t="s">
        <v>465</v>
      </c>
      <c r="L4" s="442"/>
      <c r="M4" s="175"/>
    </row>
    <row r="5" spans="1:18" ht="15" customHeight="1" x14ac:dyDescent="0.2">
      <c r="A5" s="436"/>
      <c r="B5" s="444"/>
      <c r="C5" s="338" t="s">
        <v>54</v>
      </c>
      <c r="D5" s="253" t="s">
        <v>55</v>
      </c>
      <c r="E5" s="338" t="s">
        <v>54</v>
      </c>
      <c r="F5" s="253" t="s">
        <v>55</v>
      </c>
      <c r="G5" s="338" t="s">
        <v>54</v>
      </c>
      <c r="H5" s="253" t="s">
        <v>55</v>
      </c>
      <c r="I5" s="338" t="s">
        <v>54</v>
      </c>
      <c r="J5" s="253" t="s">
        <v>55</v>
      </c>
      <c r="K5" s="447" t="s">
        <v>54</v>
      </c>
      <c r="L5" s="449" t="s">
        <v>55</v>
      </c>
      <c r="M5" s="175"/>
      <c r="Q5" s="176"/>
    </row>
    <row r="6" spans="1:18" ht="15" customHeight="1" x14ac:dyDescent="0.2">
      <c r="A6" s="437"/>
      <c r="B6" s="445"/>
      <c r="C6" s="254">
        <v>44645</v>
      </c>
      <c r="D6" s="255">
        <v>44651</v>
      </c>
      <c r="E6" s="254">
        <v>44739</v>
      </c>
      <c r="F6" s="255">
        <v>44742</v>
      </c>
      <c r="G6" s="254">
        <v>44833</v>
      </c>
      <c r="H6" s="255">
        <v>44834</v>
      </c>
      <c r="I6" s="254">
        <v>44921</v>
      </c>
      <c r="J6" s="255">
        <v>44926</v>
      </c>
      <c r="K6" s="448"/>
      <c r="L6" s="450"/>
      <c r="M6" s="175"/>
    </row>
    <row r="7" spans="1:18" ht="15" customHeight="1" x14ac:dyDescent="0.2">
      <c r="A7" s="256">
        <v>1</v>
      </c>
      <c r="B7" s="257" t="s">
        <v>1</v>
      </c>
      <c r="C7" s="258">
        <v>71720</v>
      </c>
      <c r="D7" s="259">
        <v>5811</v>
      </c>
      <c r="E7" s="258">
        <v>73207</v>
      </c>
      <c r="F7" s="259">
        <v>6037</v>
      </c>
      <c r="G7" s="258">
        <v>74747</v>
      </c>
      <c r="H7" s="259">
        <v>6120</v>
      </c>
      <c r="I7" s="258">
        <v>76265</v>
      </c>
      <c r="J7" s="259">
        <v>6201</v>
      </c>
      <c r="K7" s="258">
        <f>I7-'[3]Año 2021'!$I7</f>
        <v>5910</v>
      </c>
      <c r="L7" s="260">
        <f>J7-'[3]Año 2021'!J7</f>
        <v>479</v>
      </c>
      <c r="M7" s="177"/>
      <c r="N7" s="340"/>
      <c r="O7" s="341"/>
      <c r="P7" s="211"/>
    </row>
    <row r="8" spans="1:18" ht="15" customHeight="1" x14ac:dyDescent="0.2">
      <c r="A8" s="256">
        <v>2</v>
      </c>
      <c r="B8" s="257" t="s">
        <v>2</v>
      </c>
      <c r="C8" s="258">
        <v>103996</v>
      </c>
      <c r="D8" s="259">
        <v>5721</v>
      </c>
      <c r="E8" s="258">
        <v>105441</v>
      </c>
      <c r="F8" s="259">
        <v>5996</v>
      </c>
      <c r="G8" s="258">
        <v>106785</v>
      </c>
      <c r="H8" s="259">
        <v>6074</v>
      </c>
      <c r="I8" s="258">
        <v>108032</v>
      </c>
      <c r="J8" s="259">
        <v>6130</v>
      </c>
      <c r="K8" s="258">
        <f>I8-'[3]Año 2021'!$I8</f>
        <v>5262</v>
      </c>
      <c r="L8" s="260">
        <f>J8-'[3]Año 2021'!J8</f>
        <v>451</v>
      </c>
      <c r="M8" s="177"/>
      <c r="N8" s="178"/>
      <c r="O8" s="211"/>
      <c r="P8" s="211"/>
    </row>
    <row r="9" spans="1:18" ht="13.9" customHeight="1" x14ac:dyDescent="0.2">
      <c r="A9" s="256">
        <v>3</v>
      </c>
      <c r="B9" s="257" t="s">
        <v>3</v>
      </c>
      <c r="C9" s="258">
        <v>6826891</v>
      </c>
      <c r="D9" s="259">
        <v>24461</v>
      </c>
      <c r="E9" s="258">
        <v>7065687</v>
      </c>
      <c r="F9" s="259">
        <v>25783</v>
      </c>
      <c r="G9" s="258">
        <v>7296754</v>
      </c>
      <c r="H9" s="259">
        <v>26368</v>
      </c>
      <c r="I9" s="258">
        <v>7512407</v>
      </c>
      <c r="J9" s="259">
        <v>26992</v>
      </c>
      <c r="K9" s="258">
        <f>I9-'[3]Año 2021'!$I9</f>
        <v>880231</v>
      </c>
      <c r="L9" s="260">
        <f>J9-'[3]Año 2021'!J9</f>
        <v>2952</v>
      </c>
      <c r="M9" s="177"/>
      <c r="N9" s="178"/>
      <c r="O9" s="211"/>
      <c r="P9" s="211"/>
    </row>
    <row r="10" spans="1:18" ht="13.9" customHeight="1" x14ac:dyDescent="0.2">
      <c r="A10" s="256">
        <v>4</v>
      </c>
      <c r="B10" s="257" t="s">
        <v>4</v>
      </c>
      <c r="C10" s="258">
        <v>284780</v>
      </c>
      <c r="D10" s="259">
        <v>20553</v>
      </c>
      <c r="E10" s="258">
        <v>290972</v>
      </c>
      <c r="F10" s="259">
        <v>21223</v>
      </c>
      <c r="G10" s="258">
        <v>297207</v>
      </c>
      <c r="H10" s="259">
        <v>21673</v>
      </c>
      <c r="I10" s="258">
        <v>303283</v>
      </c>
      <c r="J10" s="259">
        <v>22147</v>
      </c>
      <c r="K10" s="258">
        <f>I10-'[3]Año 2021'!$I10</f>
        <v>24699</v>
      </c>
      <c r="L10" s="260">
        <f>J10-'[3]Año 2021'!J10</f>
        <v>2034</v>
      </c>
      <c r="M10" s="177"/>
      <c r="N10" s="178"/>
      <c r="R10" s="179"/>
    </row>
    <row r="11" spans="1:18" ht="13.9" customHeight="1" x14ac:dyDescent="0.2">
      <c r="A11" s="256">
        <v>5</v>
      </c>
      <c r="B11" s="257" t="s">
        <v>5</v>
      </c>
      <c r="C11" s="258">
        <v>1396536</v>
      </c>
      <c r="D11" s="259">
        <v>19352</v>
      </c>
      <c r="E11" s="258">
        <v>1418789</v>
      </c>
      <c r="F11" s="259">
        <v>20282</v>
      </c>
      <c r="G11" s="258">
        <v>1442249</v>
      </c>
      <c r="H11" s="259">
        <v>20614</v>
      </c>
      <c r="I11" s="258">
        <v>1464635</v>
      </c>
      <c r="J11" s="259">
        <v>20977</v>
      </c>
      <c r="K11" s="258">
        <f>I11-'[3]Año 2021'!$I11</f>
        <v>88034</v>
      </c>
      <c r="L11" s="260">
        <f>J11-'[3]Año 2021'!J11</f>
        <v>1933</v>
      </c>
      <c r="M11" s="177"/>
      <c r="N11" s="178"/>
      <c r="R11" s="179"/>
    </row>
    <row r="12" spans="1:18" ht="13.9" customHeight="1" x14ac:dyDescent="0.2">
      <c r="A12" s="256">
        <v>6</v>
      </c>
      <c r="B12" s="257" t="s">
        <v>6</v>
      </c>
      <c r="C12" s="258">
        <v>18534</v>
      </c>
      <c r="D12" s="259">
        <v>9278</v>
      </c>
      <c r="E12" s="258">
        <v>18963</v>
      </c>
      <c r="F12" s="259">
        <v>9660</v>
      </c>
      <c r="G12" s="258">
        <v>19374</v>
      </c>
      <c r="H12" s="259">
        <v>9766</v>
      </c>
      <c r="I12" s="258">
        <v>19771</v>
      </c>
      <c r="J12" s="259">
        <v>9871</v>
      </c>
      <c r="K12" s="258">
        <f>I12-'[3]Año 2021'!$I12</f>
        <v>1697</v>
      </c>
      <c r="L12" s="260">
        <f>J12-'[3]Año 2021'!J12</f>
        <v>692</v>
      </c>
      <c r="M12" s="177"/>
      <c r="N12" s="178"/>
      <c r="R12" s="179"/>
    </row>
    <row r="13" spans="1:18" ht="13.9" customHeight="1" x14ac:dyDescent="0.2">
      <c r="A13" s="256">
        <v>7</v>
      </c>
      <c r="B13" s="257" t="s">
        <v>7</v>
      </c>
      <c r="C13" s="258">
        <v>1898516</v>
      </c>
      <c r="D13" s="259">
        <v>161049</v>
      </c>
      <c r="E13" s="258">
        <v>1940646</v>
      </c>
      <c r="F13" s="259">
        <v>166638</v>
      </c>
      <c r="G13" s="258">
        <v>1984439</v>
      </c>
      <c r="H13" s="259">
        <v>168510</v>
      </c>
      <c r="I13" s="258">
        <v>2024711</v>
      </c>
      <c r="J13" s="259">
        <v>170369</v>
      </c>
      <c r="K13" s="258">
        <f>I13-'[3]Año 2021'!$I13</f>
        <v>165596</v>
      </c>
      <c r="L13" s="260">
        <f>J13-'[3]Año 2021'!J13</f>
        <v>11048</v>
      </c>
      <c r="M13" s="177"/>
      <c r="N13" s="178"/>
      <c r="R13" s="179"/>
    </row>
    <row r="14" spans="1:18" ht="13.9" customHeight="1" x14ac:dyDescent="0.2">
      <c r="A14" s="256">
        <v>8</v>
      </c>
      <c r="B14" s="257" t="s">
        <v>8</v>
      </c>
      <c r="C14" s="258">
        <v>205409</v>
      </c>
      <c r="D14" s="259">
        <v>42333</v>
      </c>
      <c r="E14" s="258">
        <v>210338</v>
      </c>
      <c r="F14" s="259">
        <v>46071</v>
      </c>
      <c r="G14" s="258">
        <v>215592</v>
      </c>
      <c r="H14" s="259">
        <v>46940</v>
      </c>
      <c r="I14" s="258">
        <v>221527</v>
      </c>
      <c r="J14" s="259">
        <v>47820</v>
      </c>
      <c r="K14" s="258">
        <f>I14-'[3]Año 2021'!$I14</f>
        <v>20833</v>
      </c>
      <c r="L14" s="260">
        <f>J14-'[3]Año 2021'!J14</f>
        <v>6192</v>
      </c>
      <c r="M14" s="177"/>
      <c r="N14" s="178"/>
      <c r="R14" s="179"/>
    </row>
    <row r="15" spans="1:18" ht="13.9" customHeight="1" x14ac:dyDescent="0.2">
      <c r="A15" s="256">
        <v>9</v>
      </c>
      <c r="B15" s="257" t="s">
        <v>9</v>
      </c>
      <c r="C15" s="258">
        <v>13216</v>
      </c>
      <c r="D15" s="259">
        <v>526</v>
      </c>
      <c r="E15" s="258">
        <v>13440</v>
      </c>
      <c r="F15" s="259">
        <v>553</v>
      </c>
      <c r="G15" s="258">
        <v>13631</v>
      </c>
      <c r="H15" s="259">
        <v>565</v>
      </c>
      <c r="I15" s="258">
        <v>13839</v>
      </c>
      <c r="J15" s="259">
        <v>572</v>
      </c>
      <c r="K15" s="258">
        <f>I15-'[3]Año 2021'!$I15</f>
        <v>827</v>
      </c>
      <c r="L15" s="260">
        <f>J15-'[3]Año 2021'!J15</f>
        <v>49</v>
      </c>
      <c r="M15" s="177"/>
      <c r="N15" s="178"/>
      <c r="R15" s="179"/>
    </row>
    <row r="16" spans="1:18" ht="13.9" customHeight="1" x14ac:dyDescent="0.2">
      <c r="A16" s="256">
        <v>10</v>
      </c>
      <c r="B16" s="257" t="s">
        <v>10</v>
      </c>
      <c r="C16" s="258">
        <v>11181</v>
      </c>
      <c r="D16" s="259">
        <v>2264</v>
      </c>
      <c r="E16" s="258">
        <v>11401</v>
      </c>
      <c r="F16" s="259">
        <v>2439</v>
      </c>
      <c r="G16" s="258">
        <v>11626</v>
      </c>
      <c r="H16" s="259">
        <v>2467</v>
      </c>
      <c r="I16" s="258">
        <v>11823</v>
      </c>
      <c r="J16" s="259">
        <v>2505</v>
      </c>
      <c r="K16" s="258">
        <f>I16-'[3]Año 2021'!$I16</f>
        <v>828</v>
      </c>
      <c r="L16" s="260">
        <f>J16-'[3]Año 2021'!J16</f>
        <v>262</v>
      </c>
      <c r="M16" s="177"/>
      <c r="N16" s="178"/>
      <c r="R16" s="179"/>
    </row>
    <row r="17" spans="1:18" ht="13.9" customHeight="1" x14ac:dyDescent="0.2">
      <c r="A17" s="256">
        <v>11</v>
      </c>
      <c r="B17" s="257" t="s">
        <v>11</v>
      </c>
      <c r="C17" s="258">
        <v>959216</v>
      </c>
      <c r="D17" s="259">
        <v>32914</v>
      </c>
      <c r="E17" s="258">
        <v>975845</v>
      </c>
      <c r="F17" s="259">
        <v>34335</v>
      </c>
      <c r="G17" s="258">
        <v>992808</v>
      </c>
      <c r="H17" s="259">
        <v>34789</v>
      </c>
      <c r="I17" s="258">
        <v>1011296</v>
      </c>
      <c r="J17" s="259">
        <v>34769</v>
      </c>
      <c r="K17" s="258">
        <f>I17-'[3]Año 2021'!$I17</f>
        <v>67014</v>
      </c>
      <c r="L17" s="260">
        <f>J17-'[3]Año 2021'!J17</f>
        <v>2346</v>
      </c>
      <c r="M17" s="177"/>
      <c r="N17" s="178"/>
      <c r="R17" s="179"/>
    </row>
    <row r="18" spans="1:18" ht="13.9" customHeight="1" x14ac:dyDescent="0.2">
      <c r="A18" s="256">
        <v>12</v>
      </c>
      <c r="B18" s="257" t="s">
        <v>12</v>
      </c>
      <c r="C18" s="258">
        <v>44397</v>
      </c>
      <c r="D18" s="259">
        <v>3545</v>
      </c>
      <c r="E18" s="258">
        <v>45525</v>
      </c>
      <c r="F18" s="259">
        <v>3747</v>
      </c>
      <c r="G18" s="258">
        <v>46657</v>
      </c>
      <c r="H18" s="259">
        <v>3825</v>
      </c>
      <c r="I18" s="258">
        <v>47728</v>
      </c>
      <c r="J18" s="259">
        <v>3928</v>
      </c>
      <c r="K18" s="258">
        <f>I18-'[3]Año 2021'!$I18</f>
        <v>4337</v>
      </c>
      <c r="L18" s="260">
        <f>J18-'[3]Año 2021'!J18</f>
        <v>453</v>
      </c>
      <c r="M18" s="177"/>
      <c r="N18" s="178"/>
      <c r="O18" s="193"/>
    </row>
    <row r="19" spans="1:18" ht="13.9" customHeight="1" x14ac:dyDescent="0.2">
      <c r="A19" s="256">
        <v>13</v>
      </c>
      <c r="B19" s="257" t="s">
        <v>13</v>
      </c>
      <c r="C19" s="258">
        <v>6271</v>
      </c>
      <c r="D19" s="259">
        <v>970</v>
      </c>
      <c r="E19" s="258">
        <v>6360</v>
      </c>
      <c r="F19" s="259">
        <v>995</v>
      </c>
      <c r="G19" s="258">
        <v>6439</v>
      </c>
      <c r="H19" s="259">
        <v>1015</v>
      </c>
      <c r="I19" s="258">
        <v>6514</v>
      </c>
      <c r="J19" s="259">
        <v>1034</v>
      </c>
      <c r="K19" s="258">
        <f>I19-'[3]Año 2021'!$I19</f>
        <v>318</v>
      </c>
      <c r="L19" s="260">
        <f>J19-'[3]Año 2021'!J19</f>
        <v>84</v>
      </c>
      <c r="M19" s="177"/>
      <c r="N19" s="178"/>
    </row>
    <row r="20" spans="1:18" ht="13.9" customHeight="1" x14ac:dyDescent="0.2">
      <c r="A20" s="256">
        <v>14</v>
      </c>
      <c r="B20" s="257" t="s">
        <v>14</v>
      </c>
      <c r="C20" s="258">
        <v>17525</v>
      </c>
      <c r="D20" s="259">
        <v>2065</v>
      </c>
      <c r="E20" s="258">
        <v>17798</v>
      </c>
      <c r="F20" s="259">
        <v>2191</v>
      </c>
      <c r="G20" s="258">
        <v>18083</v>
      </c>
      <c r="H20" s="259">
        <v>2230</v>
      </c>
      <c r="I20" s="258">
        <v>18351</v>
      </c>
      <c r="J20" s="259">
        <v>2257</v>
      </c>
      <c r="K20" s="258">
        <f>I20-'[3]Año 2021'!$I20</f>
        <v>1103</v>
      </c>
      <c r="L20" s="260">
        <f>J20-'[3]Año 2021'!J20</f>
        <v>222</v>
      </c>
      <c r="M20" s="177"/>
      <c r="N20" s="178"/>
      <c r="R20" s="179"/>
    </row>
    <row r="21" spans="1:18" ht="13.9" customHeight="1" x14ac:dyDescent="0.2">
      <c r="A21" s="256">
        <v>15</v>
      </c>
      <c r="B21" s="257" t="s">
        <v>15</v>
      </c>
      <c r="C21" s="258">
        <v>44816</v>
      </c>
      <c r="D21" s="259">
        <v>4456</v>
      </c>
      <c r="E21" s="258">
        <v>45670</v>
      </c>
      <c r="F21" s="259">
        <v>4650</v>
      </c>
      <c r="G21" s="258">
        <v>46433</v>
      </c>
      <c r="H21" s="259">
        <v>4721</v>
      </c>
      <c r="I21" s="258">
        <v>47240</v>
      </c>
      <c r="J21" s="259">
        <v>4782</v>
      </c>
      <c r="K21" s="258">
        <f>I21-'[3]Año 2021'!$I21</f>
        <v>3170</v>
      </c>
      <c r="L21" s="260">
        <f>J21-'[3]Año 2021'!J21</f>
        <v>386</v>
      </c>
      <c r="M21" s="177"/>
      <c r="N21" s="178"/>
      <c r="R21" s="179"/>
    </row>
    <row r="22" spans="1:18" ht="13.9" customHeight="1" x14ac:dyDescent="0.2">
      <c r="A22" s="256">
        <v>16</v>
      </c>
      <c r="B22" s="257" t="s">
        <v>16</v>
      </c>
      <c r="C22" s="258">
        <v>24411</v>
      </c>
      <c r="D22" s="259">
        <v>4524</v>
      </c>
      <c r="E22" s="258">
        <v>24741</v>
      </c>
      <c r="F22" s="259">
        <v>4640</v>
      </c>
      <c r="G22" s="258">
        <v>25061</v>
      </c>
      <c r="H22" s="259">
        <v>4690</v>
      </c>
      <c r="I22" s="258">
        <v>25410</v>
      </c>
      <c r="J22" s="259">
        <v>4745</v>
      </c>
      <c r="K22" s="258">
        <f>I22-'[3]Año 2021'!$I22</f>
        <v>1351</v>
      </c>
      <c r="L22" s="260">
        <f>J22-'[3]Año 2021'!J22</f>
        <v>270</v>
      </c>
      <c r="M22" s="177"/>
      <c r="N22" s="178"/>
    </row>
    <row r="23" spans="1:18" ht="13.9" customHeight="1" x14ac:dyDescent="0.2">
      <c r="A23" s="256">
        <v>17</v>
      </c>
      <c r="B23" s="257" t="s">
        <v>17</v>
      </c>
      <c r="C23" s="258">
        <v>33334</v>
      </c>
      <c r="D23" s="259">
        <v>5617</v>
      </c>
      <c r="E23" s="258">
        <v>34071</v>
      </c>
      <c r="F23" s="259">
        <v>5929</v>
      </c>
      <c r="G23" s="258">
        <v>34791</v>
      </c>
      <c r="H23" s="259">
        <v>6028</v>
      </c>
      <c r="I23" s="258">
        <v>35523</v>
      </c>
      <c r="J23" s="259">
        <v>6140</v>
      </c>
      <c r="K23" s="258">
        <f>I23-'[3]Año 2021'!$I23</f>
        <v>2954</v>
      </c>
      <c r="L23" s="260">
        <f>J23-'[3]Año 2021'!J23</f>
        <v>598</v>
      </c>
      <c r="M23" s="177"/>
      <c r="N23" s="178"/>
      <c r="R23" s="179"/>
    </row>
    <row r="24" spans="1:18" ht="13.9" customHeight="1" x14ac:dyDescent="0.2">
      <c r="A24" s="256">
        <v>18</v>
      </c>
      <c r="B24" s="257" t="s">
        <v>409</v>
      </c>
      <c r="C24" s="258">
        <v>930401</v>
      </c>
      <c r="D24" s="259">
        <v>15232</v>
      </c>
      <c r="E24" s="258">
        <v>979101</v>
      </c>
      <c r="F24" s="259">
        <v>15473</v>
      </c>
      <c r="G24" s="258">
        <v>1027105</v>
      </c>
      <c r="H24" s="259">
        <v>15626</v>
      </c>
      <c r="I24" s="258">
        <v>1074433</v>
      </c>
      <c r="J24" s="259">
        <v>15772</v>
      </c>
      <c r="K24" s="258">
        <f>I24-'[3]Año 2021'!$I24</f>
        <v>188350</v>
      </c>
      <c r="L24" s="260">
        <f>J24-'[3]Año 2021'!J24</f>
        <v>718</v>
      </c>
      <c r="M24" s="177"/>
      <c r="N24" s="178"/>
      <c r="R24" s="179"/>
    </row>
    <row r="25" spans="1:18" ht="13.9" customHeight="1" x14ac:dyDescent="0.2">
      <c r="A25" s="256">
        <v>19</v>
      </c>
      <c r="B25" s="257" t="s">
        <v>19</v>
      </c>
      <c r="C25" s="258">
        <v>4257989</v>
      </c>
      <c r="D25" s="259">
        <v>243190</v>
      </c>
      <c r="E25" s="258">
        <v>4301865</v>
      </c>
      <c r="F25" s="259">
        <v>252518</v>
      </c>
      <c r="G25" s="258">
        <v>4335102</v>
      </c>
      <c r="H25" s="259">
        <v>259134</v>
      </c>
      <c r="I25" s="258">
        <v>4364016</v>
      </c>
      <c r="J25" s="259">
        <v>265635</v>
      </c>
      <c r="K25" s="258">
        <f>I25-'[3]Año 2021'!$I25</f>
        <v>113216</v>
      </c>
      <c r="L25" s="260">
        <f>J25-'[3]Año 2021'!J25</f>
        <v>25832</v>
      </c>
      <c r="M25" s="177"/>
      <c r="N25" s="178"/>
      <c r="R25" s="179"/>
    </row>
    <row r="26" spans="1:18" ht="13.9" customHeight="1" x14ac:dyDescent="0.2">
      <c r="A26" s="256">
        <v>20</v>
      </c>
      <c r="B26" s="257" t="s">
        <v>20</v>
      </c>
      <c r="C26" s="258">
        <v>427841</v>
      </c>
      <c r="D26" s="259">
        <v>1948</v>
      </c>
      <c r="E26" s="258">
        <v>432983</v>
      </c>
      <c r="F26" s="259">
        <v>1965</v>
      </c>
      <c r="G26" s="258">
        <v>441067</v>
      </c>
      <c r="H26" s="259">
        <v>1995</v>
      </c>
      <c r="I26" s="258">
        <v>448291</v>
      </c>
      <c r="J26" s="259">
        <v>2022</v>
      </c>
      <c r="K26" s="258">
        <f>I26-'[3]Año 2021'!$I26</f>
        <v>22987</v>
      </c>
      <c r="L26" s="260">
        <f>J26-'[3]Año 2021'!J26</f>
        <v>86</v>
      </c>
      <c r="M26" s="177"/>
      <c r="N26" s="178"/>
      <c r="R26" s="179"/>
    </row>
    <row r="27" spans="1:18" ht="13.9" customHeight="1" x14ac:dyDescent="0.2">
      <c r="A27" s="256">
        <v>21</v>
      </c>
      <c r="B27" s="257" t="s">
        <v>21</v>
      </c>
      <c r="C27" s="258">
        <v>3660990</v>
      </c>
      <c r="D27" s="259">
        <v>331713</v>
      </c>
      <c r="E27" s="258">
        <v>3717212</v>
      </c>
      <c r="F27" s="259">
        <v>340651</v>
      </c>
      <c r="G27" s="258">
        <v>3781359</v>
      </c>
      <c r="H27" s="259">
        <v>344726</v>
      </c>
      <c r="I27" s="258">
        <v>3834126</v>
      </c>
      <c r="J27" s="259">
        <v>348097</v>
      </c>
      <c r="K27" s="258">
        <f>I27-'[3]Año 2021'!$I27</f>
        <v>214937</v>
      </c>
      <c r="L27" s="260">
        <f>J27-'[3]Año 2021'!J27</f>
        <v>19328</v>
      </c>
      <c r="M27" s="177"/>
      <c r="N27" s="178"/>
      <c r="R27" s="179"/>
    </row>
    <row r="28" spans="1:18" ht="13.9" customHeight="1" x14ac:dyDescent="0.2">
      <c r="A28" s="256">
        <v>22</v>
      </c>
      <c r="B28" s="257" t="s">
        <v>22</v>
      </c>
      <c r="C28" s="258">
        <v>28749</v>
      </c>
      <c r="D28" s="259">
        <v>4326</v>
      </c>
      <c r="E28" s="258">
        <v>29487</v>
      </c>
      <c r="F28" s="259">
        <v>4519</v>
      </c>
      <c r="G28" s="258">
        <v>30227</v>
      </c>
      <c r="H28" s="259">
        <v>4592</v>
      </c>
      <c r="I28" s="258">
        <v>30913</v>
      </c>
      <c r="J28" s="259">
        <v>4661</v>
      </c>
      <c r="K28" s="258">
        <f>I28-'[3]Año 2021'!$I28</f>
        <v>2818</v>
      </c>
      <c r="L28" s="260">
        <f>J28-'[3]Año 2021'!J28</f>
        <v>411</v>
      </c>
      <c r="M28" s="177"/>
      <c r="N28" s="178"/>
      <c r="R28" s="179"/>
    </row>
    <row r="29" spans="1:18" ht="13.9" customHeight="1" x14ac:dyDescent="0.2">
      <c r="A29" s="256">
        <v>23</v>
      </c>
      <c r="B29" s="257" t="s">
        <v>23</v>
      </c>
      <c r="C29" s="258">
        <v>1573653</v>
      </c>
      <c r="D29" s="259">
        <v>218511</v>
      </c>
      <c r="E29" s="258">
        <v>1595484</v>
      </c>
      <c r="F29" s="259">
        <v>222684</v>
      </c>
      <c r="G29" s="258">
        <v>1615087</v>
      </c>
      <c r="H29" s="259">
        <v>224940</v>
      </c>
      <c r="I29" s="258">
        <v>1632448</v>
      </c>
      <c r="J29" s="259">
        <v>226687</v>
      </c>
      <c r="K29" s="258">
        <f>I29-'[3]Año 2021'!$I29</f>
        <v>77471</v>
      </c>
      <c r="L29" s="260">
        <f>J29-'[3]Año 2021'!J29</f>
        <v>10058</v>
      </c>
      <c r="M29" s="177"/>
      <c r="N29" s="178"/>
      <c r="R29" s="179"/>
    </row>
    <row r="30" spans="1:18" ht="13.9" customHeight="1" x14ac:dyDescent="0.2">
      <c r="A30" s="256">
        <v>24</v>
      </c>
      <c r="B30" s="257" t="s">
        <v>447</v>
      </c>
      <c r="C30" s="258">
        <v>278742</v>
      </c>
      <c r="D30" s="259">
        <v>10075</v>
      </c>
      <c r="E30" s="258">
        <v>281897</v>
      </c>
      <c r="F30" s="259">
        <v>10399</v>
      </c>
      <c r="G30" s="258">
        <v>284778</v>
      </c>
      <c r="H30" s="259">
        <v>10502</v>
      </c>
      <c r="I30" s="258">
        <v>287632</v>
      </c>
      <c r="J30" s="259">
        <v>10606</v>
      </c>
      <c r="K30" s="258">
        <f>I30-'[3]Año 2021'!$I30</f>
        <v>12089</v>
      </c>
      <c r="L30" s="260">
        <f>J30-'[3]Año 2021'!J30</f>
        <v>629</v>
      </c>
      <c r="M30" s="177"/>
      <c r="N30" s="178"/>
      <c r="R30" s="179"/>
    </row>
    <row r="31" spans="1:18" ht="13.9" customHeight="1" x14ac:dyDescent="0.2">
      <c r="A31" s="256">
        <v>25</v>
      </c>
      <c r="B31" s="257" t="s">
        <v>25</v>
      </c>
      <c r="C31" s="258">
        <v>90106</v>
      </c>
      <c r="D31" s="259">
        <v>9552</v>
      </c>
      <c r="E31" s="258">
        <v>91911</v>
      </c>
      <c r="F31" s="259">
        <v>9996</v>
      </c>
      <c r="G31" s="258">
        <v>93691</v>
      </c>
      <c r="H31" s="259">
        <v>10165</v>
      </c>
      <c r="I31" s="258">
        <v>95542</v>
      </c>
      <c r="J31" s="259">
        <v>10348</v>
      </c>
      <c r="K31" s="258">
        <f>I31-'[3]Año 2021'!$I31</f>
        <v>7231</v>
      </c>
      <c r="L31" s="260">
        <f>J31-'[3]Año 2021'!J31</f>
        <v>937</v>
      </c>
      <c r="M31" s="177"/>
      <c r="N31" s="178"/>
      <c r="R31" s="179"/>
    </row>
    <row r="32" spans="1:18" ht="13.9" customHeight="1" x14ac:dyDescent="0.2">
      <c r="A32" s="256">
        <v>26</v>
      </c>
      <c r="B32" s="257" t="s">
        <v>150</v>
      </c>
      <c r="C32" s="258">
        <v>333009</v>
      </c>
      <c r="D32" s="259">
        <v>30803</v>
      </c>
      <c r="E32" s="258">
        <v>338800</v>
      </c>
      <c r="F32" s="259">
        <v>31991</v>
      </c>
      <c r="G32" s="258">
        <v>345370</v>
      </c>
      <c r="H32" s="259">
        <v>32626</v>
      </c>
      <c r="I32" s="258">
        <v>351207</v>
      </c>
      <c r="J32" s="259">
        <v>33250</v>
      </c>
      <c r="K32" s="258">
        <f>I32-'[3]Año 2021'!$I32</f>
        <v>23594</v>
      </c>
      <c r="L32" s="260">
        <f>J32-'[3]Año 2021'!J32</f>
        <v>2978</v>
      </c>
      <c r="M32" s="177"/>
      <c r="N32" s="178"/>
      <c r="R32" s="179"/>
    </row>
    <row r="33" spans="1:18" ht="13.9" customHeight="1" x14ac:dyDescent="0.2">
      <c r="A33" s="256">
        <v>27</v>
      </c>
      <c r="B33" s="257" t="s">
        <v>27</v>
      </c>
      <c r="C33" s="258">
        <v>221346</v>
      </c>
      <c r="D33" s="259">
        <v>2505</v>
      </c>
      <c r="E33" s="258">
        <v>225512</v>
      </c>
      <c r="F33" s="259">
        <v>2644</v>
      </c>
      <c r="G33" s="258">
        <v>229842</v>
      </c>
      <c r="H33" s="259">
        <v>2679</v>
      </c>
      <c r="I33" s="258">
        <v>234015</v>
      </c>
      <c r="J33" s="259">
        <v>2739</v>
      </c>
      <c r="K33" s="258">
        <f>I33-'[3]Año 2021'!$I33</f>
        <v>16850</v>
      </c>
      <c r="L33" s="260">
        <f>J33-'[3]Año 2021'!J33</f>
        <v>268</v>
      </c>
      <c r="M33" s="177"/>
      <c r="N33" s="178"/>
      <c r="R33" s="179"/>
    </row>
    <row r="34" spans="1:18" x14ac:dyDescent="0.2">
      <c r="A34" s="256">
        <v>28</v>
      </c>
      <c r="B34" s="257" t="s">
        <v>28</v>
      </c>
      <c r="C34" s="258">
        <v>65173</v>
      </c>
      <c r="D34" s="259">
        <v>9433</v>
      </c>
      <c r="E34" s="258">
        <v>66660</v>
      </c>
      <c r="F34" s="259">
        <v>9829</v>
      </c>
      <c r="G34" s="258">
        <v>68272</v>
      </c>
      <c r="H34" s="259">
        <v>10057</v>
      </c>
      <c r="I34" s="258">
        <v>69916</v>
      </c>
      <c r="J34" s="259">
        <v>10271</v>
      </c>
      <c r="K34" s="258">
        <f>I34-'[3]Año 2021'!$I34</f>
        <v>6206</v>
      </c>
      <c r="L34" s="260">
        <f>J34-'[3]Año 2021'!J34</f>
        <v>1002</v>
      </c>
      <c r="M34" s="177"/>
      <c r="N34" s="178"/>
      <c r="R34" s="179"/>
    </row>
    <row r="35" spans="1:18" ht="13.9" customHeight="1" x14ac:dyDescent="0.2">
      <c r="A35" s="256">
        <v>29</v>
      </c>
      <c r="B35" s="257" t="s">
        <v>29</v>
      </c>
      <c r="C35" s="258">
        <v>2481500</v>
      </c>
      <c r="D35" s="259">
        <v>45342</v>
      </c>
      <c r="E35" s="258">
        <v>2537251</v>
      </c>
      <c r="F35" s="259">
        <v>46783</v>
      </c>
      <c r="G35" s="258">
        <v>2592487</v>
      </c>
      <c r="H35" s="259">
        <v>47974</v>
      </c>
      <c r="I35" s="258">
        <v>2652299</v>
      </c>
      <c r="J35" s="259">
        <v>49245</v>
      </c>
      <c r="K35" s="258">
        <f>I35-'[3]Año 2021'!$I35</f>
        <v>222048</v>
      </c>
      <c r="L35" s="260">
        <f>J35-'[3]Año 2021'!J35</f>
        <v>4954</v>
      </c>
      <c r="M35" s="177"/>
      <c r="N35" s="178"/>
      <c r="R35" s="179"/>
    </row>
    <row r="36" spans="1:18" ht="13.9" customHeight="1" x14ac:dyDescent="0.2">
      <c r="A36" s="256">
        <v>30</v>
      </c>
      <c r="B36" s="257" t="s">
        <v>30</v>
      </c>
      <c r="C36" s="258">
        <v>134103</v>
      </c>
      <c r="D36" s="259">
        <v>8301</v>
      </c>
      <c r="E36" s="258">
        <v>135999</v>
      </c>
      <c r="F36" s="259">
        <v>8597</v>
      </c>
      <c r="G36" s="258">
        <v>137978</v>
      </c>
      <c r="H36" s="259">
        <v>8684</v>
      </c>
      <c r="I36" s="258">
        <v>140003</v>
      </c>
      <c r="J36" s="259">
        <v>8701</v>
      </c>
      <c r="K36" s="258">
        <f>I36-'[3]Año 2021'!$I36</f>
        <v>7593</v>
      </c>
      <c r="L36" s="260">
        <f>J36-'[3]Año 2021'!J36</f>
        <v>498</v>
      </c>
      <c r="M36" s="177"/>
      <c r="N36" s="178"/>
      <c r="R36" s="179"/>
    </row>
    <row r="37" spans="1:18" ht="13.9" customHeight="1" x14ac:dyDescent="0.2">
      <c r="A37" s="256">
        <v>31</v>
      </c>
      <c r="B37" s="257" t="s">
        <v>31</v>
      </c>
      <c r="C37" s="258">
        <v>399840</v>
      </c>
      <c r="D37" s="259">
        <v>8754</v>
      </c>
      <c r="E37" s="258">
        <v>406434</v>
      </c>
      <c r="F37" s="259">
        <v>9222</v>
      </c>
      <c r="G37" s="258">
        <v>413406</v>
      </c>
      <c r="H37" s="259">
        <v>9315</v>
      </c>
      <c r="I37" s="258">
        <v>419712</v>
      </c>
      <c r="J37" s="259">
        <v>9405</v>
      </c>
      <c r="K37" s="258">
        <f>I37-'[3]Año 2021'!$I37</f>
        <v>25274</v>
      </c>
      <c r="L37" s="260">
        <f>J37-'[3]Año 2021'!J37</f>
        <v>737</v>
      </c>
      <c r="M37" s="177"/>
      <c r="N37" s="178"/>
      <c r="R37" s="179"/>
    </row>
    <row r="38" spans="1:18" ht="13.9" customHeight="1" x14ac:dyDescent="0.2">
      <c r="A38" s="256">
        <v>32</v>
      </c>
      <c r="B38" s="257" t="s">
        <v>32</v>
      </c>
      <c r="C38" s="258">
        <v>35595</v>
      </c>
      <c r="D38" s="259">
        <v>2908</v>
      </c>
      <c r="E38" s="258">
        <v>36200</v>
      </c>
      <c r="F38" s="259">
        <v>3040</v>
      </c>
      <c r="G38" s="258">
        <v>36884</v>
      </c>
      <c r="H38" s="259">
        <v>3073</v>
      </c>
      <c r="I38" s="258">
        <v>37587</v>
      </c>
      <c r="J38" s="259">
        <v>3112</v>
      </c>
      <c r="K38" s="258">
        <f>I38-'[3]Año 2021'!$I38</f>
        <v>2610</v>
      </c>
      <c r="L38" s="260">
        <f>J38-'[3]Año 2021'!J38</f>
        <v>237</v>
      </c>
      <c r="M38" s="177"/>
      <c r="N38" s="178"/>
      <c r="R38" s="179"/>
    </row>
    <row r="39" spans="1:18" ht="13.9" customHeight="1" x14ac:dyDescent="0.2">
      <c r="A39" s="256">
        <v>33</v>
      </c>
      <c r="B39" s="257" t="s">
        <v>33</v>
      </c>
      <c r="C39" s="258">
        <v>8995</v>
      </c>
      <c r="D39" s="259">
        <v>564</v>
      </c>
      <c r="E39" s="258">
        <v>9121</v>
      </c>
      <c r="F39" s="259">
        <v>584</v>
      </c>
      <c r="G39" s="258">
        <v>9251</v>
      </c>
      <c r="H39" s="259">
        <v>593</v>
      </c>
      <c r="I39" s="258">
        <v>9410</v>
      </c>
      <c r="J39" s="259">
        <v>603</v>
      </c>
      <c r="K39" s="258">
        <f>I39-'[3]Año 2021'!$I39</f>
        <v>548</v>
      </c>
      <c r="L39" s="260">
        <f>J39-'[3]Año 2021'!J39</f>
        <v>45</v>
      </c>
      <c r="M39" s="177"/>
      <c r="N39" s="178"/>
      <c r="R39" s="179"/>
    </row>
    <row r="40" spans="1:18" ht="13.9" customHeight="1" x14ac:dyDescent="0.2">
      <c r="A40" s="256">
        <v>34</v>
      </c>
      <c r="B40" s="257" t="s">
        <v>34</v>
      </c>
      <c r="C40" s="258">
        <v>1320663</v>
      </c>
      <c r="D40" s="259">
        <v>329385</v>
      </c>
      <c r="E40" s="258">
        <v>1334504</v>
      </c>
      <c r="F40" s="259">
        <v>338488</v>
      </c>
      <c r="G40" s="258">
        <v>1348967</v>
      </c>
      <c r="H40" s="259">
        <v>343415</v>
      </c>
      <c r="I40" s="258">
        <v>1362213</v>
      </c>
      <c r="J40" s="259">
        <v>347912</v>
      </c>
      <c r="K40" s="258">
        <f>I40-'[3]Año 2021'!$I40</f>
        <v>54156</v>
      </c>
      <c r="L40" s="260">
        <f>J40-'[3]Año 2021'!J40</f>
        <v>22359</v>
      </c>
      <c r="M40" s="177"/>
      <c r="N40" s="178"/>
      <c r="R40" s="179"/>
    </row>
    <row r="41" spans="1:18" ht="13.9" customHeight="1" x14ac:dyDescent="0.2">
      <c r="A41" s="256">
        <v>35</v>
      </c>
      <c r="B41" s="257" t="s">
        <v>35</v>
      </c>
      <c r="C41" s="258">
        <v>145096</v>
      </c>
      <c r="D41" s="259">
        <v>21595</v>
      </c>
      <c r="E41" s="258">
        <v>149362</v>
      </c>
      <c r="F41" s="259">
        <v>22690</v>
      </c>
      <c r="G41" s="258">
        <v>153913</v>
      </c>
      <c r="H41" s="259">
        <v>23505</v>
      </c>
      <c r="I41" s="258">
        <v>158471</v>
      </c>
      <c r="J41" s="259">
        <v>24265</v>
      </c>
      <c r="K41" s="258">
        <f>I41-'[3]Año 2021'!$I41</f>
        <v>16953</v>
      </c>
      <c r="L41" s="260">
        <f>J41-'[3]Año 2021'!J41</f>
        <v>3247</v>
      </c>
      <c r="M41" s="177"/>
      <c r="N41" s="178"/>
      <c r="R41" s="179"/>
    </row>
    <row r="42" spans="1:18" ht="13.9" customHeight="1" x14ac:dyDescent="0.2">
      <c r="A42" s="256">
        <v>36</v>
      </c>
      <c r="B42" s="257" t="s">
        <v>36</v>
      </c>
      <c r="C42" s="258">
        <v>813295</v>
      </c>
      <c r="D42" s="259">
        <v>4294</v>
      </c>
      <c r="E42" s="258">
        <v>829166</v>
      </c>
      <c r="F42" s="259">
        <v>4459</v>
      </c>
      <c r="G42" s="258">
        <v>846163</v>
      </c>
      <c r="H42" s="259">
        <v>4586</v>
      </c>
      <c r="I42" s="258">
        <v>863724</v>
      </c>
      <c r="J42" s="259">
        <v>4714</v>
      </c>
      <c r="K42" s="258">
        <f>I42-'[3]Año 2021'!$I42</f>
        <v>65665</v>
      </c>
      <c r="L42" s="260">
        <f>J42-'[3]Año 2021'!J42</f>
        <v>519</v>
      </c>
      <c r="M42" s="177"/>
      <c r="N42" s="178"/>
    </row>
    <row r="43" spans="1:18" x14ac:dyDescent="0.2">
      <c r="A43" s="256">
        <v>37</v>
      </c>
      <c r="B43" s="257" t="s">
        <v>37</v>
      </c>
      <c r="C43" s="258">
        <v>384541</v>
      </c>
      <c r="D43" s="259">
        <v>16545</v>
      </c>
      <c r="E43" s="258">
        <v>391342</v>
      </c>
      <c r="F43" s="259">
        <v>17184</v>
      </c>
      <c r="G43" s="258">
        <v>398889</v>
      </c>
      <c r="H43" s="259">
        <v>17497</v>
      </c>
      <c r="I43" s="258">
        <v>406245</v>
      </c>
      <c r="J43" s="259">
        <v>17877</v>
      </c>
      <c r="K43" s="258">
        <f>I43-'[3]Año 2021'!$I43</f>
        <v>29000</v>
      </c>
      <c r="L43" s="260">
        <f>J43-'[3]Año 2021'!J43</f>
        <v>1597</v>
      </c>
      <c r="M43" s="177"/>
      <c r="N43" s="178"/>
      <c r="R43" s="179"/>
    </row>
    <row r="44" spans="1:18" ht="13.9" customHeight="1" x14ac:dyDescent="0.2">
      <c r="A44" s="256">
        <v>38</v>
      </c>
      <c r="B44" s="257" t="s">
        <v>38</v>
      </c>
      <c r="C44" s="258">
        <v>305108</v>
      </c>
      <c r="D44" s="259">
        <v>14457</v>
      </c>
      <c r="E44" s="258">
        <v>309301</v>
      </c>
      <c r="F44" s="259">
        <v>15119</v>
      </c>
      <c r="G44" s="258">
        <v>314409</v>
      </c>
      <c r="H44" s="259">
        <v>15421</v>
      </c>
      <c r="I44" s="258">
        <v>319109</v>
      </c>
      <c r="J44" s="259">
        <v>15681</v>
      </c>
      <c r="K44" s="258">
        <f>I44-'[3]Año 2021'!$I44</f>
        <v>17547</v>
      </c>
      <c r="L44" s="260">
        <f>J44-'[3]Año 2021'!J44</f>
        <v>1453</v>
      </c>
      <c r="M44" s="177"/>
      <c r="N44" s="178"/>
      <c r="R44" s="179"/>
    </row>
    <row r="45" spans="1:18" x14ac:dyDescent="0.2">
      <c r="A45" s="256">
        <v>39</v>
      </c>
      <c r="B45" s="257" t="s">
        <v>39</v>
      </c>
      <c r="C45" s="258">
        <v>397937</v>
      </c>
      <c r="D45" s="259">
        <v>87783</v>
      </c>
      <c r="E45" s="258">
        <v>406184</v>
      </c>
      <c r="F45" s="259">
        <v>91230</v>
      </c>
      <c r="G45" s="258">
        <v>415692</v>
      </c>
      <c r="H45" s="259">
        <v>93288</v>
      </c>
      <c r="I45" s="258">
        <v>425416</v>
      </c>
      <c r="J45" s="259">
        <v>95466</v>
      </c>
      <c r="K45" s="258">
        <f>I45-'[3]Año 2021'!$I45</f>
        <v>30186</v>
      </c>
      <c r="L45" s="260">
        <f>J45-'[3]Año 2021'!J45</f>
        <v>8421</v>
      </c>
      <c r="M45" s="177"/>
      <c r="N45" s="178"/>
      <c r="R45" s="179"/>
    </row>
    <row r="46" spans="1:18" x14ac:dyDescent="0.2">
      <c r="A46" s="256">
        <v>40</v>
      </c>
      <c r="B46" s="257" t="s">
        <v>40</v>
      </c>
      <c r="C46" s="258">
        <v>37153</v>
      </c>
      <c r="D46" s="259">
        <v>4464</v>
      </c>
      <c r="E46" s="258">
        <v>37743</v>
      </c>
      <c r="F46" s="259">
        <v>4604</v>
      </c>
      <c r="G46" s="258">
        <v>38289</v>
      </c>
      <c r="H46" s="259">
        <v>4645</v>
      </c>
      <c r="I46" s="258">
        <v>38791</v>
      </c>
      <c r="J46" s="259">
        <v>4687</v>
      </c>
      <c r="K46" s="258">
        <f>I46-'[3]Año 2021'!$I46</f>
        <v>2138</v>
      </c>
      <c r="L46" s="260">
        <f>J46-'[3]Año 2021'!J46</f>
        <v>271</v>
      </c>
      <c r="M46" s="177"/>
      <c r="N46" s="178"/>
      <c r="R46" s="179"/>
    </row>
    <row r="47" spans="1:18" ht="13.9" customHeight="1" x14ac:dyDescent="0.2">
      <c r="A47" s="256">
        <v>41</v>
      </c>
      <c r="B47" s="257" t="s">
        <v>41</v>
      </c>
      <c r="C47" s="258">
        <v>862769</v>
      </c>
      <c r="D47" s="259">
        <v>34244</v>
      </c>
      <c r="E47" s="258">
        <v>880008</v>
      </c>
      <c r="F47" s="259">
        <v>35509</v>
      </c>
      <c r="G47" s="258">
        <v>898445</v>
      </c>
      <c r="H47" s="259">
        <v>36075</v>
      </c>
      <c r="I47" s="258">
        <v>916387</v>
      </c>
      <c r="J47" s="259">
        <v>36666</v>
      </c>
      <c r="K47" s="258">
        <f>I47-'[3]Año 2021'!$I47</f>
        <v>71006</v>
      </c>
      <c r="L47" s="260">
        <f>J47-'[3]Año 2021'!J47</f>
        <v>2955</v>
      </c>
      <c r="M47" s="177"/>
      <c r="N47" s="178"/>
      <c r="R47" s="179"/>
    </row>
    <row r="48" spans="1:18" ht="13.9" customHeight="1" x14ac:dyDescent="0.2">
      <c r="A48" s="256">
        <v>42</v>
      </c>
      <c r="B48" s="257" t="s">
        <v>42</v>
      </c>
      <c r="C48" s="258">
        <v>12798</v>
      </c>
      <c r="D48" s="259">
        <v>1217</v>
      </c>
      <c r="E48" s="258">
        <v>13121</v>
      </c>
      <c r="F48" s="259">
        <v>1302</v>
      </c>
      <c r="G48" s="258">
        <v>13383</v>
      </c>
      <c r="H48" s="259">
        <v>1316</v>
      </c>
      <c r="I48" s="258">
        <v>13629</v>
      </c>
      <c r="J48" s="259">
        <v>1335</v>
      </c>
      <c r="K48" s="258">
        <f>I48-'[3]Año 2021'!$I48</f>
        <v>1066</v>
      </c>
      <c r="L48" s="260">
        <f>J48-'[3]Año 2021'!J48</f>
        <v>131</v>
      </c>
      <c r="M48" s="177"/>
      <c r="N48" s="178"/>
      <c r="R48" s="179"/>
    </row>
    <row r="49" spans="1:18" x14ac:dyDescent="0.2">
      <c r="A49" s="256">
        <v>43</v>
      </c>
      <c r="B49" s="257" t="s">
        <v>149</v>
      </c>
      <c r="C49" s="258">
        <v>20926</v>
      </c>
      <c r="D49" s="259">
        <v>4323</v>
      </c>
      <c r="E49" s="258">
        <v>21467</v>
      </c>
      <c r="F49" s="259">
        <v>4596</v>
      </c>
      <c r="G49" s="258">
        <v>22047</v>
      </c>
      <c r="H49" s="259">
        <v>4687</v>
      </c>
      <c r="I49" s="258">
        <v>22585</v>
      </c>
      <c r="J49" s="259">
        <v>4770</v>
      </c>
      <c r="K49" s="258">
        <f>I49-'[3]Año 2021'!$I49</f>
        <v>2213</v>
      </c>
      <c r="L49" s="260">
        <f>J49-'[3]Año 2021'!J49</f>
        <v>555</v>
      </c>
      <c r="M49" s="177"/>
      <c r="N49" s="178"/>
      <c r="R49" s="179"/>
    </row>
    <row r="50" spans="1:18" x14ac:dyDescent="0.2">
      <c r="A50" s="256">
        <v>44</v>
      </c>
      <c r="B50" s="257" t="s">
        <v>152</v>
      </c>
      <c r="C50" s="258">
        <v>39238</v>
      </c>
      <c r="D50" s="259">
        <v>19183</v>
      </c>
      <c r="E50" s="258">
        <v>39838</v>
      </c>
      <c r="F50" s="259">
        <v>20657</v>
      </c>
      <c r="G50" s="258">
        <v>40426</v>
      </c>
      <c r="H50" s="259">
        <v>20885</v>
      </c>
      <c r="I50" s="258">
        <v>40942</v>
      </c>
      <c r="J50" s="259">
        <v>21096</v>
      </c>
      <c r="K50" s="258">
        <f>I50-'[3]Año 2021'!$I50</f>
        <v>2305</v>
      </c>
      <c r="L50" s="260">
        <f>J50-'[3]Año 2021'!J50</f>
        <v>2114</v>
      </c>
      <c r="M50" s="177"/>
      <c r="N50" s="178"/>
      <c r="R50" s="179"/>
    </row>
    <row r="51" spans="1:18" x14ac:dyDescent="0.2">
      <c r="A51" s="256">
        <v>45</v>
      </c>
      <c r="B51" s="257" t="s">
        <v>43</v>
      </c>
      <c r="C51" s="258">
        <v>15718</v>
      </c>
      <c r="D51" s="259">
        <v>2280</v>
      </c>
      <c r="E51" s="258">
        <v>16100</v>
      </c>
      <c r="F51" s="259">
        <v>2395</v>
      </c>
      <c r="G51" s="258">
        <v>16491</v>
      </c>
      <c r="H51" s="259">
        <v>2446</v>
      </c>
      <c r="I51" s="258">
        <v>16880</v>
      </c>
      <c r="J51" s="259">
        <v>2489</v>
      </c>
      <c r="K51" s="258">
        <f>I51-'[3]Año 2021'!$I51</f>
        <v>1597</v>
      </c>
      <c r="L51" s="260">
        <f>J51-'[3]Año 2021'!J51</f>
        <v>244</v>
      </c>
      <c r="M51" s="177"/>
      <c r="N51" s="178"/>
    </row>
    <row r="52" spans="1:18" ht="13.9" customHeight="1" x14ac:dyDescent="0.2">
      <c r="A52" s="256">
        <v>46</v>
      </c>
      <c r="B52" s="257" t="s">
        <v>44</v>
      </c>
      <c r="C52" s="258">
        <v>5322710</v>
      </c>
      <c r="D52" s="259">
        <v>78258</v>
      </c>
      <c r="E52" s="258">
        <v>5379443</v>
      </c>
      <c r="F52" s="259">
        <v>78910</v>
      </c>
      <c r="G52" s="258">
        <v>5436348</v>
      </c>
      <c r="H52" s="259">
        <v>79090</v>
      </c>
      <c r="I52" s="258">
        <v>5493038</v>
      </c>
      <c r="J52" s="259">
        <v>79263</v>
      </c>
      <c r="K52" s="258">
        <f>I52-'[3]Año 2021'!$I52</f>
        <v>226761</v>
      </c>
      <c r="L52" s="260">
        <f>J52-'[3]Año 2021'!J52</f>
        <v>1168</v>
      </c>
      <c r="M52" s="177"/>
      <c r="N52" s="178"/>
      <c r="R52" s="179"/>
    </row>
    <row r="53" spans="1:18" ht="13.9" customHeight="1" x14ac:dyDescent="0.2">
      <c r="A53" s="256">
        <v>47</v>
      </c>
      <c r="B53" s="257" t="s">
        <v>45</v>
      </c>
      <c r="C53" s="258">
        <v>507175</v>
      </c>
      <c r="D53" s="259">
        <v>30161</v>
      </c>
      <c r="E53" s="258">
        <v>517880</v>
      </c>
      <c r="F53" s="259">
        <v>30991</v>
      </c>
      <c r="G53" s="258">
        <v>528833</v>
      </c>
      <c r="H53" s="259">
        <v>31693</v>
      </c>
      <c r="I53" s="258">
        <v>540195</v>
      </c>
      <c r="J53" s="259">
        <v>32317</v>
      </c>
      <c r="K53" s="258">
        <f>I53-'[3]Año 2021'!$I53</f>
        <v>40851</v>
      </c>
      <c r="L53" s="260">
        <f>J53-'[3]Año 2021'!J53</f>
        <v>2778</v>
      </c>
      <c r="M53" s="177"/>
      <c r="N53" s="178"/>
      <c r="R53" s="179"/>
    </row>
    <row r="54" spans="1:18" ht="13.9" customHeight="1" x14ac:dyDescent="0.2">
      <c r="A54" s="256">
        <v>48</v>
      </c>
      <c r="B54" s="257" t="s">
        <v>46</v>
      </c>
      <c r="C54" s="258">
        <v>24482</v>
      </c>
      <c r="D54" s="259">
        <v>1614</v>
      </c>
      <c r="E54" s="258">
        <v>24977</v>
      </c>
      <c r="F54" s="259">
        <v>1768</v>
      </c>
      <c r="G54" s="258">
        <v>25522</v>
      </c>
      <c r="H54" s="259">
        <v>1787</v>
      </c>
      <c r="I54" s="258">
        <v>25979</v>
      </c>
      <c r="J54" s="259">
        <v>1827</v>
      </c>
      <c r="K54" s="258">
        <f>I54-'[3]Año 2021'!$I54</f>
        <v>2118</v>
      </c>
      <c r="L54" s="260">
        <f>J54-'[3]Año 2021'!J54</f>
        <v>242</v>
      </c>
      <c r="M54" s="177"/>
      <c r="N54" s="178"/>
      <c r="R54" s="179"/>
    </row>
    <row r="55" spans="1:18" ht="13.9" customHeight="1" x14ac:dyDescent="0.2">
      <c r="A55" s="256">
        <v>49</v>
      </c>
      <c r="B55" s="257" t="s">
        <v>47</v>
      </c>
      <c r="C55" s="258">
        <v>214728</v>
      </c>
      <c r="D55" s="259">
        <v>3203</v>
      </c>
      <c r="E55" s="258">
        <v>218815</v>
      </c>
      <c r="F55" s="259">
        <v>3407</v>
      </c>
      <c r="G55" s="258">
        <v>223055</v>
      </c>
      <c r="H55" s="259">
        <v>3462</v>
      </c>
      <c r="I55" s="258">
        <v>228322</v>
      </c>
      <c r="J55" s="259">
        <v>3524</v>
      </c>
      <c r="K55" s="258">
        <f>I55-'[3]Año 2021'!$I55</f>
        <v>18562</v>
      </c>
      <c r="L55" s="260">
        <f>J55-'[3]Año 2021'!J55</f>
        <v>362</v>
      </c>
      <c r="M55" s="177"/>
      <c r="N55" s="178"/>
      <c r="R55" s="179"/>
    </row>
    <row r="56" spans="1:18" ht="13.9" customHeight="1" x14ac:dyDescent="0.2">
      <c r="A56" s="256">
        <v>50</v>
      </c>
      <c r="B56" s="257" t="s">
        <v>48</v>
      </c>
      <c r="C56" s="258">
        <v>237895</v>
      </c>
      <c r="D56" s="259">
        <v>1518</v>
      </c>
      <c r="E56" s="258">
        <v>241440</v>
      </c>
      <c r="F56" s="259">
        <v>1584</v>
      </c>
      <c r="G56" s="258">
        <v>244716</v>
      </c>
      <c r="H56" s="259">
        <v>1604</v>
      </c>
      <c r="I56" s="258">
        <v>246798</v>
      </c>
      <c r="J56" s="259">
        <v>1621</v>
      </c>
      <c r="K56" s="258">
        <f>I56-'[3]Año 2021'!$I56</f>
        <v>11585</v>
      </c>
      <c r="L56" s="260">
        <f>J56-'[3]Año 2021'!J56</f>
        <v>126</v>
      </c>
      <c r="M56" s="177"/>
      <c r="N56" s="178"/>
      <c r="R56" s="179"/>
    </row>
    <row r="57" spans="1:18" x14ac:dyDescent="0.2">
      <c r="A57" s="256">
        <v>51</v>
      </c>
      <c r="B57" s="257" t="s">
        <v>151</v>
      </c>
      <c r="C57" s="258">
        <v>788</v>
      </c>
      <c r="D57" s="259">
        <v>168</v>
      </c>
      <c r="E57" s="258">
        <v>790</v>
      </c>
      <c r="F57" s="259">
        <v>172</v>
      </c>
      <c r="G57" s="258">
        <v>796</v>
      </c>
      <c r="H57" s="259">
        <v>174</v>
      </c>
      <c r="I57" s="258">
        <v>803</v>
      </c>
      <c r="J57" s="259">
        <v>180</v>
      </c>
      <c r="K57" s="258">
        <f>I57-'[3]Año 2021'!$I57</f>
        <v>18</v>
      </c>
      <c r="L57" s="260">
        <f>J57-'[3]Año 2021'!J57</f>
        <v>13</v>
      </c>
      <c r="M57" s="177"/>
      <c r="N57" s="178"/>
    </row>
    <row r="58" spans="1:18" ht="13.9" customHeight="1" x14ac:dyDescent="0.2">
      <c r="A58" s="256">
        <v>52</v>
      </c>
      <c r="B58" s="257" t="s">
        <v>49</v>
      </c>
      <c r="C58" s="258">
        <v>71203</v>
      </c>
      <c r="D58" s="259">
        <v>16056</v>
      </c>
      <c r="E58" s="258">
        <v>72147</v>
      </c>
      <c r="F58" s="259">
        <v>16979</v>
      </c>
      <c r="G58" s="258">
        <v>73018</v>
      </c>
      <c r="H58" s="259">
        <v>17201</v>
      </c>
      <c r="I58" s="258">
        <v>73911</v>
      </c>
      <c r="J58" s="259">
        <v>17464</v>
      </c>
      <c r="K58" s="258">
        <f>I58-'[3]Año 2021'!$I58</f>
        <v>3636</v>
      </c>
      <c r="L58" s="260">
        <f>J58-'[3]Año 2021'!J58</f>
        <v>1615</v>
      </c>
      <c r="M58" s="177"/>
      <c r="N58" s="178"/>
      <c r="R58" s="179"/>
    </row>
    <row r="59" spans="1:18" ht="13.9" customHeight="1" x14ac:dyDescent="0.2">
      <c r="A59" s="256">
        <v>53</v>
      </c>
      <c r="B59" s="257" t="s">
        <v>50</v>
      </c>
      <c r="C59" s="258">
        <v>24319</v>
      </c>
      <c r="D59" s="259">
        <v>1467</v>
      </c>
      <c r="E59" s="258">
        <v>24479</v>
      </c>
      <c r="F59" s="259">
        <v>1513</v>
      </c>
      <c r="G59" s="258">
        <v>24673</v>
      </c>
      <c r="H59" s="259">
        <v>1526</v>
      </c>
      <c r="I59" s="258">
        <v>24868</v>
      </c>
      <c r="J59" s="259">
        <v>1543</v>
      </c>
      <c r="K59" s="258">
        <f>I59-'[3]Año 2021'!$I59</f>
        <v>647</v>
      </c>
      <c r="L59" s="260">
        <f>J59-'[3]Año 2021'!J59</f>
        <v>87</v>
      </c>
      <c r="M59" s="177"/>
      <c r="N59" s="178"/>
    </row>
    <row r="60" spans="1:18" ht="13.9" customHeight="1" x14ac:dyDescent="0.2">
      <c r="A60" s="256">
        <v>54</v>
      </c>
      <c r="B60" s="257" t="s">
        <v>51</v>
      </c>
      <c r="C60" s="258">
        <v>866308</v>
      </c>
      <c r="D60" s="259">
        <v>1891</v>
      </c>
      <c r="E60" s="258">
        <v>879322</v>
      </c>
      <c r="F60" s="259">
        <v>1902</v>
      </c>
      <c r="G60" s="258">
        <v>891955</v>
      </c>
      <c r="H60" s="259">
        <v>1902</v>
      </c>
      <c r="I60" s="258">
        <v>904486</v>
      </c>
      <c r="J60" s="259">
        <v>1906</v>
      </c>
      <c r="K60" s="258">
        <f>I60-'[3]Año 2021'!$I60</f>
        <v>50722</v>
      </c>
      <c r="L60" s="260">
        <f>J60-'[3]Año 2021'!J60</f>
        <v>20</v>
      </c>
      <c r="M60" s="177"/>
      <c r="N60" s="178"/>
    </row>
    <row r="61" spans="1:18" x14ac:dyDescent="0.2">
      <c r="A61" s="256">
        <v>55</v>
      </c>
      <c r="B61" s="257" t="s">
        <v>52</v>
      </c>
      <c r="C61" s="258">
        <v>13143</v>
      </c>
      <c r="D61" s="259">
        <v>908</v>
      </c>
      <c r="E61" s="258">
        <v>13424</v>
      </c>
      <c r="F61" s="259">
        <v>977</v>
      </c>
      <c r="G61" s="258">
        <v>13699</v>
      </c>
      <c r="H61" s="259">
        <v>988</v>
      </c>
      <c r="I61" s="258">
        <v>13937</v>
      </c>
      <c r="J61" s="259">
        <v>1003</v>
      </c>
      <c r="K61" s="258">
        <f>I61-'[3]Año 2021'!$I61</f>
        <v>1003</v>
      </c>
      <c r="L61" s="260">
        <f>J61-'[3]Año 2021'!J61</f>
        <v>107</v>
      </c>
      <c r="M61" s="177"/>
      <c r="N61" s="178"/>
      <c r="R61" s="179"/>
    </row>
    <row r="62" spans="1:18" ht="13.9" customHeight="1" x14ac:dyDescent="0.2">
      <c r="A62" s="256">
        <v>56</v>
      </c>
      <c r="B62" s="257" t="s">
        <v>53</v>
      </c>
      <c r="C62" s="258">
        <v>393291</v>
      </c>
      <c r="D62" s="259">
        <v>22511</v>
      </c>
      <c r="E62" s="258">
        <v>402518</v>
      </c>
      <c r="F62" s="259">
        <v>23316</v>
      </c>
      <c r="G62" s="258">
        <v>411934</v>
      </c>
      <c r="H62" s="259">
        <v>23809</v>
      </c>
      <c r="I62" s="258">
        <v>421763</v>
      </c>
      <c r="J62" s="259">
        <v>24306</v>
      </c>
      <c r="K62" s="258">
        <f>I62-'[3]Año 2021'!$I62</f>
        <v>36245</v>
      </c>
      <c r="L62" s="260">
        <f>J62-'[3]Año 2021'!J62</f>
        <v>2275</v>
      </c>
      <c r="M62" s="177"/>
      <c r="N62" s="178"/>
    </row>
    <row r="63" spans="1:18" ht="13.9" customHeight="1" x14ac:dyDescent="0.2">
      <c r="A63" s="256">
        <v>57</v>
      </c>
      <c r="B63" s="257" t="s">
        <v>424</v>
      </c>
      <c r="C63" s="258">
        <v>28117</v>
      </c>
      <c r="D63" s="259">
        <v>1476</v>
      </c>
      <c r="E63" s="258">
        <v>28531</v>
      </c>
      <c r="F63" s="259">
        <v>1494</v>
      </c>
      <c r="G63" s="258">
        <v>28907</v>
      </c>
      <c r="H63" s="259">
        <v>1498</v>
      </c>
      <c r="I63" s="258">
        <v>29342</v>
      </c>
      <c r="J63" s="259">
        <v>1505</v>
      </c>
      <c r="K63" s="258">
        <f>I63-'[3]Año 2021'!$I63</f>
        <v>1668</v>
      </c>
      <c r="L63" s="260">
        <f>J63-'[3]Año 2021'!J63</f>
        <v>35</v>
      </c>
      <c r="M63" s="177"/>
      <c r="N63" s="178"/>
      <c r="R63" s="179"/>
    </row>
    <row r="64" spans="1:18" x14ac:dyDescent="0.2">
      <c r="A64" s="256">
        <v>58</v>
      </c>
      <c r="B64" s="257" t="s">
        <v>541</v>
      </c>
      <c r="C64" s="258">
        <v>10373</v>
      </c>
      <c r="D64" s="259">
        <v>1611</v>
      </c>
      <c r="E64" s="258">
        <v>10510</v>
      </c>
      <c r="F64" s="259">
        <v>1641</v>
      </c>
      <c r="G64" s="258">
        <v>10651</v>
      </c>
      <c r="H64" s="259">
        <v>1656</v>
      </c>
      <c r="I64" s="258">
        <v>10783</v>
      </c>
      <c r="J64" s="259">
        <v>1678</v>
      </c>
      <c r="K64" s="258">
        <f>I64-'[3]Año 2021'!$I64</f>
        <v>549</v>
      </c>
      <c r="L64" s="260">
        <f>J64-'[3]Año 2021'!J64</f>
        <v>84</v>
      </c>
      <c r="M64" s="180"/>
      <c r="N64" s="178"/>
    </row>
    <row r="65" spans="1:18" ht="13.9" customHeight="1" x14ac:dyDescent="0.2">
      <c r="A65" s="256">
        <v>59</v>
      </c>
      <c r="B65" s="257" t="s">
        <v>542</v>
      </c>
      <c r="C65" s="258">
        <v>24804</v>
      </c>
      <c r="D65" s="259">
        <v>1727</v>
      </c>
      <c r="E65" s="258">
        <v>25122</v>
      </c>
      <c r="F65" s="259">
        <v>1759</v>
      </c>
      <c r="G65" s="258">
        <v>25447</v>
      </c>
      <c r="H65" s="259">
        <v>1764</v>
      </c>
      <c r="I65" s="258">
        <v>25739</v>
      </c>
      <c r="J65" s="259">
        <v>1770</v>
      </c>
      <c r="K65" s="258">
        <f>I65-'[3]Año 2021'!$I65</f>
        <v>1275</v>
      </c>
      <c r="L65" s="260">
        <f>J65-'[3]Año 2021'!J65</f>
        <v>47</v>
      </c>
      <c r="M65" s="177"/>
      <c r="N65" s="178"/>
      <c r="R65" s="179"/>
    </row>
    <row r="66" spans="1:18" ht="13.9" customHeight="1" x14ac:dyDescent="0.2">
      <c r="A66" s="256">
        <v>60</v>
      </c>
      <c r="B66" s="257" t="s">
        <v>543</v>
      </c>
      <c r="C66" s="258">
        <v>69576</v>
      </c>
      <c r="D66" s="259">
        <v>9955</v>
      </c>
      <c r="E66" s="258">
        <v>71128</v>
      </c>
      <c r="F66" s="259">
        <v>10443</v>
      </c>
      <c r="G66" s="258">
        <v>72816</v>
      </c>
      <c r="H66" s="259">
        <v>10632</v>
      </c>
      <c r="I66" s="258">
        <v>74150</v>
      </c>
      <c r="J66" s="259">
        <v>10802</v>
      </c>
      <c r="K66" s="258">
        <f>I66-'[3]Año 2021'!$I66</f>
        <v>5983</v>
      </c>
      <c r="L66" s="260">
        <f>J66-'[3]Año 2021'!J66</f>
        <v>1000</v>
      </c>
      <c r="M66" s="177"/>
      <c r="N66" s="178"/>
    </row>
    <row r="67" spans="1:18" ht="13.9" customHeight="1" x14ac:dyDescent="0.2">
      <c r="A67" s="256">
        <v>61</v>
      </c>
      <c r="B67" s="257" t="s">
        <v>544</v>
      </c>
      <c r="C67" s="258">
        <v>293260</v>
      </c>
      <c r="D67" s="259">
        <v>70432</v>
      </c>
      <c r="E67" s="258">
        <v>299191</v>
      </c>
      <c r="F67" s="259">
        <v>72371</v>
      </c>
      <c r="G67" s="258">
        <v>305843</v>
      </c>
      <c r="H67" s="259">
        <v>74060</v>
      </c>
      <c r="I67" s="258">
        <v>311839</v>
      </c>
      <c r="J67" s="259">
        <v>75767</v>
      </c>
      <c r="K67" s="258">
        <f>I67-'[3]Año 2021'!$I67</f>
        <v>23237</v>
      </c>
      <c r="L67" s="260">
        <f>J67-'[3]Año 2021'!J67</f>
        <v>6608</v>
      </c>
      <c r="M67" s="177"/>
      <c r="N67" s="178"/>
    </row>
    <row r="68" spans="1:18" ht="13.9" customHeight="1" x14ac:dyDescent="0.2">
      <c r="A68" s="256">
        <v>62</v>
      </c>
      <c r="B68" s="257" t="s">
        <v>545</v>
      </c>
      <c r="C68" s="258">
        <v>41833</v>
      </c>
      <c r="D68" s="259">
        <v>5591</v>
      </c>
      <c r="E68" s="258">
        <v>42867</v>
      </c>
      <c r="F68" s="259">
        <v>5742</v>
      </c>
      <c r="G68" s="258">
        <v>43830</v>
      </c>
      <c r="H68" s="259">
        <v>5862</v>
      </c>
      <c r="I68" s="258">
        <v>44799</v>
      </c>
      <c r="J68" s="259">
        <v>5971</v>
      </c>
      <c r="K68" s="258">
        <f>I68-'[3]Año 2021'!$I68</f>
        <v>3906</v>
      </c>
      <c r="L68" s="260">
        <f>J68-'[3]Año 2021'!J68</f>
        <v>486</v>
      </c>
      <c r="M68" s="177"/>
      <c r="N68" s="178"/>
    </row>
    <row r="69" spans="1:18" ht="13.9" customHeight="1" x14ac:dyDescent="0.2">
      <c r="A69" s="256">
        <v>63</v>
      </c>
      <c r="B69" s="257" t="s">
        <v>546</v>
      </c>
      <c r="C69" s="258">
        <v>2744</v>
      </c>
      <c r="D69" s="259">
        <v>948</v>
      </c>
      <c r="E69" s="258">
        <v>2804</v>
      </c>
      <c r="F69" s="259">
        <v>986</v>
      </c>
      <c r="G69" s="258">
        <v>2863</v>
      </c>
      <c r="H69" s="259">
        <v>1014</v>
      </c>
      <c r="I69" s="258">
        <v>2932</v>
      </c>
      <c r="J69" s="259">
        <v>1034</v>
      </c>
      <c r="K69" s="258">
        <f>I69-'[3]Año 2021'!$I69</f>
        <v>249</v>
      </c>
      <c r="L69" s="260">
        <f>J69-'[3]Año 2021'!J69</f>
        <v>114</v>
      </c>
      <c r="M69" s="177"/>
      <c r="N69" s="178"/>
      <c r="R69" s="179"/>
    </row>
    <row r="70" spans="1:18" ht="13.9" customHeight="1" x14ac:dyDescent="0.2">
      <c r="A70" s="256">
        <v>64</v>
      </c>
      <c r="B70" s="257" t="s">
        <v>547</v>
      </c>
      <c r="C70" s="258">
        <v>343800</v>
      </c>
      <c r="D70" s="259">
        <v>2658</v>
      </c>
      <c r="E70" s="258">
        <v>350932</v>
      </c>
      <c r="F70" s="259">
        <v>2891</v>
      </c>
      <c r="G70" s="258">
        <v>358159</v>
      </c>
      <c r="H70" s="259">
        <v>2961</v>
      </c>
      <c r="I70" s="258">
        <v>365483</v>
      </c>
      <c r="J70" s="259">
        <v>3055</v>
      </c>
      <c r="K70" s="258">
        <f>I70-'[3]Año 2021'!$I70</f>
        <v>28309</v>
      </c>
      <c r="L70" s="260">
        <f>J70-'[3]Año 2021'!J70</f>
        <v>475</v>
      </c>
      <c r="M70" s="177"/>
      <c r="N70" s="178"/>
      <c r="R70" s="179"/>
    </row>
    <row r="71" spans="1:18" ht="13.9" customHeight="1" x14ac:dyDescent="0.2">
      <c r="A71" s="256">
        <v>65</v>
      </c>
      <c r="B71" s="257" t="s">
        <v>548</v>
      </c>
      <c r="C71" s="258">
        <v>1100129</v>
      </c>
      <c r="D71" s="259">
        <v>6082</v>
      </c>
      <c r="E71" s="258">
        <v>1122491</v>
      </c>
      <c r="F71" s="259">
        <v>6308</v>
      </c>
      <c r="G71" s="258">
        <v>1147614</v>
      </c>
      <c r="H71" s="259">
        <v>6475</v>
      </c>
      <c r="I71" s="258">
        <v>1172749</v>
      </c>
      <c r="J71" s="259">
        <v>6651</v>
      </c>
      <c r="K71" s="258">
        <f>I71-'[3]Año 2021'!$I71</f>
        <v>94741</v>
      </c>
      <c r="L71" s="260">
        <f>J71-'[3]Año 2021'!J71</f>
        <v>672</v>
      </c>
      <c r="M71" s="177"/>
      <c r="N71" s="178"/>
      <c r="R71" s="179"/>
    </row>
    <row r="72" spans="1:18" ht="13.9" customHeight="1" x14ac:dyDescent="0.2">
      <c r="A72" s="256">
        <v>66</v>
      </c>
      <c r="B72" s="257" t="s">
        <v>549</v>
      </c>
      <c r="C72" s="258">
        <v>1525323</v>
      </c>
      <c r="D72" s="259">
        <v>120756</v>
      </c>
      <c r="E72" s="258">
        <v>1552358</v>
      </c>
      <c r="F72" s="259">
        <v>123205</v>
      </c>
      <c r="G72" s="258">
        <v>1578866</v>
      </c>
      <c r="H72" s="259">
        <v>125424</v>
      </c>
      <c r="I72" s="258">
        <v>1605130</v>
      </c>
      <c r="J72" s="259">
        <v>127443</v>
      </c>
      <c r="K72" s="258">
        <f>I72-'[3]Año 2021'!$I72</f>
        <v>106944</v>
      </c>
      <c r="L72" s="260">
        <f>J72-'[3]Año 2021'!J72</f>
        <v>8462</v>
      </c>
      <c r="M72" s="177"/>
      <c r="N72" s="178"/>
    </row>
    <row r="73" spans="1:18" ht="13.9" customHeight="1" x14ac:dyDescent="0.2">
      <c r="A73" s="256">
        <v>67</v>
      </c>
      <c r="B73" s="257" t="s">
        <v>550</v>
      </c>
      <c r="C73" s="258">
        <v>2563</v>
      </c>
      <c r="D73" s="259">
        <v>2023</v>
      </c>
      <c r="E73" s="258">
        <v>2637</v>
      </c>
      <c r="F73" s="259">
        <v>2076</v>
      </c>
      <c r="G73" s="258">
        <v>2709</v>
      </c>
      <c r="H73" s="259">
        <v>2118</v>
      </c>
      <c r="I73" s="258">
        <v>2780</v>
      </c>
      <c r="J73" s="259">
        <v>2161</v>
      </c>
      <c r="K73" s="258">
        <f>I73-'[3]Año 2021'!$I73</f>
        <v>281</v>
      </c>
      <c r="L73" s="260">
        <f>J73-'[3]Año 2021'!J73</f>
        <v>169</v>
      </c>
      <c r="M73" s="177"/>
      <c r="N73" s="178"/>
      <c r="R73" s="179"/>
    </row>
    <row r="74" spans="1:18" ht="13.9" customHeight="1" x14ac:dyDescent="0.2">
      <c r="A74" s="256">
        <v>68</v>
      </c>
      <c r="B74" s="257" t="s">
        <v>237</v>
      </c>
      <c r="C74" s="258">
        <v>4092</v>
      </c>
      <c r="D74" s="259">
        <v>1124</v>
      </c>
      <c r="E74" s="258">
        <v>4216</v>
      </c>
      <c r="F74" s="259">
        <v>1274</v>
      </c>
      <c r="G74" s="258">
        <v>4281</v>
      </c>
      <c r="H74" s="259">
        <v>1283</v>
      </c>
      <c r="I74" s="258">
        <v>4342</v>
      </c>
      <c r="J74" s="259">
        <v>1294</v>
      </c>
      <c r="K74" s="258">
        <f>I74-'[3]Año 2021'!$I74</f>
        <v>358</v>
      </c>
      <c r="L74" s="260">
        <f>J74-'[3]Año 2021'!J74</f>
        <v>177</v>
      </c>
      <c r="M74" s="177"/>
      <c r="N74" s="178"/>
      <c r="R74" s="179"/>
    </row>
    <row r="75" spans="1:18" ht="13.9" customHeight="1" x14ac:dyDescent="0.2">
      <c r="A75" s="256">
        <v>69</v>
      </c>
      <c r="B75" s="257" t="s">
        <v>243</v>
      </c>
      <c r="C75" s="258">
        <v>4320</v>
      </c>
      <c r="D75" s="259">
        <v>943</v>
      </c>
      <c r="E75" s="258">
        <v>4441</v>
      </c>
      <c r="F75" s="259">
        <v>983</v>
      </c>
      <c r="G75" s="258">
        <v>4540</v>
      </c>
      <c r="H75" s="259">
        <v>1006</v>
      </c>
      <c r="I75" s="258">
        <v>4633</v>
      </c>
      <c r="J75" s="259">
        <v>1030</v>
      </c>
      <c r="K75" s="258">
        <f>I75-'[3]Año 2021'!$I75</f>
        <v>425</v>
      </c>
      <c r="L75" s="260">
        <f>J75-'[3]Año 2021'!J75</f>
        <v>113</v>
      </c>
      <c r="M75" s="177"/>
      <c r="N75" s="178"/>
      <c r="R75" s="179"/>
    </row>
    <row r="76" spans="1:18" ht="13.9" customHeight="1" x14ac:dyDescent="0.2">
      <c r="A76" s="256">
        <v>70</v>
      </c>
      <c r="B76" s="257" t="s">
        <v>287</v>
      </c>
      <c r="C76" s="258">
        <v>73018</v>
      </c>
      <c r="D76" s="259">
        <v>5045</v>
      </c>
      <c r="E76" s="258">
        <v>76880</v>
      </c>
      <c r="F76" s="259">
        <v>5358</v>
      </c>
      <c r="G76" s="258">
        <v>80954</v>
      </c>
      <c r="H76" s="259">
        <v>5511</v>
      </c>
      <c r="I76" s="258">
        <v>85092</v>
      </c>
      <c r="J76" s="259">
        <v>5664</v>
      </c>
      <c r="K76" s="258">
        <f>I76-'[3]Año 2021'!$I76</f>
        <v>15891</v>
      </c>
      <c r="L76" s="260">
        <f>J76-'[3]Año 2021'!J76</f>
        <v>778</v>
      </c>
      <c r="M76" s="177"/>
      <c r="N76" s="178"/>
      <c r="R76" s="179"/>
    </row>
    <row r="77" spans="1:18" ht="13.9" customHeight="1" x14ac:dyDescent="0.2">
      <c r="A77" s="256">
        <v>71</v>
      </c>
      <c r="B77" s="257" t="s">
        <v>288</v>
      </c>
      <c r="C77" s="258">
        <v>9731</v>
      </c>
      <c r="D77" s="259">
        <v>1224</v>
      </c>
      <c r="E77" s="258">
        <v>10057</v>
      </c>
      <c r="F77" s="259">
        <v>1384</v>
      </c>
      <c r="G77" s="258">
        <v>10333</v>
      </c>
      <c r="H77" s="259">
        <v>1434</v>
      </c>
      <c r="I77" s="258">
        <v>10636</v>
      </c>
      <c r="J77" s="259">
        <v>1484</v>
      </c>
      <c r="K77" s="258">
        <f>I77-'[3]Año 2021'!$I77</f>
        <v>1260</v>
      </c>
      <c r="L77" s="260">
        <f>J77-'[3]Año 2021'!J77</f>
        <v>301</v>
      </c>
      <c r="M77" s="177"/>
      <c r="N77" s="178"/>
    </row>
    <row r="78" spans="1:18" ht="13.9" customHeight="1" x14ac:dyDescent="0.2">
      <c r="A78" s="256">
        <v>72</v>
      </c>
      <c r="B78" s="257" t="s">
        <v>289</v>
      </c>
      <c r="C78" s="258">
        <v>7830</v>
      </c>
      <c r="D78" s="259">
        <v>1543</v>
      </c>
      <c r="E78" s="258">
        <v>8130</v>
      </c>
      <c r="F78" s="259">
        <v>1648</v>
      </c>
      <c r="G78" s="258">
        <v>8443</v>
      </c>
      <c r="H78" s="259">
        <v>1694</v>
      </c>
      <c r="I78" s="258">
        <v>8720</v>
      </c>
      <c r="J78" s="259">
        <v>1751</v>
      </c>
      <c r="K78" s="258">
        <f>I78-'[3]Año 2021'!$I78</f>
        <v>1146</v>
      </c>
      <c r="L78" s="260">
        <f>J78-'[3]Año 2021'!J78</f>
        <v>251</v>
      </c>
      <c r="M78" s="177"/>
      <c r="N78" s="178"/>
    </row>
    <row r="79" spans="1:18" ht="13.9" customHeight="1" x14ac:dyDescent="0.2">
      <c r="A79" s="256">
        <v>73</v>
      </c>
      <c r="B79" s="257" t="s">
        <v>290</v>
      </c>
      <c r="C79" s="258">
        <v>670</v>
      </c>
      <c r="D79" s="259">
        <v>100</v>
      </c>
      <c r="E79" s="258">
        <v>692</v>
      </c>
      <c r="F79" s="259">
        <v>114</v>
      </c>
      <c r="G79" s="258">
        <v>710</v>
      </c>
      <c r="H79" s="259">
        <v>114</v>
      </c>
      <c r="I79" s="258">
        <v>733</v>
      </c>
      <c r="J79" s="259">
        <v>117</v>
      </c>
      <c r="K79" s="258">
        <f>I79-'[3]Año 2021'!$I79</f>
        <v>78</v>
      </c>
      <c r="L79" s="260">
        <f>J79-'[3]Año 2021'!J79</f>
        <v>18</v>
      </c>
      <c r="M79" s="177"/>
      <c r="N79" s="178"/>
      <c r="R79" s="179"/>
    </row>
    <row r="80" spans="1:18" ht="13.9" customHeight="1" x14ac:dyDescent="0.2">
      <c r="A80" s="256">
        <v>74</v>
      </c>
      <c r="B80" s="257" t="s">
        <v>291</v>
      </c>
      <c r="C80" s="258">
        <v>9499</v>
      </c>
      <c r="D80" s="259">
        <v>1458</v>
      </c>
      <c r="E80" s="258">
        <v>9874</v>
      </c>
      <c r="F80" s="259">
        <v>1548</v>
      </c>
      <c r="G80" s="258">
        <v>10220</v>
      </c>
      <c r="H80" s="259">
        <v>1599</v>
      </c>
      <c r="I80" s="258">
        <v>10633</v>
      </c>
      <c r="J80" s="259">
        <v>1645</v>
      </c>
      <c r="K80" s="258">
        <f>I80-'[3]Año 2021'!$I80</f>
        <v>1488</v>
      </c>
      <c r="L80" s="260">
        <f>J80-'[3]Año 2021'!J80</f>
        <v>231</v>
      </c>
      <c r="M80" s="177"/>
      <c r="N80" s="178"/>
    </row>
    <row r="81" spans="1:18" ht="13.9" customHeight="1" x14ac:dyDescent="0.2">
      <c r="A81" s="256">
        <v>75</v>
      </c>
      <c r="B81" s="257" t="s">
        <v>292</v>
      </c>
      <c r="C81" s="258">
        <v>26373</v>
      </c>
      <c r="D81" s="259">
        <v>27422</v>
      </c>
      <c r="E81" s="258">
        <v>26907</v>
      </c>
      <c r="F81" s="259">
        <v>28659</v>
      </c>
      <c r="G81" s="258">
        <v>27403</v>
      </c>
      <c r="H81" s="259">
        <v>29408</v>
      </c>
      <c r="I81" s="258">
        <v>27978</v>
      </c>
      <c r="J81" s="259">
        <v>30070</v>
      </c>
      <c r="K81" s="258">
        <f>I81-'[3]Año 2021'!$I81</f>
        <v>2049</v>
      </c>
      <c r="L81" s="260">
        <f>J81-'[3]Año 2021'!J81</f>
        <v>3144</v>
      </c>
      <c r="M81" s="177"/>
      <c r="N81" s="178"/>
      <c r="R81" s="179"/>
    </row>
    <row r="82" spans="1:18" x14ac:dyDescent="0.2">
      <c r="A82" s="256">
        <v>76</v>
      </c>
      <c r="B82" s="257" t="s">
        <v>293</v>
      </c>
      <c r="C82" s="258">
        <v>705010</v>
      </c>
      <c r="D82" s="259">
        <v>112968</v>
      </c>
      <c r="E82" s="258">
        <v>722991</v>
      </c>
      <c r="F82" s="259">
        <v>114975</v>
      </c>
      <c r="G82" s="258">
        <v>741941</v>
      </c>
      <c r="H82" s="259">
        <v>117125</v>
      </c>
      <c r="I82" s="258">
        <v>760053</v>
      </c>
      <c r="J82" s="259">
        <v>119173</v>
      </c>
      <c r="K82" s="258">
        <f>I82-'[3]Año 2021'!$I82</f>
        <v>73232</v>
      </c>
      <c r="L82" s="260">
        <f>J82-'[3]Año 2021'!J82</f>
        <v>8026</v>
      </c>
      <c r="M82" s="177"/>
      <c r="N82" s="178"/>
    </row>
    <row r="83" spans="1:18" ht="13.9" customHeight="1" x14ac:dyDescent="0.2">
      <c r="A83" s="256">
        <v>77</v>
      </c>
      <c r="B83" s="257" t="s">
        <v>294</v>
      </c>
      <c r="C83" s="258">
        <v>1099</v>
      </c>
      <c r="D83" s="259">
        <v>259</v>
      </c>
      <c r="E83" s="258">
        <v>1138</v>
      </c>
      <c r="F83" s="259">
        <v>272</v>
      </c>
      <c r="G83" s="258">
        <v>1164</v>
      </c>
      <c r="H83" s="259">
        <v>280</v>
      </c>
      <c r="I83" s="258">
        <v>1204</v>
      </c>
      <c r="J83" s="259">
        <v>290</v>
      </c>
      <c r="K83" s="258">
        <f>I83-'[3]Año 2021'!$I83</f>
        <v>139</v>
      </c>
      <c r="L83" s="260">
        <f>J83-'[3]Año 2021'!J83</f>
        <v>45</v>
      </c>
      <c r="M83" s="177"/>
      <c r="N83" s="178"/>
      <c r="R83" s="179"/>
    </row>
    <row r="84" spans="1:18" ht="13.9" customHeight="1" x14ac:dyDescent="0.2">
      <c r="A84" s="256">
        <v>78</v>
      </c>
      <c r="B84" s="257" t="s">
        <v>295</v>
      </c>
      <c r="C84" s="258">
        <v>14585</v>
      </c>
      <c r="D84" s="259">
        <v>4290</v>
      </c>
      <c r="E84" s="258">
        <v>14896</v>
      </c>
      <c r="F84" s="259">
        <v>4465</v>
      </c>
      <c r="G84" s="258">
        <v>15195</v>
      </c>
      <c r="H84" s="259">
        <v>4561</v>
      </c>
      <c r="I84" s="258">
        <v>15476</v>
      </c>
      <c r="J84" s="259">
        <v>4671</v>
      </c>
      <c r="K84" s="258">
        <f>I84-'[3]Año 2021'!$I84</f>
        <v>1186</v>
      </c>
      <c r="L84" s="260">
        <f>J84-'[3]Año 2021'!J84</f>
        <v>457</v>
      </c>
      <c r="M84" s="177"/>
      <c r="N84" s="178"/>
      <c r="R84" s="179"/>
    </row>
    <row r="85" spans="1:18" ht="13.9" customHeight="1" x14ac:dyDescent="0.2">
      <c r="A85" s="256">
        <v>79</v>
      </c>
      <c r="B85" s="257" t="s">
        <v>296</v>
      </c>
      <c r="C85" s="258">
        <v>5216</v>
      </c>
      <c r="D85" s="259">
        <v>609</v>
      </c>
      <c r="E85" s="258">
        <v>5328</v>
      </c>
      <c r="F85" s="259">
        <v>654</v>
      </c>
      <c r="G85" s="258">
        <v>5442</v>
      </c>
      <c r="H85" s="259">
        <v>678</v>
      </c>
      <c r="I85" s="258">
        <v>5571</v>
      </c>
      <c r="J85" s="259">
        <v>698</v>
      </c>
      <c r="K85" s="258">
        <f>I85-'[3]Año 2021'!$I85</f>
        <v>480</v>
      </c>
      <c r="L85" s="260">
        <f>J85-'[3]Año 2021'!J85</f>
        <v>104</v>
      </c>
      <c r="M85" s="177"/>
      <c r="N85" s="178"/>
      <c r="R85" s="179"/>
    </row>
    <row r="86" spans="1:18" ht="13.9" customHeight="1" x14ac:dyDescent="0.2">
      <c r="A86" s="256">
        <v>80</v>
      </c>
      <c r="B86" s="257" t="s">
        <v>297</v>
      </c>
      <c r="C86" s="258">
        <v>250794</v>
      </c>
      <c r="D86" s="259">
        <v>44335</v>
      </c>
      <c r="E86" s="258">
        <v>260956</v>
      </c>
      <c r="F86" s="259">
        <v>46604</v>
      </c>
      <c r="G86" s="258">
        <v>272273</v>
      </c>
      <c r="H86" s="259">
        <v>48003</v>
      </c>
      <c r="I86" s="258">
        <v>283687</v>
      </c>
      <c r="J86" s="259">
        <v>49251</v>
      </c>
      <c r="K86" s="258">
        <f>I86-'[3]Año 2021'!$I86</f>
        <v>42756</v>
      </c>
      <c r="L86" s="260">
        <f>J86-'[3]Año 2021'!J86</f>
        <v>5945</v>
      </c>
      <c r="M86" s="177"/>
      <c r="N86" s="178"/>
    </row>
    <row r="87" spans="1:18" x14ac:dyDescent="0.2">
      <c r="A87" s="256">
        <v>81</v>
      </c>
      <c r="B87" s="257" t="s">
        <v>372</v>
      </c>
      <c r="C87" s="258">
        <v>9438</v>
      </c>
      <c r="D87" s="259">
        <v>1111</v>
      </c>
      <c r="E87" s="258">
        <v>10611</v>
      </c>
      <c r="F87" s="259">
        <v>1221</v>
      </c>
      <c r="G87" s="258">
        <v>11816</v>
      </c>
      <c r="H87" s="259">
        <v>1300</v>
      </c>
      <c r="I87" s="258">
        <v>13016</v>
      </c>
      <c r="J87" s="259">
        <v>1397</v>
      </c>
      <c r="K87" s="258">
        <f>I87-'[3]Año 2021'!$I87</f>
        <v>4665</v>
      </c>
      <c r="L87" s="260">
        <f>J87-'[3]Año 2021'!J87</f>
        <v>368</v>
      </c>
      <c r="M87" s="177"/>
      <c r="N87" s="178"/>
      <c r="R87" s="179"/>
    </row>
    <row r="88" spans="1:18" ht="13.9" customHeight="1" x14ac:dyDescent="0.2">
      <c r="A88" s="256">
        <v>82</v>
      </c>
      <c r="B88" s="257" t="s">
        <v>373</v>
      </c>
      <c r="C88" s="258">
        <v>8993</v>
      </c>
      <c r="D88" s="259">
        <v>2384</v>
      </c>
      <c r="E88" s="258">
        <v>9739</v>
      </c>
      <c r="F88" s="259">
        <v>2637</v>
      </c>
      <c r="G88" s="258">
        <v>10474</v>
      </c>
      <c r="H88" s="259">
        <v>2872</v>
      </c>
      <c r="I88" s="258">
        <v>11248</v>
      </c>
      <c r="J88" s="259">
        <v>3149</v>
      </c>
      <c r="K88" s="258">
        <f>I88-'[3]Año 2021'!$I88</f>
        <v>3005</v>
      </c>
      <c r="L88" s="260">
        <f>J88-'[3]Año 2021'!J88</f>
        <v>957</v>
      </c>
      <c r="M88" s="177"/>
      <c r="N88" s="178"/>
    </row>
    <row r="89" spans="1:18" ht="13.9" customHeight="1" x14ac:dyDescent="0.2">
      <c r="A89" s="256">
        <v>83</v>
      </c>
      <c r="B89" s="257" t="s">
        <v>374</v>
      </c>
      <c r="C89" s="258">
        <v>6823</v>
      </c>
      <c r="D89" s="259">
        <v>805</v>
      </c>
      <c r="E89" s="258">
        <v>7581</v>
      </c>
      <c r="F89" s="259">
        <v>898</v>
      </c>
      <c r="G89" s="258">
        <v>8356</v>
      </c>
      <c r="H89" s="259">
        <v>998</v>
      </c>
      <c r="I89" s="258">
        <v>9078</v>
      </c>
      <c r="J89" s="259">
        <v>1091</v>
      </c>
      <c r="K89" s="258">
        <f>I89-'[3]Año 2021'!$I89</f>
        <v>2949</v>
      </c>
      <c r="L89" s="260">
        <f>J89-'[3]Año 2021'!J89</f>
        <v>347</v>
      </c>
      <c r="M89" s="177"/>
      <c r="N89" s="178"/>
      <c r="R89" s="179"/>
    </row>
    <row r="90" spans="1:18" ht="13.9" customHeight="1" x14ac:dyDescent="0.2">
      <c r="A90" s="256">
        <v>84</v>
      </c>
      <c r="B90" s="257" t="s">
        <v>375</v>
      </c>
      <c r="C90" s="258">
        <v>2863</v>
      </c>
      <c r="D90" s="259">
        <v>561</v>
      </c>
      <c r="E90" s="258">
        <v>3057</v>
      </c>
      <c r="F90" s="259">
        <v>619</v>
      </c>
      <c r="G90" s="258">
        <v>3271</v>
      </c>
      <c r="H90" s="259">
        <v>648</v>
      </c>
      <c r="I90" s="258">
        <v>3444</v>
      </c>
      <c r="J90" s="259">
        <v>685</v>
      </c>
      <c r="K90" s="258">
        <f>I90-'[3]Año 2021'!$I90</f>
        <v>802</v>
      </c>
      <c r="L90" s="260">
        <f>J90-'[3]Año 2021'!J90</f>
        <v>151</v>
      </c>
      <c r="M90" s="177"/>
      <c r="N90" s="178"/>
    </row>
    <row r="91" spans="1:18" ht="13.9" customHeight="1" x14ac:dyDescent="0.2">
      <c r="A91" s="256">
        <v>85</v>
      </c>
      <c r="B91" s="257" t="s">
        <v>376</v>
      </c>
      <c r="C91" s="258">
        <v>45933</v>
      </c>
      <c r="D91" s="259">
        <v>2020</v>
      </c>
      <c r="E91" s="258">
        <v>52057</v>
      </c>
      <c r="F91" s="259">
        <v>2188</v>
      </c>
      <c r="G91" s="258">
        <v>58422</v>
      </c>
      <c r="H91" s="259">
        <v>2355</v>
      </c>
      <c r="I91" s="258">
        <v>64504</v>
      </c>
      <c r="J91" s="259">
        <v>2526</v>
      </c>
      <c r="K91" s="258">
        <f>I91-'[3]Año 2021'!$I91</f>
        <v>24019</v>
      </c>
      <c r="L91" s="260">
        <f>J91-'[3]Año 2021'!J91</f>
        <v>646</v>
      </c>
      <c r="M91" s="177"/>
      <c r="N91" s="178"/>
    </row>
    <row r="92" spans="1:18" ht="13.9" customHeight="1" x14ac:dyDescent="0.2">
      <c r="A92" s="256">
        <v>86</v>
      </c>
      <c r="B92" s="257" t="s">
        <v>539</v>
      </c>
      <c r="C92" s="258"/>
      <c r="D92" s="259"/>
      <c r="E92" s="258"/>
      <c r="F92" s="259"/>
      <c r="G92" s="258"/>
      <c r="H92" s="259"/>
      <c r="I92" s="258">
        <v>88</v>
      </c>
      <c r="J92" s="259">
        <v>5</v>
      </c>
      <c r="K92" s="258">
        <v>88</v>
      </c>
      <c r="L92" s="260">
        <v>5</v>
      </c>
      <c r="M92" s="177"/>
      <c r="N92" s="178"/>
    </row>
    <row r="93" spans="1:18" ht="13.9" customHeight="1" x14ac:dyDescent="0.2">
      <c r="A93" s="256">
        <v>87</v>
      </c>
      <c r="B93" s="257" t="s">
        <v>469</v>
      </c>
      <c r="C93" s="258"/>
      <c r="D93" s="259"/>
      <c r="E93" s="258"/>
      <c r="F93" s="259"/>
      <c r="G93" s="258"/>
      <c r="H93" s="259"/>
      <c r="I93" s="258">
        <v>30</v>
      </c>
      <c r="J93" s="259">
        <v>31</v>
      </c>
      <c r="K93" s="258">
        <f>I93</f>
        <v>30</v>
      </c>
      <c r="L93" s="260">
        <f>J93</f>
        <v>31</v>
      </c>
      <c r="M93" s="177"/>
      <c r="N93" s="178"/>
    </row>
    <row r="94" spans="1:18" ht="13.9" customHeight="1" x14ac:dyDescent="0.2">
      <c r="A94" s="256">
        <v>0</v>
      </c>
      <c r="B94" s="257" t="s">
        <v>145</v>
      </c>
      <c r="C94" s="258"/>
      <c r="D94" s="259"/>
      <c r="E94" s="258"/>
      <c r="F94" s="259"/>
      <c r="G94" s="258"/>
      <c r="H94" s="259"/>
      <c r="I94" s="258"/>
      <c r="J94" s="259"/>
      <c r="K94" s="258"/>
      <c r="L94" s="260"/>
      <c r="M94" s="177"/>
      <c r="N94" s="178"/>
    </row>
    <row r="95" spans="1:18" s="285" customFormat="1" ht="13.9" customHeight="1" x14ac:dyDescent="0.2">
      <c r="A95" s="261"/>
      <c r="B95" s="262" t="s">
        <v>60</v>
      </c>
      <c r="C95" s="263">
        <f>SUM(C7:C94)</f>
        <v>43548874</v>
      </c>
      <c r="D95" s="264">
        <f>SUM(D7:D94)</f>
        <v>2417581</v>
      </c>
      <c r="E95" s="263">
        <v>44426304</v>
      </c>
      <c r="F95" s="264">
        <v>2496233</v>
      </c>
      <c r="G95" s="263">
        <v>45309188</v>
      </c>
      <c r="H95" s="264">
        <v>2538411</v>
      </c>
      <c r="I95" s="263">
        <v>46154289</v>
      </c>
      <c r="J95" s="263">
        <v>2578164</v>
      </c>
      <c r="K95" s="263">
        <v>3347154</v>
      </c>
      <c r="L95" s="265">
        <v>192075</v>
      </c>
      <c r="M95" s="283"/>
      <c r="N95" s="284"/>
    </row>
    <row r="96" spans="1:18" ht="13.9" customHeight="1" x14ac:dyDescent="0.2">
      <c r="B96" s="204"/>
      <c r="E96" s="181"/>
      <c r="G96" s="182"/>
      <c r="H96" s="182"/>
      <c r="I96" s="459"/>
      <c r="J96" s="459"/>
      <c r="K96" s="182"/>
      <c r="L96" s="182"/>
      <c r="M96" s="177"/>
      <c r="N96" s="178"/>
    </row>
    <row r="97" spans="1:16382" x14ac:dyDescent="0.2">
      <c r="B97" s="183"/>
      <c r="G97" s="184"/>
      <c r="H97" s="184"/>
      <c r="K97" s="185"/>
      <c r="L97" s="185"/>
      <c r="M97" s="177"/>
      <c r="N97" s="178"/>
    </row>
    <row r="98" spans="1:16382" ht="18.75" customHeight="1" x14ac:dyDescent="0.2">
      <c r="B98" s="183"/>
      <c r="E98" s="181"/>
      <c r="F98" s="181"/>
      <c r="M98" s="177"/>
      <c r="N98" s="178"/>
    </row>
    <row r="99" spans="1:16382" x14ac:dyDescent="0.2">
      <c r="B99" s="400"/>
      <c r="C99" s="187"/>
      <c r="D99" s="187"/>
      <c r="E99" s="187"/>
      <c r="F99" s="187"/>
      <c r="G99" s="187"/>
      <c r="H99" s="187"/>
      <c r="I99" s="187"/>
      <c r="J99" s="187"/>
      <c r="K99" s="187"/>
      <c r="L99" s="187"/>
      <c r="M99" s="177"/>
      <c r="N99" s="178"/>
    </row>
    <row r="100" spans="1:16382" x14ac:dyDescent="0.2">
      <c r="B100" s="187"/>
      <c r="C100" s="187"/>
      <c r="D100" s="187"/>
      <c r="E100" s="187"/>
      <c r="F100" s="187"/>
      <c r="G100" s="187"/>
      <c r="H100" s="187"/>
      <c r="I100" s="187"/>
      <c r="J100" s="187"/>
      <c r="K100" s="187"/>
      <c r="L100" s="187"/>
      <c r="M100" s="177"/>
      <c r="N100" s="178"/>
    </row>
    <row r="101" spans="1:16382" x14ac:dyDescent="0.2">
      <c r="B101" s="460"/>
      <c r="C101" s="460"/>
      <c r="D101" s="460"/>
      <c r="E101" s="460"/>
      <c r="F101" s="460"/>
      <c r="G101" s="460"/>
      <c r="H101" s="460"/>
      <c r="I101" s="460"/>
      <c r="J101" s="460"/>
      <c r="K101" s="460"/>
      <c r="L101" s="460"/>
      <c r="M101" s="177"/>
      <c r="N101" s="178"/>
    </row>
    <row r="102" spans="1:16382" x14ac:dyDescent="0.2">
      <c r="B102" s="186"/>
      <c r="M102" s="177"/>
      <c r="N102" s="178"/>
    </row>
    <row r="103" spans="1:16382" x14ac:dyDescent="0.2">
      <c r="B103" s="186"/>
      <c r="M103" s="177"/>
      <c r="N103" s="178"/>
    </row>
    <row r="104" spans="1:16382" x14ac:dyDescent="0.2">
      <c r="B104" s="187"/>
      <c r="C104" s="187"/>
      <c r="D104" s="187"/>
      <c r="E104" s="188"/>
      <c r="F104" s="188"/>
      <c r="M104" s="177"/>
      <c r="N104" s="178"/>
    </row>
    <row r="105" spans="1:16382" x14ac:dyDescent="0.2">
      <c r="M105" s="177"/>
      <c r="N105" s="178"/>
    </row>
    <row r="106" spans="1:16382" x14ac:dyDescent="0.2">
      <c r="A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c r="FN106" s="189"/>
      <c r="FO106" s="189"/>
      <c r="FP106" s="189"/>
      <c r="FQ106" s="189"/>
      <c r="FR106" s="189"/>
      <c r="FS106" s="189"/>
      <c r="FT106" s="189"/>
      <c r="FU106" s="189"/>
      <c r="FV106" s="189"/>
      <c r="FW106" s="189"/>
      <c r="FX106" s="189"/>
      <c r="FY106" s="189"/>
      <c r="FZ106" s="189"/>
      <c r="GA106" s="189"/>
      <c r="GB106" s="189"/>
      <c r="GC106" s="189"/>
      <c r="GD106" s="189"/>
      <c r="GE106" s="189"/>
      <c r="GF106" s="189"/>
      <c r="GG106" s="189"/>
      <c r="GH106" s="189"/>
      <c r="GI106" s="189"/>
      <c r="GJ106" s="189"/>
      <c r="GK106" s="189"/>
      <c r="GL106" s="189"/>
      <c r="GM106" s="189"/>
      <c r="GN106" s="189"/>
      <c r="GO106" s="189"/>
      <c r="GP106" s="189"/>
      <c r="GQ106" s="189"/>
      <c r="GR106" s="189"/>
      <c r="GS106" s="189"/>
      <c r="GT106" s="189"/>
      <c r="GU106" s="189"/>
      <c r="GV106" s="189"/>
      <c r="GW106" s="189"/>
      <c r="GX106" s="189"/>
      <c r="GY106" s="189"/>
      <c r="GZ106" s="189"/>
      <c r="HA106" s="189"/>
      <c r="HB106" s="189"/>
      <c r="HC106" s="189"/>
      <c r="HD106" s="189"/>
      <c r="HE106" s="189"/>
      <c r="HF106" s="189"/>
      <c r="HG106" s="189"/>
      <c r="HH106" s="189"/>
      <c r="HI106" s="189"/>
      <c r="HJ106" s="189"/>
      <c r="HK106" s="189"/>
      <c r="HL106" s="189"/>
      <c r="HM106" s="189"/>
      <c r="HN106" s="189"/>
      <c r="HO106" s="189"/>
      <c r="HP106" s="189"/>
      <c r="HQ106" s="189"/>
      <c r="HR106" s="189"/>
      <c r="HS106" s="189"/>
      <c r="HT106" s="189"/>
      <c r="HU106" s="189"/>
      <c r="HV106" s="189"/>
      <c r="HW106" s="189"/>
      <c r="HX106" s="189"/>
      <c r="HY106" s="189"/>
      <c r="HZ106" s="189"/>
      <c r="IA106" s="189"/>
      <c r="IB106" s="189"/>
      <c r="IC106" s="189"/>
      <c r="ID106" s="189"/>
      <c r="IE106" s="189"/>
      <c r="IF106" s="189"/>
      <c r="IG106" s="189"/>
      <c r="IH106" s="189"/>
      <c r="II106" s="189"/>
      <c r="IJ106" s="189"/>
      <c r="IK106" s="189"/>
      <c r="IL106" s="189"/>
      <c r="IM106" s="189"/>
      <c r="IN106" s="189"/>
      <c r="IO106" s="189"/>
      <c r="IP106" s="189"/>
      <c r="IQ106" s="189"/>
      <c r="IR106" s="189"/>
      <c r="IS106" s="189"/>
      <c r="IT106" s="189"/>
      <c r="IU106" s="189"/>
      <c r="IV106" s="189"/>
      <c r="IW106" s="189"/>
      <c r="IX106" s="189"/>
      <c r="IY106" s="189"/>
      <c r="IZ106" s="189"/>
      <c r="JA106" s="189"/>
      <c r="JB106" s="189"/>
      <c r="JC106" s="189"/>
      <c r="JD106" s="189"/>
      <c r="JE106" s="189"/>
      <c r="JF106" s="189"/>
      <c r="JG106" s="189"/>
      <c r="JH106" s="189"/>
      <c r="JI106" s="189"/>
      <c r="JJ106" s="189"/>
      <c r="JK106" s="189"/>
      <c r="JL106" s="189"/>
      <c r="JM106" s="189"/>
      <c r="JN106" s="189"/>
      <c r="JO106" s="189"/>
      <c r="JP106" s="189"/>
      <c r="JQ106" s="189"/>
      <c r="JR106" s="189"/>
      <c r="JS106" s="189"/>
      <c r="JT106" s="189"/>
      <c r="JU106" s="189"/>
      <c r="JV106" s="189"/>
      <c r="JW106" s="189"/>
      <c r="JX106" s="189"/>
      <c r="JY106" s="189"/>
      <c r="JZ106" s="189"/>
      <c r="KA106" s="189"/>
      <c r="KB106" s="189"/>
      <c r="KC106" s="189"/>
      <c r="KD106" s="189"/>
      <c r="KE106" s="189"/>
      <c r="KF106" s="189"/>
      <c r="KG106" s="189"/>
      <c r="KH106" s="189"/>
      <c r="KI106" s="189"/>
      <c r="KJ106" s="189"/>
      <c r="KK106" s="189"/>
      <c r="KL106" s="189"/>
      <c r="KM106" s="189"/>
      <c r="KN106" s="189"/>
      <c r="KO106" s="189"/>
      <c r="KP106" s="189"/>
      <c r="KQ106" s="189"/>
      <c r="KR106" s="189"/>
      <c r="KS106" s="189"/>
      <c r="KT106" s="189"/>
      <c r="KU106" s="189"/>
      <c r="KV106" s="189"/>
      <c r="KW106" s="189"/>
      <c r="KX106" s="189"/>
      <c r="KY106" s="189"/>
      <c r="KZ106" s="189"/>
      <c r="LA106" s="189"/>
      <c r="LB106" s="189"/>
      <c r="LC106" s="189"/>
      <c r="LD106" s="189"/>
      <c r="LE106" s="189"/>
      <c r="LF106" s="189"/>
      <c r="LG106" s="189"/>
      <c r="LH106" s="189"/>
      <c r="LI106" s="189"/>
      <c r="LJ106" s="189"/>
      <c r="LK106" s="189"/>
      <c r="LL106" s="189"/>
      <c r="LM106" s="189"/>
      <c r="LN106" s="189"/>
      <c r="LO106" s="189"/>
      <c r="LP106" s="189"/>
      <c r="LQ106" s="189"/>
      <c r="LR106" s="189"/>
      <c r="LS106" s="189"/>
      <c r="LT106" s="189"/>
      <c r="LU106" s="189"/>
      <c r="LV106" s="189"/>
      <c r="LW106" s="189"/>
      <c r="LX106" s="189"/>
      <c r="LY106" s="189"/>
      <c r="LZ106" s="189"/>
      <c r="MA106" s="189"/>
      <c r="MB106" s="189"/>
      <c r="MC106" s="189"/>
      <c r="MD106" s="189"/>
      <c r="ME106" s="189"/>
      <c r="MF106" s="189"/>
      <c r="MG106" s="189"/>
      <c r="MH106" s="189"/>
      <c r="MI106" s="189"/>
      <c r="MJ106" s="189"/>
      <c r="MK106" s="189"/>
      <c r="ML106" s="189"/>
      <c r="MM106" s="189"/>
      <c r="MN106" s="189"/>
      <c r="MO106" s="189"/>
      <c r="MP106" s="189"/>
      <c r="MQ106" s="189"/>
      <c r="MR106" s="189"/>
      <c r="MS106" s="189"/>
      <c r="MT106" s="189"/>
      <c r="MU106" s="189"/>
      <c r="MV106" s="189"/>
      <c r="MW106" s="189"/>
      <c r="MX106" s="189"/>
      <c r="MY106" s="189"/>
      <c r="MZ106" s="189"/>
      <c r="NA106" s="189"/>
      <c r="NB106" s="189"/>
      <c r="NC106" s="189"/>
      <c r="ND106" s="189"/>
      <c r="NE106" s="189"/>
      <c r="NF106" s="189"/>
      <c r="NG106" s="189"/>
      <c r="NH106" s="189"/>
      <c r="NI106" s="189"/>
      <c r="NJ106" s="189"/>
      <c r="NK106" s="189"/>
      <c r="NL106" s="189"/>
      <c r="NM106" s="189"/>
      <c r="NN106" s="189"/>
      <c r="NO106" s="189"/>
      <c r="NP106" s="189"/>
      <c r="NQ106" s="189"/>
      <c r="NR106" s="189"/>
      <c r="NS106" s="189"/>
      <c r="NT106" s="189"/>
      <c r="NU106" s="189"/>
      <c r="NV106" s="189"/>
      <c r="NW106" s="189"/>
      <c r="NX106" s="189"/>
      <c r="NY106" s="189"/>
      <c r="NZ106" s="189"/>
      <c r="OA106" s="189"/>
      <c r="OB106" s="189"/>
      <c r="OC106" s="189"/>
      <c r="OD106" s="189"/>
      <c r="OE106" s="189"/>
      <c r="OF106" s="189"/>
      <c r="OG106" s="189"/>
      <c r="OH106" s="189"/>
      <c r="OI106" s="189"/>
      <c r="OJ106" s="189"/>
      <c r="OK106" s="189"/>
      <c r="OL106" s="189"/>
      <c r="OM106" s="189"/>
      <c r="ON106" s="189"/>
      <c r="OO106" s="189"/>
      <c r="OP106" s="189"/>
      <c r="OQ106" s="189"/>
      <c r="OR106" s="189"/>
      <c r="OS106" s="189"/>
      <c r="OT106" s="189"/>
      <c r="OU106" s="189"/>
      <c r="OV106" s="189"/>
      <c r="OW106" s="189"/>
      <c r="OX106" s="189"/>
      <c r="OY106" s="189"/>
      <c r="OZ106" s="189"/>
      <c r="PA106" s="189"/>
      <c r="PB106" s="189"/>
      <c r="PC106" s="189"/>
      <c r="PD106" s="189"/>
      <c r="PE106" s="189"/>
      <c r="PF106" s="189"/>
      <c r="PG106" s="189"/>
      <c r="PH106" s="189"/>
      <c r="PI106" s="189"/>
      <c r="PJ106" s="189"/>
      <c r="PK106" s="189"/>
      <c r="PL106" s="189"/>
      <c r="PM106" s="189"/>
      <c r="PN106" s="189"/>
      <c r="PO106" s="189"/>
      <c r="PP106" s="189"/>
      <c r="PQ106" s="189"/>
      <c r="PR106" s="189"/>
      <c r="PS106" s="189"/>
      <c r="PT106" s="189"/>
      <c r="PU106" s="189"/>
      <c r="PV106" s="189"/>
      <c r="PW106" s="189"/>
      <c r="PX106" s="189"/>
      <c r="PY106" s="189"/>
      <c r="PZ106" s="189"/>
      <c r="QA106" s="189"/>
      <c r="QB106" s="189"/>
      <c r="QC106" s="189"/>
      <c r="QD106" s="189"/>
      <c r="QE106" s="189"/>
      <c r="QF106" s="189"/>
      <c r="QG106" s="189"/>
      <c r="QH106" s="189"/>
      <c r="QI106" s="189"/>
      <c r="QJ106" s="189"/>
      <c r="QK106" s="189"/>
      <c r="QL106" s="189"/>
      <c r="QM106" s="189"/>
      <c r="QN106" s="189"/>
      <c r="QO106" s="189"/>
      <c r="QP106" s="189"/>
      <c r="QQ106" s="189"/>
      <c r="QR106" s="189"/>
      <c r="QS106" s="189"/>
      <c r="QT106" s="189"/>
      <c r="QU106" s="189"/>
      <c r="QV106" s="189"/>
      <c r="QW106" s="189"/>
      <c r="QX106" s="189"/>
      <c r="QY106" s="189"/>
      <c r="QZ106" s="189"/>
      <c r="RA106" s="189"/>
      <c r="RB106" s="189"/>
      <c r="RC106" s="189"/>
      <c r="RD106" s="189"/>
      <c r="RE106" s="189"/>
      <c r="RF106" s="189"/>
      <c r="RG106" s="189"/>
      <c r="RH106" s="189"/>
      <c r="RI106" s="189"/>
      <c r="RJ106" s="189"/>
      <c r="RK106" s="189"/>
      <c r="RL106" s="189"/>
      <c r="RM106" s="189"/>
      <c r="RN106" s="189"/>
      <c r="RO106" s="189"/>
      <c r="RP106" s="189"/>
      <c r="RQ106" s="189"/>
      <c r="RR106" s="189"/>
      <c r="RS106" s="189"/>
      <c r="RT106" s="189"/>
      <c r="RU106" s="189"/>
      <c r="RV106" s="189"/>
      <c r="RW106" s="189"/>
      <c r="RX106" s="189"/>
      <c r="RY106" s="189"/>
      <c r="RZ106" s="189"/>
      <c r="SA106" s="189"/>
      <c r="SB106" s="189"/>
      <c r="SC106" s="189"/>
      <c r="SD106" s="189"/>
      <c r="SE106" s="189"/>
      <c r="SF106" s="189"/>
      <c r="SG106" s="189"/>
      <c r="SH106" s="189"/>
      <c r="SI106" s="189"/>
      <c r="SJ106" s="189"/>
      <c r="SK106" s="189"/>
      <c r="SL106" s="189"/>
      <c r="SM106" s="189"/>
      <c r="SN106" s="189"/>
      <c r="SO106" s="189"/>
      <c r="SP106" s="189"/>
      <c r="SQ106" s="189"/>
      <c r="SR106" s="189"/>
      <c r="SS106" s="189"/>
      <c r="ST106" s="189"/>
      <c r="SU106" s="189"/>
      <c r="SV106" s="189"/>
      <c r="SW106" s="189"/>
      <c r="SX106" s="189"/>
      <c r="SY106" s="189"/>
      <c r="SZ106" s="189"/>
      <c r="TA106" s="189"/>
      <c r="TB106" s="189"/>
      <c r="TC106" s="189"/>
      <c r="TD106" s="189"/>
      <c r="TE106" s="189"/>
      <c r="TF106" s="189"/>
      <c r="TG106" s="189"/>
      <c r="TH106" s="189"/>
      <c r="TI106" s="189"/>
      <c r="TJ106" s="189"/>
      <c r="TK106" s="189"/>
      <c r="TL106" s="189"/>
      <c r="TM106" s="189"/>
      <c r="TN106" s="189"/>
      <c r="TO106" s="189"/>
      <c r="TP106" s="189"/>
      <c r="TQ106" s="189"/>
      <c r="TR106" s="189"/>
      <c r="TS106" s="189"/>
      <c r="TT106" s="189"/>
      <c r="TU106" s="189"/>
      <c r="TV106" s="189"/>
      <c r="TW106" s="189"/>
      <c r="TX106" s="189"/>
      <c r="TY106" s="189"/>
      <c r="TZ106" s="189"/>
      <c r="UA106" s="189"/>
      <c r="UB106" s="189"/>
      <c r="UC106" s="189"/>
      <c r="UD106" s="189"/>
      <c r="UE106" s="189"/>
      <c r="UF106" s="189"/>
      <c r="UG106" s="189"/>
      <c r="UH106" s="189"/>
      <c r="UI106" s="189"/>
      <c r="UJ106" s="189"/>
      <c r="UK106" s="189"/>
      <c r="UL106" s="189"/>
      <c r="UM106" s="189"/>
      <c r="UN106" s="189"/>
      <c r="UO106" s="189"/>
      <c r="UP106" s="189"/>
      <c r="UQ106" s="189"/>
      <c r="UR106" s="189"/>
      <c r="US106" s="189"/>
      <c r="UT106" s="189"/>
      <c r="UU106" s="189"/>
      <c r="UV106" s="189"/>
      <c r="UW106" s="189"/>
      <c r="UX106" s="189"/>
      <c r="UY106" s="189"/>
      <c r="UZ106" s="189"/>
      <c r="VA106" s="189"/>
      <c r="VB106" s="189"/>
      <c r="VC106" s="189"/>
      <c r="VD106" s="189"/>
      <c r="VE106" s="189"/>
      <c r="VF106" s="189"/>
      <c r="VG106" s="189"/>
      <c r="VH106" s="189"/>
      <c r="VI106" s="189"/>
      <c r="VJ106" s="189"/>
      <c r="VK106" s="189"/>
      <c r="VL106" s="189"/>
      <c r="VM106" s="189"/>
      <c r="VN106" s="189"/>
      <c r="VO106" s="189"/>
      <c r="VP106" s="189"/>
      <c r="VQ106" s="189"/>
      <c r="VR106" s="189"/>
      <c r="VS106" s="189"/>
      <c r="VT106" s="189"/>
      <c r="VU106" s="189"/>
      <c r="VV106" s="189"/>
      <c r="VW106" s="189"/>
      <c r="VX106" s="189"/>
      <c r="VY106" s="189"/>
      <c r="VZ106" s="189"/>
      <c r="WA106" s="189"/>
      <c r="WB106" s="189"/>
      <c r="WC106" s="189"/>
      <c r="WD106" s="189"/>
      <c r="WE106" s="189"/>
      <c r="WF106" s="189"/>
      <c r="WG106" s="189"/>
      <c r="WH106" s="189"/>
      <c r="WI106" s="189"/>
      <c r="WJ106" s="189"/>
      <c r="WK106" s="189"/>
      <c r="WL106" s="189"/>
      <c r="WM106" s="189"/>
      <c r="WN106" s="189"/>
      <c r="WO106" s="189"/>
      <c r="WP106" s="189"/>
      <c r="WQ106" s="189"/>
      <c r="WR106" s="189"/>
      <c r="WS106" s="189"/>
      <c r="WT106" s="189"/>
      <c r="WU106" s="189"/>
      <c r="WV106" s="189"/>
      <c r="WW106" s="189"/>
      <c r="WX106" s="189"/>
      <c r="WY106" s="189"/>
      <c r="WZ106" s="189"/>
      <c r="XA106" s="189"/>
      <c r="XB106" s="189"/>
      <c r="XC106" s="189"/>
      <c r="XD106" s="189"/>
      <c r="XE106" s="189"/>
      <c r="XF106" s="189"/>
      <c r="XG106" s="189"/>
      <c r="XH106" s="189"/>
      <c r="XI106" s="189"/>
      <c r="XJ106" s="189"/>
      <c r="XK106" s="189"/>
      <c r="XL106" s="189"/>
      <c r="XM106" s="189"/>
      <c r="XN106" s="189"/>
      <c r="XO106" s="189"/>
      <c r="XP106" s="189"/>
      <c r="XQ106" s="189"/>
      <c r="XR106" s="189"/>
      <c r="XS106" s="189"/>
      <c r="XT106" s="189"/>
      <c r="XU106" s="189"/>
      <c r="XV106" s="189"/>
      <c r="XW106" s="189"/>
      <c r="XX106" s="189"/>
      <c r="XY106" s="189"/>
      <c r="XZ106" s="189"/>
      <c r="YA106" s="189"/>
      <c r="YB106" s="189"/>
      <c r="YC106" s="189"/>
      <c r="YD106" s="189"/>
      <c r="YE106" s="189"/>
      <c r="YF106" s="189"/>
      <c r="YG106" s="189"/>
      <c r="YH106" s="189"/>
      <c r="YI106" s="189"/>
      <c r="YJ106" s="189"/>
      <c r="YK106" s="189"/>
      <c r="YL106" s="189"/>
      <c r="YM106" s="189"/>
      <c r="YN106" s="189"/>
      <c r="YO106" s="189"/>
      <c r="YP106" s="189"/>
      <c r="YQ106" s="189"/>
      <c r="YR106" s="189"/>
      <c r="YS106" s="189"/>
      <c r="YT106" s="189"/>
      <c r="YU106" s="189"/>
      <c r="YV106" s="189"/>
      <c r="YW106" s="189"/>
      <c r="YX106" s="189"/>
      <c r="YY106" s="189"/>
      <c r="YZ106" s="189"/>
      <c r="ZA106" s="189"/>
      <c r="ZB106" s="189"/>
      <c r="ZC106" s="189"/>
      <c r="ZD106" s="189"/>
      <c r="ZE106" s="189"/>
      <c r="ZF106" s="189"/>
      <c r="ZG106" s="189"/>
      <c r="ZH106" s="189"/>
      <c r="ZI106" s="189"/>
      <c r="ZJ106" s="189"/>
      <c r="ZK106" s="189"/>
      <c r="ZL106" s="189"/>
      <c r="ZM106" s="189"/>
      <c r="ZN106" s="189"/>
      <c r="ZO106" s="189"/>
      <c r="ZP106" s="189"/>
      <c r="ZQ106" s="189"/>
      <c r="ZR106" s="189"/>
      <c r="ZS106" s="189"/>
      <c r="ZT106" s="189"/>
      <c r="ZU106" s="189"/>
      <c r="ZV106" s="189"/>
      <c r="ZW106" s="189"/>
      <c r="ZX106" s="189"/>
      <c r="ZY106" s="189"/>
      <c r="ZZ106" s="189"/>
      <c r="AAA106" s="189"/>
      <c r="AAB106" s="189"/>
      <c r="AAC106" s="189"/>
      <c r="AAD106" s="189"/>
      <c r="AAE106" s="189"/>
      <c r="AAF106" s="189"/>
      <c r="AAG106" s="189"/>
      <c r="AAH106" s="189"/>
      <c r="AAI106" s="189"/>
      <c r="AAJ106" s="189"/>
      <c r="AAK106" s="189"/>
      <c r="AAL106" s="189"/>
      <c r="AAM106" s="189"/>
      <c r="AAN106" s="189"/>
      <c r="AAO106" s="189"/>
      <c r="AAP106" s="189"/>
      <c r="AAQ106" s="189"/>
      <c r="AAR106" s="189"/>
      <c r="AAS106" s="189"/>
      <c r="AAT106" s="189"/>
      <c r="AAU106" s="189"/>
      <c r="AAV106" s="189"/>
      <c r="AAW106" s="189"/>
      <c r="AAX106" s="189"/>
      <c r="AAY106" s="189"/>
      <c r="AAZ106" s="189"/>
      <c r="ABA106" s="189"/>
      <c r="ABB106" s="189"/>
      <c r="ABC106" s="189"/>
      <c r="ABD106" s="189"/>
      <c r="ABE106" s="189"/>
      <c r="ABF106" s="189"/>
      <c r="ABG106" s="189"/>
      <c r="ABH106" s="189"/>
      <c r="ABI106" s="189"/>
      <c r="ABJ106" s="189"/>
      <c r="ABK106" s="189"/>
      <c r="ABL106" s="189"/>
      <c r="ABM106" s="189"/>
      <c r="ABN106" s="189"/>
      <c r="ABO106" s="189"/>
      <c r="ABP106" s="189"/>
      <c r="ABQ106" s="189"/>
      <c r="ABR106" s="189"/>
      <c r="ABS106" s="189"/>
      <c r="ABT106" s="189"/>
      <c r="ABU106" s="189"/>
      <c r="ABV106" s="189"/>
      <c r="ABW106" s="189"/>
      <c r="ABX106" s="189"/>
      <c r="ABY106" s="189"/>
      <c r="ABZ106" s="189"/>
      <c r="ACA106" s="189"/>
      <c r="ACB106" s="189"/>
      <c r="ACC106" s="189"/>
      <c r="ACD106" s="189"/>
      <c r="ACE106" s="189"/>
      <c r="ACF106" s="189"/>
      <c r="ACG106" s="189"/>
      <c r="ACH106" s="189"/>
      <c r="ACI106" s="189"/>
      <c r="ACJ106" s="189"/>
      <c r="ACK106" s="189"/>
      <c r="ACL106" s="189"/>
      <c r="ACM106" s="189"/>
      <c r="ACN106" s="189"/>
      <c r="ACO106" s="189"/>
      <c r="ACP106" s="189"/>
      <c r="ACQ106" s="189"/>
      <c r="ACR106" s="189"/>
      <c r="ACS106" s="189"/>
      <c r="ACT106" s="189"/>
      <c r="ACU106" s="189"/>
      <c r="ACV106" s="189"/>
      <c r="ACW106" s="189"/>
      <c r="ACX106" s="189"/>
      <c r="ACY106" s="189"/>
      <c r="ACZ106" s="189"/>
      <c r="ADA106" s="189"/>
      <c r="ADB106" s="189"/>
      <c r="ADC106" s="189"/>
      <c r="ADD106" s="189"/>
      <c r="ADE106" s="189"/>
      <c r="ADF106" s="189"/>
      <c r="ADG106" s="189"/>
      <c r="ADH106" s="189"/>
      <c r="ADI106" s="189"/>
      <c r="ADJ106" s="189"/>
      <c r="ADK106" s="189"/>
      <c r="ADL106" s="189"/>
      <c r="ADM106" s="189"/>
      <c r="ADN106" s="189"/>
      <c r="ADO106" s="189"/>
      <c r="ADP106" s="189"/>
      <c r="ADQ106" s="189"/>
      <c r="ADR106" s="189"/>
      <c r="ADS106" s="189"/>
      <c r="ADT106" s="189"/>
      <c r="ADU106" s="189"/>
      <c r="ADV106" s="189"/>
      <c r="ADW106" s="189"/>
      <c r="ADX106" s="189"/>
      <c r="ADY106" s="189"/>
      <c r="ADZ106" s="189"/>
      <c r="AEA106" s="189"/>
      <c r="AEB106" s="189"/>
      <c r="AEC106" s="189"/>
      <c r="AED106" s="189"/>
      <c r="AEE106" s="189"/>
      <c r="AEF106" s="189"/>
      <c r="AEG106" s="189"/>
      <c r="AEH106" s="189"/>
      <c r="AEI106" s="189"/>
      <c r="AEJ106" s="189"/>
      <c r="AEK106" s="189"/>
      <c r="AEL106" s="189"/>
      <c r="AEM106" s="189"/>
      <c r="AEN106" s="189"/>
      <c r="AEO106" s="189"/>
      <c r="AEP106" s="189"/>
      <c r="AEQ106" s="189"/>
      <c r="AER106" s="189"/>
      <c r="AES106" s="189"/>
      <c r="AET106" s="189"/>
      <c r="AEU106" s="189"/>
      <c r="AEV106" s="189"/>
      <c r="AEW106" s="189"/>
      <c r="AEX106" s="189"/>
      <c r="AEY106" s="189"/>
      <c r="AEZ106" s="189"/>
      <c r="AFA106" s="189"/>
      <c r="AFB106" s="189"/>
      <c r="AFC106" s="189"/>
      <c r="AFD106" s="189"/>
      <c r="AFE106" s="189"/>
      <c r="AFF106" s="189"/>
      <c r="AFG106" s="189"/>
      <c r="AFH106" s="189"/>
      <c r="AFI106" s="189"/>
      <c r="AFJ106" s="189"/>
      <c r="AFK106" s="189"/>
      <c r="AFL106" s="189"/>
      <c r="AFM106" s="189"/>
      <c r="AFN106" s="189"/>
      <c r="AFO106" s="189"/>
      <c r="AFP106" s="189"/>
      <c r="AFQ106" s="189"/>
      <c r="AFR106" s="189"/>
      <c r="AFS106" s="189"/>
      <c r="AFT106" s="189"/>
      <c r="AFU106" s="189"/>
      <c r="AFV106" s="189"/>
      <c r="AFW106" s="189"/>
      <c r="AFX106" s="189"/>
      <c r="AFY106" s="189"/>
      <c r="AFZ106" s="189"/>
      <c r="AGA106" s="189"/>
      <c r="AGB106" s="189"/>
      <c r="AGC106" s="189"/>
      <c r="AGD106" s="189"/>
      <c r="AGE106" s="189"/>
      <c r="AGF106" s="189"/>
      <c r="AGG106" s="189"/>
      <c r="AGH106" s="189"/>
      <c r="AGI106" s="189"/>
      <c r="AGJ106" s="189"/>
      <c r="AGK106" s="189"/>
      <c r="AGL106" s="189"/>
      <c r="AGM106" s="189"/>
      <c r="AGN106" s="189"/>
      <c r="AGO106" s="189"/>
      <c r="AGP106" s="189"/>
      <c r="AGQ106" s="189"/>
      <c r="AGR106" s="189"/>
      <c r="AGS106" s="189"/>
      <c r="AGT106" s="189"/>
      <c r="AGU106" s="189"/>
      <c r="AGV106" s="189"/>
      <c r="AGW106" s="189"/>
      <c r="AGX106" s="189"/>
      <c r="AGY106" s="189"/>
      <c r="AGZ106" s="189"/>
      <c r="AHA106" s="189"/>
      <c r="AHB106" s="189"/>
      <c r="AHC106" s="189"/>
      <c r="AHD106" s="189"/>
      <c r="AHE106" s="189"/>
      <c r="AHF106" s="189"/>
      <c r="AHG106" s="189"/>
      <c r="AHH106" s="189"/>
      <c r="AHI106" s="189"/>
      <c r="AHJ106" s="189"/>
      <c r="AHK106" s="189"/>
      <c r="AHL106" s="189"/>
      <c r="AHM106" s="189"/>
      <c r="AHN106" s="189"/>
      <c r="AHO106" s="189"/>
      <c r="AHP106" s="189"/>
      <c r="AHQ106" s="189"/>
      <c r="AHR106" s="189"/>
      <c r="AHS106" s="189"/>
      <c r="AHT106" s="189"/>
      <c r="AHU106" s="189"/>
      <c r="AHV106" s="189"/>
      <c r="AHW106" s="189"/>
      <c r="AHX106" s="189"/>
      <c r="AHY106" s="189"/>
      <c r="AHZ106" s="189"/>
      <c r="AIA106" s="189"/>
      <c r="AIB106" s="189"/>
      <c r="AIC106" s="189"/>
      <c r="AID106" s="189"/>
      <c r="AIE106" s="189"/>
      <c r="AIF106" s="189"/>
      <c r="AIG106" s="189"/>
      <c r="AIH106" s="189"/>
      <c r="AII106" s="189"/>
      <c r="AIJ106" s="189"/>
      <c r="AIK106" s="189"/>
      <c r="AIL106" s="189"/>
      <c r="AIM106" s="189"/>
      <c r="AIN106" s="189"/>
      <c r="AIO106" s="189"/>
      <c r="AIP106" s="189"/>
      <c r="AIQ106" s="189"/>
      <c r="AIR106" s="189"/>
      <c r="AIS106" s="189"/>
      <c r="AIT106" s="189"/>
      <c r="AIU106" s="189"/>
      <c r="AIV106" s="189"/>
      <c r="AIW106" s="189"/>
      <c r="AIX106" s="189"/>
      <c r="AIY106" s="189"/>
      <c r="AIZ106" s="189"/>
      <c r="AJA106" s="189"/>
      <c r="AJB106" s="189"/>
      <c r="AJC106" s="189"/>
      <c r="AJD106" s="189"/>
      <c r="AJE106" s="189"/>
      <c r="AJF106" s="189"/>
      <c r="AJG106" s="189"/>
      <c r="AJH106" s="189"/>
      <c r="AJI106" s="189"/>
      <c r="AJJ106" s="189"/>
      <c r="AJK106" s="189"/>
      <c r="AJL106" s="189"/>
      <c r="AJM106" s="189"/>
      <c r="AJN106" s="189"/>
      <c r="AJO106" s="189"/>
      <c r="AJP106" s="189"/>
      <c r="AJQ106" s="189"/>
      <c r="AJR106" s="189"/>
      <c r="AJS106" s="189"/>
      <c r="AJT106" s="189"/>
      <c r="AJU106" s="189"/>
      <c r="AJV106" s="189"/>
      <c r="AJW106" s="189"/>
      <c r="AJX106" s="189"/>
      <c r="AJY106" s="189"/>
      <c r="AJZ106" s="189"/>
      <c r="AKA106" s="189"/>
      <c r="AKB106" s="189"/>
      <c r="AKC106" s="189"/>
      <c r="AKD106" s="189"/>
      <c r="AKE106" s="189"/>
      <c r="AKF106" s="189"/>
      <c r="AKG106" s="189"/>
      <c r="AKH106" s="189"/>
      <c r="AKI106" s="189"/>
      <c r="AKJ106" s="189"/>
      <c r="AKK106" s="189"/>
      <c r="AKL106" s="189"/>
      <c r="AKM106" s="189"/>
      <c r="AKN106" s="189"/>
      <c r="AKO106" s="189"/>
      <c r="AKP106" s="189"/>
      <c r="AKQ106" s="189"/>
      <c r="AKR106" s="189"/>
      <c r="AKS106" s="189"/>
      <c r="AKT106" s="189"/>
      <c r="AKU106" s="189"/>
      <c r="AKV106" s="189"/>
      <c r="AKW106" s="189"/>
      <c r="AKX106" s="189"/>
      <c r="AKY106" s="189"/>
      <c r="AKZ106" s="189"/>
      <c r="ALA106" s="189"/>
      <c r="ALB106" s="189"/>
      <c r="ALC106" s="189"/>
      <c r="ALD106" s="189"/>
      <c r="ALE106" s="189"/>
      <c r="ALF106" s="189"/>
      <c r="ALG106" s="189"/>
      <c r="ALH106" s="189"/>
      <c r="ALI106" s="189"/>
      <c r="ALJ106" s="189"/>
      <c r="ALK106" s="189"/>
      <c r="ALL106" s="189"/>
      <c r="ALM106" s="189"/>
      <c r="ALN106" s="189"/>
      <c r="ALO106" s="189"/>
      <c r="ALP106" s="189"/>
      <c r="ALQ106" s="189"/>
      <c r="ALR106" s="189"/>
      <c r="ALS106" s="189"/>
      <c r="ALT106" s="189"/>
      <c r="ALU106" s="189"/>
      <c r="ALV106" s="189"/>
      <c r="ALW106" s="189"/>
      <c r="ALX106" s="189"/>
      <c r="ALY106" s="189"/>
      <c r="ALZ106" s="189"/>
      <c r="AMA106" s="189"/>
      <c r="AMB106" s="189"/>
      <c r="AMC106" s="189"/>
      <c r="AMD106" s="189"/>
      <c r="AME106" s="189"/>
      <c r="AMF106" s="189"/>
      <c r="AMG106" s="189"/>
      <c r="AMH106" s="189"/>
      <c r="AMI106" s="189"/>
      <c r="AMJ106" s="189"/>
      <c r="AMK106" s="189"/>
      <c r="AML106" s="189"/>
      <c r="AMM106" s="189"/>
      <c r="AMN106" s="189"/>
      <c r="AMO106" s="189"/>
      <c r="AMP106" s="189"/>
      <c r="AMQ106" s="189"/>
      <c r="AMR106" s="189"/>
      <c r="AMS106" s="189"/>
      <c r="AMT106" s="189"/>
      <c r="AMU106" s="189"/>
      <c r="AMV106" s="189"/>
      <c r="AMW106" s="189"/>
      <c r="AMX106" s="189"/>
      <c r="AMY106" s="189"/>
      <c r="AMZ106" s="189"/>
      <c r="ANA106" s="189"/>
      <c r="ANB106" s="189"/>
      <c r="ANC106" s="189"/>
      <c r="AND106" s="189"/>
      <c r="ANE106" s="189"/>
      <c r="ANF106" s="189"/>
      <c r="ANG106" s="189"/>
      <c r="ANH106" s="189"/>
      <c r="ANI106" s="189"/>
      <c r="ANJ106" s="189"/>
      <c r="ANK106" s="189"/>
      <c r="ANL106" s="189"/>
      <c r="ANM106" s="189"/>
      <c r="ANN106" s="189"/>
      <c r="ANO106" s="189"/>
      <c r="ANP106" s="189"/>
      <c r="ANQ106" s="189"/>
      <c r="ANR106" s="189"/>
      <c r="ANS106" s="189"/>
      <c r="ANT106" s="189"/>
      <c r="ANU106" s="189"/>
      <c r="ANV106" s="189"/>
      <c r="ANW106" s="189"/>
      <c r="ANX106" s="189"/>
      <c r="ANY106" s="189"/>
      <c r="ANZ106" s="189"/>
      <c r="AOA106" s="189"/>
      <c r="AOB106" s="189"/>
      <c r="AOC106" s="189"/>
      <c r="AOD106" s="189"/>
      <c r="AOE106" s="189"/>
      <c r="AOF106" s="189"/>
      <c r="AOG106" s="189"/>
      <c r="AOH106" s="189"/>
      <c r="AOI106" s="189"/>
      <c r="AOJ106" s="189"/>
      <c r="AOK106" s="189"/>
      <c r="AOL106" s="189"/>
      <c r="AOM106" s="189"/>
      <c r="AON106" s="189"/>
      <c r="AOO106" s="189"/>
      <c r="AOP106" s="189"/>
      <c r="AOQ106" s="189"/>
      <c r="AOR106" s="189"/>
      <c r="AOS106" s="189"/>
      <c r="AOT106" s="189"/>
      <c r="AOU106" s="189"/>
      <c r="AOV106" s="189"/>
      <c r="AOW106" s="189"/>
      <c r="AOX106" s="189"/>
      <c r="AOY106" s="189"/>
      <c r="AOZ106" s="189"/>
      <c r="APA106" s="189"/>
      <c r="APB106" s="189"/>
      <c r="APC106" s="189"/>
      <c r="APD106" s="189"/>
      <c r="APE106" s="189"/>
      <c r="APF106" s="189"/>
      <c r="APG106" s="189"/>
      <c r="APH106" s="189"/>
      <c r="API106" s="189"/>
      <c r="APJ106" s="189"/>
      <c r="APK106" s="189"/>
      <c r="APL106" s="189"/>
      <c r="APM106" s="189"/>
      <c r="APN106" s="189"/>
      <c r="APO106" s="189"/>
      <c r="APP106" s="189"/>
      <c r="APQ106" s="189"/>
      <c r="APR106" s="189"/>
      <c r="APS106" s="189"/>
      <c r="APT106" s="189"/>
      <c r="APU106" s="189"/>
      <c r="APV106" s="189"/>
      <c r="APW106" s="189"/>
      <c r="APX106" s="189"/>
      <c r="APY106" s="189"/>
      <c r="APZ106" s="189"/>
      <c r="AQA106" s="189"/>
      <c r="AQB106" s="189"/>
      <c r="AQC106" s="189"/>
      <c r="AQD106" s="189"/>
      <c r="AQE106" s="189"/>
      <c r="AQF106" s="189"/>
      <c r="AQG106" s="189"/>
      <c r="AQH106" s="189"/>
      <c r="AQI106" s="189"/>
      <c r="AQJ106" s="189"/>
      <c r="AQK106" s="189"/>
      <c r="AQL106" s="189"/>
      <c r="AQM106" s="189"/>
      <c r="AQN106" s="189"/>
      <c r="AQO106" s="189"/>
      <c r="AQP106" s="189"/>
      <c r="AQQ106" s="189"/>
      <c r="AQR106" s="189"/>
      <c r="AQS106" s="189"/>
      <c r="AQT106" s="189"/>
      <c r="AQU106" s="189"/>
      <c r="AQV106" s="189"/>
      <c r="AQW106" s="189"/>
      <c r="AQX106" s="189"/>
      <c r="AQY106" s="189"/>
      <c r="AQZ106" s="189"/>
      <c r="ARA106" s="189"/>
      <c r="ARB106" s="189"/>
      <c r="ARC106" s="189"/>
      <c r="ARD106" s="189"/>
      <c r="ARE106" s="189"/>
      <c r="ARF106" s="189"/>
      <c r="ARG106" s="189"/>
      <c r="ARH106" s="189"/>
      <c r="ARI106" s="189"/>
      <c r="ARJ106" s="189"/>
      <c r="ARK106" s="189"/>
      <c r="ARL106" s="189"/>
      <c r="ARM106" s="189"/>
      <c r="ARN106" s="189"/>
      <c r="ARO106" s="189"/>
      <c r="ARP106" s="189"/>
      <c r="ARQ106" s="189"/>
      <c r="ARR106" s="189"/>
      <c r="ARS106" s="189"/>
      <c r="ART106" s="189"/>
      <c r="ARU106" s="189"/>
      <c r="ARV106" s="189"/>
      <c r="ARW106" s="189"/>
      <c r="ARX106" s="189"/>
      <c r="ARY106" s="189"/>
      <c r="ARZ106" s="189"/>
      <c r="ASA106" s="189"/>
      <c r="ASB106" s="189"/>
      <c r="ASC106" s="189"/>
      <c r="ASD106" s="189"/>
      <c r="ASE106" s="189"/>
      <c r="ASF106" s="189"/>
      <c r="ASG106" s="189"/>
      <c r="ASH106" s="189"/>
      <c r="ASI106" s="189"/>
      <c r="ASJ106" s="189"/>
      <c r="ASK106" s="189"/>
      <c r="ASL106" s="189"/>
      <c r="ASM106" s="189"/>
      <c r="ASN106" s="189"/>
      <c r="ASO106" s="189"/>
      <c r="ASP106" s="189"/>
      <c r="ASQ106" s="189"/>
      <c r="ASR106" s="189"/>
      <c r="ASS106" s="189"/>
      <c r="AST106" s="189"/>
      <c r="ASU106" s="189"/>
      <c r="ASV106" s="189"/>
      <c r="ASW106" s="189"/>
      <c r="ASX106" s="189"/>
      <c r="ASY106" s="189"/>
      <c r="ASZ106" s="189"/>
      <c r="ATA106" s="189"/>
      <c r="ATB106" s="189"/>
      <c r="ATC106" s="189"/>
      <c r="ATD106" s="189"/>
      <c r="ATE106" s="189"/>
      <c r="ATF106" s="189"/>
      <c r="ATG106" s="189"/>
      <c r="ATH106" s="189"/>
      <c r="ATI106" s="189"/>
      <c r="ATJ106" s="189"/>
      <c r="ATK106" s="189"/>
      <c r="ATL106" s="189"/>
      <c r="ATM106" s="189"/>
      <c r="ATN106" s="189"/>
      <c r="ATO106" s="189"/>
      <c r="ATP106" s="189"/>
      <c r="ATQ106" s="189"/>
      <c r="ATR106" s="189"/>
      <c r="ATS106" s="189"/>
      <c r="ATT106" s="189"/>
      <c r="ATU106" s="189"/>
      <c r="ATV106" s="189"/>
      <c r="ATW106" s="189"/>
      <c r="ATX106" s="189"/>
      <c r="ATY106" s="189"/>
      <c r="ATZ106" s="189"/>
      <c r="AUA106" s="189"/>
      <c r="AUB106" s="189"/>
      <c r="AUC106" s="189"/>
      <c r="AUD106" s="189"/>
      <c r="AUE106" s="189"/>
      <c r="AUF106" s="189"/>
      <c r="AUG106" s="189"/>
      <c r="AUH106" s="189"/>
      <c r="AUI106" s="189"/>
      <c r="AUJ106" s="189"/>
      <c r="AUK106" s="189"/>
      <c r="AUL106" s="189"/>
      <c r="AUM106" s="189"/>
      <c r="AUN106" s="189"/>
      <c r="AUO106" s="189"/>
      <c r="AUP106" s="189"/>
      <c r="AUQ106" s="189"/>
      <c r="AUR106" s="189"/>
      <c r="AUS106" s="189"/>
      <c r="AUT106" s="189"/>
      <c r="AUU106" s="189"/>
      <c r="AUV106" s="189"/>
      <c r="AUW106" s="189"/>
      <c r="AUX106" s="189"/>
      <c r="AUY106" s="189"/>
      <c r="AUZ106" s="189"/>
      <c r="AVA106" s="189"/>
      <c r="AVB106" s="189"/>
      <c r="AVC106" s="189"/>
      <c r="AVD106" s="189"/>
      <c r="AVE106" s="189"/>
      <c r="AVF106" s="189"/>
      <c r="AVG106" s="189"/>
      <c r="AVH106" s="189"/>
      <c r="AVI106" s="189"/>
      <c r="AVJ106" s="189"/>
      <c r="AVK106" s="189"/>
      <c r="AVL106" s="189"/>
      <c r="AVM106" s="189"/>
      <c r="AVN106" s="189"/>
      <c r="AVO106" s="189"/>
      <c r="AVP106" s="189"/>
      <c r="AVQ106" s="189"/>
      <c r="AVR106" s="189"/>
      <c r="AVS106" s="189"/>
      <c r="AVT106" s="189"/>
      <c r="AVU106" s="189"/>
      <c r="AVV106" s="189"/>
      <c r="AVW106" s="189"/>
      <c r="AVX106" s="189"/>
      <c r="AVY106" s="189"/>
      <c r="AVZ106" s="189"/>
      <c r="AWA106" s="189"/>
      <c r="AWB106" s="189"/>
      <c r="AWC106" s="189"/>
      <c r="AWD106" s="189"/>
      <c r="AWE106" s="189"/>
      <c r="AWF106" s="189"/>
      <c r="AWG106" s="189"/>
      <c r="AWH106" s="189"/>
      <c r="AWI106" s="189"/>
      <c r="AWJ106" s="189"/>
      <c r="AWK106" s="189"/>
      <c r="AWL106" s="189"/>
      <c r="AWM106" s="189"/>
      <c r="AWN106" s="189"/>
      <c r="AWO106" s="189"/>
      <c r="AWP106" s="189"/>
      <c r="AWQ106" s="189"/>
      <c r="AWR106" s="189"/>
      <c r="AWS106" s="189"/>
      <c r="AWT106" s="189"/>
      <c r="AWU106" s="189"/>
      <c r="AWV106" s="189"/>
      <c r="AWW106" s="189"/>
      <c r="AWX106" s="189"/>
      <c r="AWY106" s="189"/>
      <c r="AWZ106" s="189"/>
      <c r="AXA106" s="189"/>
      <c r="AXB106" s="189"/>
      <c r="AXC106" s="189"/>
      <c r="AXD106" s="189"/>
      <c r="AXE106" s="189"/>
      <c r="AXF106" s="189"/>
      <c r="AXG106" s="189"/>
      <c r="AXH106" s="189"/>
      <c r="AXI106" s="189"/>
      <c r="AXJ106" s="189"/>
      <c r="AXK106" s="189"/>
      <c r="AXL106" s="189"/>
      <c r="AXM106" s="189"/>
      <c r="AXN106" s="189"/>
      <c r="AXO106" s="189"/>
      <c r="AXP106" s="189"/>
      <c r="AXQ106" s="189"/>
      <c r="AXR106" s="189"/>
      <c r="AXS106" s="189"/>
      <c r="AXT106" s="189"/>
      <c r="AXU106" s="189"/>
      <c r="AXV106" s="189"/>
      <c r="AXW106" s="189"/>
      <c r="AXX106" s="189"/>
      <c r="AXY106" s="189"/>
      <c r="AXZ106" s="189"/>
      <c r="AYA106" s="189"/>
      <c r="AYB106" s="189"/>
      <c r="AYC106" s="189"/>
      <c r="AYD106" s="189"/>
      <c r="AYE106" s="189"/>
      <c r="AYF106" s="189"/>
      <c r="AYG106" s="189"/>
      <c r="AYH106" s="189"/>
      <c r="AYI106" s="189"/>
      <c r="AYJ106" s="189"/>
      <c r="AYK106" s="189"/>
      <c r="AYL106" s="189"/>
      <c r="AYM106" s="189"/>
      <c r="AYN106" s="189"/>
      <c r="AYO106" s="189"/>
      <c r="AYP106" s="189"/>
      <c r="AYQ106" s="189"/>
      <c r="AYR106" s="189"/>
      <c r="AYS106" s="189"/>
      <c r="AYT106" s="189"/>
      <c r="AYU106" s="189"/>
      <c r="AYV106" s="189"/>
      <c r="AYW106" s="189"/>
      <c r="AYX106" s="189"/>
      <c r="AYY106" s="189"/>
      <c r="AYZ106" s="189"/>
      <c r="AZA106" s="189"/>
      <c r="AZB106" s="189"/>
      <c r="AZC106" s="189"/>
      <c r="AZD106" s="189"/>
      <c r="AZE106" s="189"/>
      <c r="AZF106" s="189"/>
      <c r="AZG106" s="189"/>
      <c r="AZH106" s="189"/>
      <c r="AZI106" s="189"/>
      <c r="AZJ106" s="189"/>
      <c r="AZK106" s="189"/>
      <c r="AZL106" s="189"/>
      <c r="AZM106" s="189"/>
      <c r="AZN106" s="189"/>
      <c r="AZO106" s="189"/>
      <c r="AZP106" s="189"/>
      <c r="AZQ106" s="189"/>
      <c r="AZR106" s="189"/>
      <c r="AZS106" s="189"/>
      <c r="AZT106" s="189"/>
      <c r="AZU106" s="189"/>
      <c r="AZV106" s="189"/>
      <c r="AZW106" s="189"/>
      <c r="AZX106" s="189"/>
      <c r="AZY106" s="189"/>
      <c r="AZZ106" s="189"/>
      <c r="BAA106" s="189"/>
      <c r="BAB106" s="189"/>
      <c r="BAC106" s="189"/>
      <c r="BAD106" s="189"/>
      <c r="BAE106" s="189"/>
      <c r="BAF106" s="189"/>
      <c r="BAG106" s="189"/>
      <c r="BAH106" s="189"/>
      <c r="BAI106" s="189"/>
      <c r="BAJ106" s="189"/>
      <c r="BAK106" s="189"/>
      <c r="BAL106" s="189"/>
      <c r="BAM106" s="189"/>
      <c r="BAN106" s="189"/>
      <c r="BAO106" s="189"/>
      <c r="BAP106" s="189"/>
      <c r="BAQ106" s="189"/>
      <c r="BAR106" s="189"/>
      <c r="BAS106" s="189"/>
      <c r="BAT106" s="189"/>
      <c r="BAU106" s="189"/>
      <c r="BAV106" s="189"/>
      <c r="BAW106" s="189"/>
      <c r="BAX106" s="189"/>
      <c r="BAY106" s="189"/>
      <c r="BAZ106" s="189"/>
      <c r="BBA106" s="189"/>
      <c r="BBB106" s="189"/>
      <c r="BBC106" s="189"/>
      <c r="BBD106" s="189"/>
      <c r="BBE106" s="189"/>
      <c r="BBF106" s="189"/>
      <c r="BBG106" s="189"/>
      <c r="BBH106" s="189"/>
      <c r="BBI106" s="189"/>
      <c r="BBJ106" s="189"/>
      <c r="BBK106" s="189"/>
      <c r="BBL106" s="189"/>
      <c r="BBM106" s="189"/>
      <c r="BBN106" s="189"/>
      <c r="BBO106" s="189"/>
      <c r="BBP106" s="189"/>
      <c r="BBQ106" s="189"/>
      <c r="BBR106" s="189"/>
      <c r="BBS106" s="189"/>
      <c r="BBT106" s="189"/>
      <c r="BBU106" s="189"/>
      <c r="BBV106" s="189"/>
      <c r="BBW106" s="189"/>
      <c r="BBX106" s="189"/>
      <c r="BBY106" s="189"/>
      <c r="BBZ106" s="189"/>
      <c r="BCA106" s="189"/>
      <c r="BCB106" s="189"/>
      <c r="BCC106" s="189"/>
      <c r="BCD106" s="189"/>
      <c r="BCE106" s="189"/>
      <c r="BCF106" s="189"/>
      <c r="BCG106" s="189"/>
      <c r="BCH106" s="189"/>
      <c r="BCI106" s="189"/>
      <c r="BCJ106" s="189"/>
      <c r="BCK106" s="189"/>
      <c r="BCL106" s="189"/>
      <c r="BCM106" s="189"/>
      <c r="BCN106" s="189"/>
      <c r="BCO106" s="189"/>
      <c r="BCP106" s="189"/>
      <c r="BCQ106" s="189"/>
      <c r="BCR106" s="189"/>
      <c r="BCS106" s="189"/>
      <c r="BCT106" s="189"/>
      <c r="BCU106" s="189"/>
      <c r="BCV106" s="189"/>
      <c r="BCW106" s="189"/>
      <c r="BCX106" s="189"/>
      <c r="BCY106" s="189"/>
      <c r="BCZ106" s="189"/>
      <c r="BDA106" s="189"/>
      <c r="BDB106" s="189"/>
      <c r="BDC106" s="189"/>
      <c r="BDD106" s="189"/>
      <c r="BDE106" s="189"/>
      <c r="BDF106" s="189"/>
      <c r="BDG106" s="189"/>
      <c r="BDH106" s="189"/>
      <c r="BDI106" s="189"/>
      <c r="BDJ106" s="189"/>
      <c r="BDK106" s="189"/>
      <c r="BDL106" s="189"/>
      <c r="BDM106" s="189"/>
      <c r="BDN106" s="189"/>
      <c r="BDO106" s="189"/>
      <c r="BDP106" s="189"/>
      <c r="BDQ106" s="189"/>
      <c r="BDR106" s="189"/>
      <c r="BDS106" s="189"/>
      <c r="BDT106" s="189"/>
      <c r="BDU106" s="189"/>
      <c r="BDV106" s="189"/>
      <c r="BDW106" s="189"/>
      <c r="BDX106" s="189"/>
      <c r="BDY106" s="189"/>
      <c r="BDZ106" s="189"/>
      <c r="BEA106" s="189"/>
      <c r="BEB106" s="189"/>
      <c r="BEC106" s="189"/>
      <c r="BED106" s="189"/>
      <c r="BEE106" s="189"/>
      <c r="BEF106" s="189"/>
      <c r="BEG106" s="189"/>
      <c r="BEH106" s="189"/>
      <c r="BEI106" s="189"/>
      <c r="BEJ106" s="189"/>
      <c r="BEK106" s="189"/>
      <c r="BEL106" s="189"/>
      <c r="BEM106" s="189"/>
      <c r="BEN106" s="189"/>
      <c r="BEO106" s="189"/>
      <c r="BEP106" s="189"/>
      <c r="BEQ106" s="189"/>
      <c r="BER106" s="189"/>
      <c r="BES106" s="189"/>
      <c r="BET106" s="189"/>
      <c r="BEU106" s="189"/>
      <c r="BEV106" s="189"/>
      <c r="BEW106" s="189"/>
      <c r="BEX106" s="189"/>
      <c r="BEY106" s="189"/>
      <c r="BEZ106" s="189"/>
      <c r="BFA106" s="189"/>
      <c r="BFB106" s="189"/>
      <c r="BFC106" s="189"/>
      <c r="BFD106" s="189"/>
      <c r="BFE106" s="189"/>
      <c r="BFF106" s="189"/>
      <c r="BFG106" s="189"/>
      <c r="BFH106" s="189"/>
      <c r="BFI106" s="189"/>
      <c r="BFJ106" s="189"/>
      <c r="BFK106" s="189"/>
      <c r="BFL106" s="189"/>
      <c r="BFM106" s="189"/>
      <c r="BFN106" s="189"/>
      <c r="BFO106" s="189"/>
      <c r="BFP106" s="189"/>
      <c r="BFQ106" s="189"/>
      <c r="BFR106" s="189"/>
      <c r="BFS106" s="189"/>
      <c r="BFT106" s="189"/>
      <c r="BFU106" s="189"/>
      <c r="BFV106" s="189"/>
      <c r="BFW106" s="189"/>
      <c r="BFX106" s="189"/>
      <c r="BFY106" s="189"/>
      <c r="BFZ106" s="189"/>
      <c r="BGA106" s="189"/>
      <c r="BGB106" s="189"/>
      <c r="BGC106" s="189"/>
      <c r="BGD106" s="189"/>
      <c r="BGE106" s="189"/>
      <c r="BGF106" s="189"/>
      <c r="BGG106" s="189"/>
      <c r="BGH106" s="189"/>
      <c r="BGI106" s="189"/>
      <c r="BGJ106" s="189"/>
      <c r="BGK106" s="189"/>
      <c r="BGL106" s="189"/>
      <c r="BGM106" s="189"/>
      <c r="BGN106" s="189"/>
      <c r="BGO106" s="189"/>
      <c r="BGP106" s="189"/>
      <c r="BGQ106" s="189"/>
      <c r="BGR106" s="189"/>
      <c r="BGS106" s="189"/>
      <c r="BGT106" s="189"/>
      <c r="BGU106" s="189"/>
      <c r="BGV106" s="189"/>
      <c r="BGW106" s="189"/>
      <c r="BGX106" s="189"/>
      <c r="BGY106" s="189"/>
      <c r="BGZ106" s="189"/>
      <c r="BHA106" s="189"/>
      <c r="BHB106" s="189"/>
      <c r="BHC106" s="189"/>
      <c r="BHD106" s="189"/>
      <c r="BHE106" s="189"/>
      <c r="BHF106" s="189"/>
      <c r="BHG106" s="189"/>
      <c r="BHH106" s="189"/>
      <c r="BHI106" s="189"/>
      <c r="BHJ106" s="189"/>
      <c r="BHK106" s="189"/>
      <c r="BHL106" s="189"/>
      <c r="BHM106" s="189"/>
      <c r="BHN106" s="189"/>
      <c r="BHO106" s="189"/>
      <c r="BHP106" s="189"/>
      <c r="BHQ106" s="189"/>
      <c r="BHR106" s="189"/>
      <c r="BHS106" s="189"/>
      <c r="BHT106" s="189"/>
      <c r="BHU106" s="189"/>
      <c r="BHV106" s="189"/>
      <c r="BHW106" s="189"/>
      <c r="BHX106" s="189"/>
      <c r="BHY106" s="189"/>
      <c r="BHZ106" s="189"/>
      <c r="BIA106" s="189"/>
      <c r="BIB106" s="189"/>
      <c r="BIC106" s="189"/>
      <c r="BID106" s="189"/>
      <c r="BIE106" s="189"/>
      <c r="BIF106" s="189"/>
      <c r="BIG106" s="189"/>
      <c r="BIH106" s="189"/>
      <c r="BII106" s="189"/>
      <c r="BIJ106" s="189"/>
      <c r="BIK106" s="189"/>
      <c r="BIL106" s="189"/>
      <c r="BIM106" s="189"/>
      <c r="BIN106" s="189"/>
      <c r="BIO106" s="189"/>
      <c r="BIP106" s="189"/>
      <c r="BIQ106" s="189"/>
      <c r="BIR106" s="189"/>
      <c r="BIS106" s="189"/>
      <c r="BIT106" s="189"/>
      <c r="BIU106" s="189"/>
      <c r="BIV106" s="189"/>
      <c r="BIW106" s="189"/>
      <c r="BIX106" s="189"/>
      <c r="BIY106" s="189"/>
      <c r="BIZ106" s="189"/>
      <c r="BJA106" s="189"/>
      <c r="BJB106" s="189"/>
      <c r="BJC106" s="189"/>
      <c r="BJD106" s="189"/>
      <c r="BJE106" s="189"/>
      <c r="BJF106" s="189"/>
      <c r="BJG106" s="189"/>
      <c r="BJH106" s="189"/>
      <c r="BJI106" s="189"/>
      <c r="BJJ106" s="189"/>
      <c r="BJK106" s="189"/>
      <c r="BJL106" s="189"/>
      <c r="BJM106" s="189"/>
      <c r="BJN106" s="189"/>
      <c r="BJO106" s="189"/>
      <c r="BJP106" s="189"/>
      <c r="BJQ106" s="189"/>
      <c r="BJR106" s="189"/>
      <c r="BJS106" s="189"/>
      <c r="BJT106" s="189"/>
      <c r="BJU106" s="189"/>
      <c r="BJV106" s="189"/>
      <c r="BJW106" s="189"/>
      <c r="BJX106" s="189"/>
      <c r="BJY106" s="189"/>
      <c r="BJZ106" s="189"/>
      <c r="BKA106" s="189"/>
      <c r="BKB106" s="189"/>
      <c r="BKC106" s="189"/>
      <c r="BKD106" s="189"/>
      <c r="BKE106" s="189"/>
      <c r="BKF106" s="189"/>
      <c r="BKG106" s="189"/>
      <c r="BKH106" s="189"/>
      <c r="BKI106" s="189"/>
      <c r="BKJ106" s="189"/>
      <c r="BKK106" s="189"/>
      <c r="BKL106" s="189"/>
      <c r="BKM106" s="189"/>
      <c r="BKN106" s="189"/>
      <c r="BKO106" s="189"/>
      <c r="BKP106" s="189"/>
      <c r="BKQ106" s="189"/>
      <c r="BKR106" s="189"/>
      <c r="BKS106" s="189"/>
      <c r="BKT106" s="189"/>
      <c r="BKU106" s="189"/>
      <c r="BKV106" s="189"/>
      <c r="BKW106" s="189"/>
      <c r="BKX106" s="189"/>
      <c r="BKY106" s="189"/>
      <c r="BKZ106" s="189"/>
      <c r="BLA106" s="189"/>
      <c r="BLB106" s="189"/>
      <c r="BLC106" s="189"/>
      <c r="BLD106" s="189"/>
      <c r="BLE106" s="189"/>
      <c r="BLF106" s="189"/>
      <c r="BLG106" s="189"/>
      <c r="BLH106" s="189"/>
      <c r="BLI106" s="189"/>
      <c r="BLJ106" s="189"/>
      <c r="BLK106" s="189"/>
      <c r="BLL106" s="189"/>
      <c r="BLM106" s="189"/>
      <c r="BLN106" s="189"/>
      <c r="BLO106" s="189"/>
      <c r="BLP106" s="189"/>
      <c r="BLQ106" s="189"/>
      <c r="BLR106" s="189"/>
      <c r="BLS106" s="189"/>
      <c r="BLT106" s="189"/>
      <c r="BLU106" s="189"/>
      <c r="BLV106" s="189"/>
      <c r="BLW106" s="189"/>
      <c r="BLX106" s="189"/>
      <c r="BLY106" s="189"/>
      <c r="BLZ106" s="189"/>
      <c r="BMA106" s="189"/>
      <c r="BMB106" s="189"/>
      <c r="BMC106" s="189"/>
      <c r="BMD106" s="189"/>
      <c r="BME106" s="189"/>
      <c r="BMF106" s="189"/>
      <c r="BMG106" s="189"/>
      <c r="BMH106" s="189"/>
      <c r="BMI106" s="189"/>
      <c r="BMJ106" s="189"/>
      <c r="BMK106" s="189"/>
      <c r="BML106" s="189"/>
      <c r="BMM106" s="189"/>
      <c r="BMN106" s="189"/>
      <c r="BMO106" s="189"/>
      <c r="BMP106" s="189"/>
      <c r="BMQ106" s="189"/>
      <c r="BMR106" s="189"/>
      <c r="BMS106" s="189"/>
      <c r="BMT106" s="189"/>
      <c r="BMU106" s="189"/>
      <c r="BMV106" s="189"/>
      <c r="BMW106" s="189"/>
      <c r="BMX106" s="189"/>
      <c r="BMY106" s="189"/>
      <c r="BMZ106" s="189"/>
      <c r="BNA106" s="189"/>
      <c r="BNB106" s="189"/>
      <c r="BNC106" s="189"/>
      <c r="BND106" s="189"/>
      <c r="BNE106" s="189"/>
      <c r="BNF106" s="189"/>
      <c r="BNG106" s="189"/>
      <c r="BNH106" s="189"/>
      <c r="BNI106" s="189"/>
      <c r="BNJ106" s="189"/>
      <c r="BNK106" s="189"/>
      <c r="BNL106" s="189"/>
      <c r="BNM106" s="189"/>
      <c r="BNN106" s="189"/>
      <c r="BNO106" s="189"/>
      <c r="BNP106" s="189"/>
      <c r="BNQ106" s="189"/>
      <c r="BNR106" s="189"/>
      <c r="BNS106" s="189"/>
      <c r="BNT106" s="189"/>
      <c r="BNU106" s="189"/>
      <c r="BNV106" s="189"/>
      <c r="BNW106" s="189"/>
      <c r="BNX106" s="189"/>
      <c r="BNY106" s="189"/>
      <c r="BNZ106" s="189"/>
      <c r="BOA106" s="189"/>
      <c r="BOB106" s="189"/>
      <c r="BOC106" s="189"/>
      <c r="BOD106" s="189"/>
      <c r="BOE106" s="189"/>
      <c r="BOF106" s="189"/>
      <c r="BOG106" s="189"/>
      <c r="BOH106" s="189"/>
      <c r="BOI106" s="189"/>
      <c r="BOJ106" s="189"/>
      <c r="BOK106" s="189"/>
      <c r="BOL106" s="189"/>
      <c r="BOM106" s="189"/>
      <c r="BON106" s="189"/>
      <c r="BOO106" s="189"/>
      <c r="BOP106" s="189"/>
      <c r="BOQ106" s="189"/>
      <c r="BOR106" s="189"/>
      <c r="BOS106" s="189"/>
      <c r="BOT106" s="189"/>
      <c r="BOU106" s="189"/>
      <c r="BOV106" s="189"/>
      <c r="BOW106" s="189"/>
      <c r="BOX106" s="189"/>
      <c r="BOY106" s="189"/>
      <c r="BOZ106" s="189"/>
      <c r="BPA106" s="189"/>
      <c r="BPB106" s="189"/>
      <c r="BPC106" s="189"/>
      <c r="BPD106" s="189"/>
      <c r="BPE106" s="189"/>
      <c r="BPF106" s="189"/>
      <c r="BPG106" s="189"/>
      <c r="BPH106" s="189"/>
      <c r="BPI106" s="189"/>
      <c r="BPJ106" s="189"/>
      <c r="BPK106" s="189"/>
      <c r="BPL106" s="189"/>
      <c r="BPM106" s="189"/>
      <c r="BPN106" s="189"/>
      <c r="BPO106" s="189"/>
      <c r="BPP106" s="189"/>
      <c r="BPQ106" s="189"/>
      <c r="BPR106" s="189"/>
      <c r="BPS106" s="189"/>
      <c r="BPT106" s="189"/>
      <c r="BPU106" s="189"/>
      <c r="BPV106" s="189"/>
      <c r="BPW106" s="189"/>
      <c r="BPX106" s="189"/>
      <c r="BPY106" s="189"/>
      <c r="BPZ106" s="189"/>
      <c r="BQA106" s="189"/>
      <c r="BQB106" s="189"/>
      <c r="BQC106" s="189"/>
      <c r="BQD106" s="189"/>
      <c r="BQE106" s="189"/>
      <c r="BQF106" s="189"/>
      <c r="BQG106" s="189"/>
      <c r="BQH106" s="189"/>
      <c r="BQI106" s="189"/>
      <c r="BQJ106" s="189"/>
      <c r="BQK106" s="189"/>
      <c r="BQL106" s="189"/>
      <c r="BQM106" s="189"/>
      <c r="BQN106" s="189"/>
      <c r="BQO106" s="189"/>
      <c r="BQP106" s="189"/>
      <c r="BQQ106" s="189"/>
      <c r="BQR106" s="189"/>
      <c r="BQS106" s="189"/>
      <c r="BQT106" s="189"/>
      <c r="BQU106" s="189"/>
      <c r="BQV106" s="189"/>
      <c r="BQW106" s="189"/>
      <c r="BQX106" s="189"/>
      <c r="BQY106" s="189"/>
      <c r="BQZ106" s="189"/>
      <c r="BRA106" s="189"/>
      <c r="BRB106" s="189"/>
      <c r="BRC106" s="189"/>
      <c r="BRD106" s="189"/>
      <c r="BRE106" s="189"/>
      <c r="BRF106" s="189"/>
      <c r="BRG106" s="189"/>
      <c r="BRH106" s="189"/>
      <c r="BRI106" s="189"/>
      <c r="BRJ106" s="189"/>
      <c r="BRK106" s="189"/>
      <c r="BRL106" s="189"/>
      <c r="BRM106" s="189"/>
      <c r="BRN106" s="189"/>
      <c r="BRO106" s="189"/>
      <c r="BRP106" s="189"/>
      <c r="BRQ106" s="189"/>
      <c r="BRR106" s="189"/>
      <c r="BRS106" s="189"/>
      <c r="BRT106" s="189"/>
      <c r="BRU106" s="189"/>
      <c r="BRV106" s="189"/>
      <c r="BRW106" s="189"/>
      <c r="BRX106" s="189"/>
      <c r="BRY106" s="189"/>
      <c r="BRZ106" s="189"/>
      <c r="BSA106" s="189"/>
      <c r="BSB106" s="189"/>
      <c r="BSC106" s="189"/>
      <c r="BSD106" s="189"/>
      <c r="BSE106" s="189"/>
      <c r="BSF106" s="189"/>
      <c r="BSG106" s="189"/>
      <c r="BSH106" s="189"/>
      <c r="BSI106" s="189"/>
      <c r="BSJ106" s="189"/>
      <c r="BSK106" s="189"/>
      <c r="BSL106" s="189"/>
      <c r="BSM106" s="189"/>
      <c r="BSN106" s="189"/>
      <c r="BSO106" s="189"/>
      <c r="BSP106" s="189"/>
      <c r="BSQ106" s="189"/>
      <c r="BSR106" s="189"/>
      <c r="BSS106" s="189"/>
      <c r="BST106" s="189"/>
      <c r="BSU106" s="189"/>
      <c r="BSV106" s="189"/>
      <c r="BSW106" s="189"/>
      <c r="BSX106" s="189"/>
      <c r="BSY106" s="189"/>
      <c r="BSZ106" s="189"/>
      <c r="BTA106" s="189"/>
      <c r="BTB106" s="189"/>
      <c r="BTC106" s="189"/>
      <c r="BTD106" s="189"/>
      <c r="BTE106" s="189"/>
      <c r="BTF106" s="189"/>
      <c r="BTG106" s="189"/>
      <c r="BTH106" s="189"/>
      <c r="BTI106" s="189"/>
      <c r="BTJ106" s="189"/>
      <c r="BTK106" s="189"/>
      <c r="BTL106" s="189"/>
      <c r="BTM106" s="189"/>
      <c r="BTN106" s="189"/>
      <c r="BTO106" s="189"/>
      <c r="BTP106" s="189"/>
      <c r="BTQ106" s="189"/>
      <c r="BTR106" s="189"/>
      <c r="BTS106" s="189"/>
      <c r="BTT106" s="189"/>
      <c r="BTU106" s="189"/>
      <c r="BTV106" s="189"/>
      <c r="BTW106" s="189"/>
      <c r="BTX106" s="189"/>
      <c r="BTY106" s="189"/>
      <c r="BTZ106" s="189"/>
      <c r="BUA106" s="189"/>
      <c r="BUB106" s="189"/>
      <c r="BUC106" s="189"/>
      <c r="BUD106" s="189"/>
      <c r="BUE106" s="189"/>
      <c r="BUF106" s="189"/>
      <c r="BUG106" s="189"/>
      <c r="BUH106" s="189"/>
      <c r="BUI106" s="189"/>
      <c r="BUJ106" s="189"/>
      <c r="BUK106" s="189"/>
      <c r="BUL106" s="189"/>
      <c r="BUM106" s="189"/>
      <c r="BUN106" s="189"/>
      <c r="BUO106" s="189"/>
      <c r="BUP106" s="189"/>
      <c r="BUQ106" s="189"/>
      <c r="BUR106" s="189"/>
      <c r="BUS106" s="189"/>
      <c r="BUT106" s="189"/>
      <c r="BUU106" s="189"/>
      <c r="BUV106" s="189"/>
      <c r="BUW106" s="189"/>
      <c r="BUX106" s="189"/>
      <c r="BUY106" s="189"/>
      <c r="BUZ106" s="189"/>
      <c r="BVA106" s="189"/>
      <c r="BVB106" s="189"/>
      <c r="BVC106" s="189"/>
      <c r="BVD106" s="189"/>
      <c r="BVE106" s="189"/>
      <c r="BVF106" s="189"/>
      <c r="BVG106" s="189"/>
      <c r="BVH106" s="189"/>
      <c r="BVI106" s="189"/>
      <c r="BVJ106" s="189"/>
      <c r="BVK106" s="189"/>
      <c r="BVL106" s="189"/>
      <c r="BVM106" s="189"/>
      <c r="BVN106" s="189"/>
      <c r="BVO106" s="189"/>
      <c r="BVP106" s="189"/>
      <c r="BVQ106" s="189"/>
      <c r="BVR106" s="189"/>
      <c r="BVS106" s="189"/>
      <c r="BVT106" s="189"/>
      <c r="BVU106" s="189"/>
      <c r="BVV106" s="189"/>
      <c r="BVW106" s="189"/>
      <c r="BVX106" s="189"/>
      <c r="BVY106" s="189"/>
      <c r="BVZ106" s="189"/>
      <c r="BWA106" s="189"/>
      <c r="BWB106" s="189"/>
      <c r="BWC106" s="189"/>
      <c r="BWD106" s="189"/>
      <c r="BWE106" s="189"/>
      <c r="BWF106" s="189"/>
      <c r="BWG106" s="189"/>
      <c r="BWH106" s="189"/>
      <c r="BWI106" s="189"/>
      <c r="BWJ106" s="189"/>
      <c r="BWK106" s="189"/>
      <c r="BWL106" s="189"/>
      <c r="BWM106" s="189"/>
      <c r="BWN106" s="189"/>
      <c r="BWO106" s="189"/>
      <c r="BWP106" s="189"/>
      <c r="BWQ106" s="189"/>
      <c r="BWR106" s="189"/>
      <c r="BWS106" s="189"/>
      <c r="BWT106" s="189"/>
      <c r="BWU106" s="189"/>
      <c r="BWV106" s="189"/>
      <c r="BWW106" s="189"/>
      <c r="BWX106" s="189"/>
      <c r="BWY106" s="189"/>
      <c r="BWZ106" s="189"/>
      <c r="BXA106" s="189"/>
      <c r="BXB106" s="189"/>
      <c r="BXC106" s="189"/>
      <c r="BXD106" s="189"/>
      <c r="BXE106" s="189"/>
      <c r="BXF106" s="189"/>
      <c r="BXG106" s="189"/>
      <c r="BXH106" s="189"/>
      <c r="BXI106" s="189"/>
      <c r="BXJ106" s="189"/>
      <c r="BXK106" s="189"/>
      <c r="BXL106" s="189"/>
      <c r="BXM106" s="189"/>
      <c r="BXN106" s="189"/>
      <c r="BXO106" s="189"/>
      <c r="BXP106" s="189"/>
      <c r="BXQ106" s="189"/>
      <c r="BXR106" s="189"/>
      <c r="BXS106" s="189"/>
      <c r="BXT106" s="189"/>
      <c r="BXU106" s="189"/>
      <c r="BXV106" s="189"/>
      <c r="BXW106" s="189"/>
      <c r="BXX106" s="189"/>
      <c r="BXY106" s="189"/>
      <c r="BXZ106" s="189"/>
      <c r="BYA106" s="189"/>
      <c r="BYB106" s="189"/>
      <c r="BYC106" s="189"/>
      <c r="BYD106" s="189"/>
      <c r="BYE106" s="189"/>
      <c r="BYF106" s="189"/>
      <c r="BYG106" s="189"/>
      <c r="BYH106" s="189"/>
      <c r="BYI106" s="189"/>
      <c r="BYJ106" s="189"/>
      <c r="BYK106" s="189"/>
      <c r="BYL106" s="189"/>
      <c r="BYM106" s="189"/>
      <c r="BYN106" s="189"/>
      <c r="BYO106" s="189"/>
      <c r="BYP106" s="189"/>
      <c r="BYQ106" s="189"/>
      <c r="BYR106" s="189"/>
      <c r="BYS106" s="189"/>
      <c r="BYT106" s="189"/>
      <c r="BYU106" s="189"/>
      <c r="BYV106" s="189"/>
      <c r="BYW106" s="189"/>
      <c r="BYX106" s="189"/>
      <c r="BYY106" s="189"/>
      <c r="BYZ106" s="189"/>
      <c r="BZA106" s="189"/>
      <c r="BZB106" s="189"/>
      <c r="BZC106" s="189"/>
      <c r="BZD106" s="189"/>
      <c r="BZE106" s="189"/>
      <c r="BZF106" s="189"/>
      <c r="BZG106" s="189"/>
      <c r="BZH106" s="189"/>
      <c r="BZI106" s="189"/>
      <c r="BZJ106" s="189"/>
      <c r="BZK106" s="189"/>
      <c r="BZL106" s="189"/>
      <c r="BZM106" s="189"/>
      <c r="BZN106" s="189"/>
      <c r="BZO106" s="189"/>
      <c r="BZP106" s="189"/>
      <c r="BZQ106" s="189"/>
      <c r="BZR106" s="189"/>
      <c r="BZS106" s="189"/>
      <c r="BZT106" s="189"/>
      <c r="BZU106" s="189"/>
      <c r="BZV106" s="189"/>
      <c r="BZW106" s="189"/>
      <c r="BZX106" s="189"/>
      <c r="BZY106" s="189"/>
      <c r="BZZ106" s="189"/>
      <c r="CAA106" s="189"/>
      <c r="CAB106" s="189"/>
      <c r="CAC106" s="189"/>
      <c r="CAD106" s="189"/>
      <c r="CAE106" s="189"/>
      <c r="CAF106" s="189"/>
      <c r="CAG106" s="189"/>
      <c r="CAH106" s="189"/>
      <c r="CAI106" s="189"/>
      <c r="CAJ106" s="189"/>
      <c r="CAK106" s="189"/>
      <c r="CAL106" s="189"/>
      <c r="CAM106" s="189"/>
      <c r="CAN106" s="189"/>
      <c r="CAO106" s="189"/>
      <c r="CAP106" s="189"/>
      <c r="CAQ106" s="189"/>
      <c r="CAR106" s="189"/>
      <c r="CAS106" s="189"/>
      <c r="CAT106" s="189"/>
      <c r="CAU106" s="189"/>
      <c r="CAV106" s="189"/>
      <c r="CAW106" s="189"/>
      <c r="CAX106" s="189"/>
      <c r="CAY106" s="189"/>
      <c r="CAZ106" s="189"/>
      <c r="CBA106" s="189"/>
      <c r="CBB106" s="189"/>
      <c r="CBC106" s="189"/>
      <c r="CBD106" s="189"/>
      <c r="CBE106" s="189"/>
      <c r="CBF106" s="189"/>
      <c r="CBG106" s="189"/>
      <c r="CBH106" s="189"/>
      <c r="CBI106" s="189"/>
      <c r="CBJ106" s="189"/>
      <c r="CBK106" s="189"/>
      <c r="CBL106" s="189"/>
      <c r="CBM106" s="189"/>
      <c r="CBN106" s="189"/>
      <c r="CBO106" s="189"/>
      <c r="CBP106" s="189"/>
      <c r="CBQ106" s="189"/>
      <c r="CBR106" s="189"/>
      <c r="CBS106" s="189"/>
      <c r="CBT106" s="189"/>
      <c r="CBU106" s="189"/>
      <c r="CBV106" s="189"/>
      <c r="CBW106" s="189"/>
      <c r="CBX106" s="189"/>
      <c r="CBY106" s="189"/>
      <c r="CBZ106" s="189"/>
      <c r="CCA106" s="189"/>
      <c r="CCB106" s="189"/>
      <c r="CCC106" s="189"/>
      <c r="CCD106" s="189"/>
      <c r="CCE106" s="189"/>
      <c r="CCF106" s="189"/>
      <c r="CCG106" s="189"/>
      <c r="CCH106" s="189"/>
      <c r="CCI106" s="189"/>
      <c r="CCJ106" s="189"/>
      <c r="CCK106" s="189"/>
      <c r="CCL106" s="189"/>
      <c r="CCM106" s="189"/>
      <c r="CCN106" s="189"/>
      <c r="CCO106" s="189"/>
      <c r="CCP106" s="189"/>
      <c r="CCQ106" s="189"/>
      <c r="CCR106" s="189"/>
      <c r="CCS106" s="189"/>
      <c r="CCT106" s="189"/>
      <c r="CCU106" s="189"/>
      <c r="CCV106" s="189"/>
      <c r="CCW106" s="189"/>
      <c r="CCX106" s="189"/>
      <c r="CCY106" s="189"/>
      <c r="CCZ106" s="189"/>
      <c r="CDA106" s="189"/>
      <c r="CDB106" s="189"/>
      <c r="CDC106" s="189"/>
      <c r="CDD106" s="189"/>
      <c r="CDE106" s="189"/>
      <c r="CDF106" s="189"/>
      <c r="CDG106" s="189"/>
      <c r="CDH106" s="189"/>
      <c r="CDI106" s="189"/>
      <c r="CDJ106" s="189"/>
      <c r="CDK106" s="189"/>
      <c r="CDL106" s="189"/>
      <c r="CDM106" s="189"/>
      <c r="CDN106" s="189"/>
      <c r="CDO106" s="189"/>
      <c r="CDP106" s="189"/>
      <c r="CDQ106" s="189"/>
      <c r="CDR106" s="189"/>
      <c r="CDS106" s="189"/>
      <c r="CDT106" s="189"/>
      <c r="CDU106" s="189"/>
      <c r="CDV106" s="189"/>
      <c r="CDW106" s="189"/>
      <c r="CDX106" s="189"/>
      <c r="CDY106" s="189"/>
      <c r="CDZ106" s="189"/>
      <c r="CEA106" s="189"/>
      <c r="CEB106" s="189"/>
      <c r="CEC106" s="189"/>
      <c r="CED106" s="189"/>
      <c r="CEE106" s="189"/>
      <c r="CEF106" s="189"/>
      <c r="CEG106" s="189"/>
      <c r="CEH106" s="189"/>
      <c r="CEI106" s="189"/>
      <c r="CEJ106" s="189"/>
      <c r="CEK106" s="189"/>
      <c r="CEL106" s="189"/>
      <c r="CEM106" s="189"/>
      <c r="CEN106" s="189"/>
      <c r="CEO106" s="189"/>
      <c r="CEP106" s="189"/>
      <c r="CEQ106" s="189"/>
      <c r="CER106" s="189"/>
      <c r="CES106" s="189"/>
      <c r="CET106" s="189"/>
      <c r="CEU106" s="189"/>
      <c r="CEV106" s="189"/>
      <c r="CEW106" s="189"/>
      <c r="CEX106" s="189"/>
      <c r="CEY106" s="189"/>
      <c r="CEZ106" s="189"/>
      <c r="CFA106" s="189"/>
      <c r="CFB106" s="189"/>
      <c r="CFC106" s="189"/>
      <c r="CFD106" s="189"/>
      <c r="CFE106" s="189"/>
      <c r="CFF106" s="189"/>
      <c r="CFG106" s="189"/>
      <c r="CFH106" s="189"/>
      <c r="CFI106" s="189"/>
      <c r="CFJ106" s="189"/>
      <c r="CFK106" s="189"/>
      <c r="CFL106" s="189"/>
      <c r="CFM106" s="189"/>
      <c r="CFN106" s="189"/>
      <c r="CFO106" s="189"/>
      <c r="CFP106" s="189"/>
      <c r="CFQ106" s="189"/>
      <c r="CFR106" s="189"/>
      <c r="CFS106" s="189"/>
      <c r="CFT106" s="189"/>
      <c r="CFU106" s="189"/>
      <c r="CFV106" s="189"/>
      <c r="CFW106" s="189"/>
      <c r="CFX106" s="189"/>
      <c r="CFY106" s="189"/>
      <c r="CFZ106" s="189"/>
      <c r="CGA106" s="189"/>
      <c r="CGB106" s="189"/>
      <c r="CGC106" s="189"/>
      <c r="CGD106" s="189"/>
      <c r="CGE106" s="189"/>
      <c r="CGF106" s="189"/>
      <c r="CGG106" s="189"/>
      <c r="CGH106" s="189"/>
      <c r="CGI106" s="189"/>
      <c r="CGJ106" s="189"/>
      <c r="CGK106" s="189"/>
      <c r="CGL106" s="189"/>
      <c r="CGM106" s="189"/>
      <c r="CGN106" s="189"/>
      <c r="CGO106" s="189"/>
      <c r="CGP106" s="189"/>
      <c r="CGQ106" s="189"/>
      <c r="CGR106" s="189"/>
      <c r="CGS106" s="189"/>
      <c r="CGT106" s="189"/>
      <c r="CGU106" s="189"/>
      <c r="CGV106" s="189"/>
      <c r="CGW106" s="189"/>
      <c r="CGX106" s="189"/>
      <c r="CGY106" s="189"/>
      <c r="CGZ106" s="189"/>
      <c r="CHA106" s="189"/>
      <c r="CHB106" s="189"/>
      <c r="CHC106" s="189"/>
      <c r="CHD106" s="189"/>
      <c r="CHE106" s="189"/>
      <c r="CHF106" s="189"/>
      <c r="CHG106" s="189"/>
      <c r="CHH106" s="189"/>
      <c r="CHI106" s="189"/>
      <c r="CHJ106" s="189"/>
      <c r="CHK106" s="189"/>
      <c r="CHL106" s="189"/>
      <c r="CHM106" s="189"/>
      <c r="CHN106" s="189"/>
      <c r="CHO106" s="189"/>
      <c r="CHP106" s="189"/>
      <c r="CHQ106" s="189"/>
      <c r="CHR106" s="189"/>
      <c r="CHS106" s="189"/>
      <c r="CHT106" s="189"/>
      <c r="CHU106" s="189"/>
      <c r="CHV106" s="189"/>
      <c r="CHW106" s="189"/>
      <c r="CHX106" s="189"/>
      <c r="CHY106" s="189"/>
      <c r="CHZ106" s="189"/>
      <c r="CIA106" s="189"/>
      <c r="CIB106" s="189"/>
      <c r="CIC106" s="189"/>
      <c r="CID106" s="189"/>
      <c r="CIE106" s="189"/>
      <c r="CIF106" s="189"/>
      <c r="CIG106" s="189"/>
      <c r="CIH106" s="189"/>
      <c r="CII106" s="189"/>
      <c r="CIJ106" s="189"/>
      <c r="CIK106" s="189"/>
      <c r="CIL106" s="189"/>
      <c r="CIM106" s="189"/>
      <c r="CIN106" s="189"/>
      <c r="CIO106" s="189"/>
      <c r="CIP106" s="189"/>
      <c r="CIQ106" s="189"/>
      <c r="CIR106" s="189"/>
      <c r="CIS106" s="189"/>
      <c r="CIT106" s="189"/>
      <c r="CIU106" s="189"/>
      <c r="CIV106" s="189"/>
      <c r="CIW106" s="189"/>
      <c r="CIX106" s="189"/>
      <c r="CIY106" s="189"/>
      <c r="CIZ106" s="189"/>
      <c r="CJA106" s="189"/>
      <c r="CJB106" s="189"/>
      <c r="CJC106" s="189"/>
      <c r="CJD106" s="189"/>
      <c r="CJE106" s="189"/>
      <c r="CJF106" s="189"/>
      <c r="CJG106" s="189"/>
      <c r="CJH106" s="189"/>
      <c r="CJI106" s="189"/>
      <c r="CJJ106" s="189"/>
      <c r="CJK106" s="189"/>
      <c r="CJL106" s="189"/>
      <c r="CJM106" s="189"/>
      <c r="CJN106" s="189"/>
      <c r="CJO106" s="189"/>
      <c r="CJP106" s="189"/>
      <c r="CJQ106" s="189"/>
      <c r="CJR106" s="189"/>
      <c r="CJS106" s="189"/>
      <c r="CJT106" s="189"/>
      <c r="CJU106" s="189"/>
      <c r="CJV106" s="189"/>
      <c r="CJW106" s="189"/>
      <c r="CJX106" s="189"/>
      <c r="CJY106" s="189"/>
      <c r="CJZ106" s="189"/>
      <c r="CKA106" s="189"/>
      <c r="CKB106" s="189"/>
      <c r="CKC106" s="189"/>
      <c r="CKD106" s="189"/>
      <c r="CKE106" s="189"/>
      <c r="CKF106" s="189"/>
      <c r="CKG106" s="189"/>
      <c r="CKH106" s="189"/>
      <c r="CKI106" s="189"/>
      <c r="CKJ106" s="189"/>
      <c r="CKK106" s="189"/>
      <c r="CKL106" s="189"/>
      <c r="CKM106" s="189"/>
      <c r="CKN106" s="189"/>
      <c r="CKO106" s="189"/>
      <c r="CKP106" s="189"/>
      <c r="CKQ106" s="189"/>
      <c r="CKR106" s="189"/>
      <c r="CKS106" s="189"/>
      <c r="CKT106" s="189"/>
      <c r="CKU106" s="189"/>
      <c r="CKV106" s="189"/>
      <c r="CKW106" s="189"/>
      <c r="CKX106" s="189"/>
      <c r="CKY106" s="189"/>
      <c r="CKZ106" s="189"/>
      <c r="CLA106" s="189"/>
      <c r="CLB106" s="189"/>
      <c r="CLC106" s="189"/>
      <c r="CLD106" s="189"/>
      <c r="CLE106" s="189"/>
      <c r="CLF106" s="189"/>
      <c r="CLG106" s="189"/>
      <c r="CLH106" s="189"/>
      <c r="CLI106" s="189"/>
      <c r="CLJ106" s="189"/>
      <c r="CLK106" s="189"/>
      <c r="CLL106" s="189"/>
      <c r="CLM106" s="189"/>
      <c r="CLN106" s="189"/>
      <c r="CLO106" s="189"/>
      <c r="CLP106" s="189"/>
      <c r="CLQ106" s="189"/>
      <c r="CLR106" s="189"/>
      <c r="CLS106" s="189"/>
      <c r="CLT106" s="189"/>
      <c r="CLU106" s="189"/>
      <c r="CLV106" s="189"/>
      <c r="CLW106" s="189"/>
      <c r="CLX106" s="189"/>
      <c r="CLY106" s="189"/>
      <c r="CLZ106" s="189"/>
      <c r="CMA106" s="189"/>
      <c r="CMB106" s="189"/>
      <c r="CMC106" s="189"/>
      <c r="CMD106" s="189"/>
      <c r="CME106" s="189"/>
      <c r="CMF106" s="189"/>
      <c r="CMG106" s="189"/>
      <c r="CMH106" s="189"/>
      <c r="CMI106" s="189"/>
      <c r="CMJ106" s="189"/>
      <c r="CMK106" s="189"/>
      <c r="CML106" s="189"/>
      <c r="CMM106" s="189"/>
      <c r="CMN106" s="189"/>
      <c r="CMO106" s="189"/>
      <c r="CMP106" s="189"/>
      <c r="CMQ106" s="189"/>
      <c r="CMR106" s="189"/>
      <c r="CMS106" s="189"/>
      <c r="CMT106" s="189"/>
      <c r="CMU106" s="189"/>
      <c r="CMV106" s="189"/>
      <c r="CMW106" s="189"/>
      <c r="CMX106" s="189"/>
      <c r="CMY106" s="189"/>
      <c r="CMZ106" s="189"/>
      <c r="CNA106" s="189"/>
      <c r="CNB106" s="189"/>
      <c r="CNC106" s="189"/>
      <c r="CND106" s="189"/>
      <c r="CNE106" s="189"/>
      <c r="CNF106" s="189"/>
      <c r="CNG106" s="189"/>
      <c r="CNH106" s="189"/>
      <c r="CNI106" s="189"/>
      <c r="CNJ106" s="189"/>
      <c r="CNK106" s="189"/>
      <c r="CNL106" s="189"/>
      <c r="CNM106" s="189"/>
      <c r="CNN106" s="189"/>
      <c r="CNO106" s="189"/>
      <c r="CNP106" s="189"/>
      <c r="CNQ106" s="189"/>
      <c r="CNR106" s="189"/>
      <c r="CNS106" s="189"/>
      <c r="CNT106" s="189"/>
      <c r="CNU106" s="189"/>
      <c r="CNV106" s="189"/>
      <c r="CNW106" s="189"/>
      <c r="CNX106" s="189"/>
      <c r="CNY106" s="189"/>
      <c r="CNZ106" s="189"/>
      <c r="COA106" s="189"/>
      <c r="COB106" s="189"/>
      <c r="COC106" s="189"/>
      <c r="COD106" s="189"/>
      <c r="COE106" s="189"/>
      <c r="COF106" s="189"/>
      <c r="COG106" s="189"/>
      <c r="COH106" s="189"/>
      <c r="COI106" s="189"/>
      <c r="COJ106" s="189"/>
      <c r="COK106" s="189"/>
      <c r="COL106" s="189"/>
      <c r="COM106" s="189"/>
      <c r="CON106" s="189"/>
      <c r="COO106" s="189"/>
      <c r="COP106" s="189"/>
      <c r="COQ106" s="189"/>
      <c r="COR106" s="189"/>
      <c r="COS106" s="189"/>
      <c r="COT106" s="189"/>
      <c r="COU106" s="189"/>
      <c r="COV106" s="189"/>
      <c r="COW106" s="189"/>
      <c r="COX106" s="189"/>
      <c r="COY106" s="189"/>
      <c r="COZ106" s="189"/>
      <c r="CPA106" s="189"/>
      <c r="CPB106" s="189"/>
      <c r="CPC106" s="189"/>
      <c r="CPD106" s="189"/>
      <c r="CPE106" s="189"/>
      <c r="CPF106" s="189"/>
      <c r="CPG106" s="189"/>
      <c r="CPH106" s="189"/>
      <c r="CPI106" s="189"/>
      <c r="CPJ106" s="189"/>
      <c r="CPK106" s="189"/>
      <c r="CPL106" s="189"/>
      <c r="CPM106" s="189"/>
      <c r="CPN106" s="189"/>
      <c r="CPO106" s="189"/>
      <c r="CPP106" s="189"/>
      <c r="CPQ106" s="189"/>
      <c r="CPR106" s="189"/>
      <c r="CPS106" s="189"/>
      <c r="CPT106" s="189"/>
      <c r="CPU106" s="189"/>
      <c r="CPV106" s="189"/>
      <c r="CPW106" s="189"/>
      <c r="CPX106" s="189"/>
      <c r="CPY106" s="189"/>
      <c r="CPZ106" s="189"/>
      <c r="CQA106" s="189"/>
      <c r="CQB106" s="189"/>
      <c r="CQC106" s="189"/>
      <c r="CQD106" s="189"/>
      <c r="CQE106" s="189"/>
      <c r="CQF106" s="189"/>
      <c r="CQG106" s="189"/>
      <c r="CQH106" s="189"/>
      <c r="CQI106" s="189"/>
      <c r="CQJ106" s="189"/>
      <c r="CQK106" s="189"/>
      <c r="CQL106" s="189"/>
      <c r="CQM106" s="189"/>
      <c r="CQN106" s="189"/>
      <c r="CQO106" s="189"/>
      <c r="CQP106" s="189"/>
      <c r="CQQ106" s="189"/>
      <c r="CQR106" s="189"/>
      <c r="CQS106" s="189"/>
      <c r="CQT106" s="189"/>
      <c r="CQU106" s="189"/>
      <c r="CQV106" s="189"/>
      <c r="CQW106" s="189"/>
      <c r="CQX106" s="189"/>
      <c r="CQY106" s="189"/>
      <c r="CQZ106" s="189"/>
      <c r="CRA106" s="189"/>
      <c r="CRB106" s="189"/>
      <c r="CRC106" s="189"/>
      <c r="CRD106" s="189"/>
      <c r="CRE106" s="189"/>
      <c r="CRF106" s="189"/>
      <c r="CRG106" s="189"/>
      <c r="CRH106" s="189"/>
      <c r="CRI106" s="189"/>
      <c r="CRJ106" s="189"/>
      <c r="CRK106" s="189"/>
      <c r="CRL106" s="189"/>
      <c r="CRM106" s="189"/>
      <c r="CRN106" s="189"/>
      <c r="CRO106" s="189"/>
      <c r="CRP106" s="189"/>
      <c r="CRQ106" s="189"/>
      <c r="CRR106" s="189"/>
      <c r="CRS106" s="189"/>
      <c r="CRT106" s="189"/>
      <c r="CRU106" s="189"/>
      <c r="CRV106" s="189"/>
      <c r="CRW106" s="189"/>
      <c r="CRX106" s="189"/>
      <c r="CRY106" s="189"/>
      <c r="CRZ106" s="189"/>
      <c r="CSA106" s="189"/>
      <c r="CSB106" s="189"/>
      <c r="CSC106" s="189"/>
      <c r="CSD106" s="189"/>
      <c r="CSE106" s="189"/>
      <c r="CSF106" s="189"/>
      <c r="CSG106" s="189"/>
      <c r="CSH106" s="189"/>
      <c r="CSI106" s="189"/>
      <c r="CSJ106" s="189"/>
      <c r="CSK106" s="189"/>
      <c r="CSL106" s="189"/>
      <c r="CSM106" s="189"/>
      <c r="CSN106" s="189"/>
      <c r="CSO106" s="189"/>
      <c r="CSP106" s="189"/>
      <c r="CSQ106" s="189"/>
      <c r="CSR106" s="189"/>
      <c r="CSS106" s="189"/>
      <c r="CST106" s="189"/>
      <c r="CSU106" s="189"/>
      <c r="CSV106" s="189"/>
      <c r="CSW106" s="189"/>
      <c r="CSX106" s="189"/>
      <c r="CSY106" s="189"/>
      <c r="CSZ106" s="189"/>
      <c r="CTA106" s="189"/>
      <c r="CTB106" s="189"/>
      <c r="CTC106" s="189"/>
      <c r="CTD106" s="189"/>
      <c r="CTE106" s="189"/>
      <c r="CTF106" s="189"/>
      <c r="CTG106" s="189"/>
      <c r="CTH106" s="189"/>
      <c r="CTI106" s="189"/>
      <c r="CTJ106" s="189"/>
      <c r="CTK106" s="189"/>
      <c r="CTL106" s="189"/>
      <c r="CTM106" s="189"/>
      <c r="CTN106" s="189"/>
      <c r="CTO106" s="189"/>
      <c r="CTP106" s="189"/>
      <c r="CTQ106" s="189"/>
      <c r="CTR106" s="189"/>
      <c r="CTS106" s="189"/>
      <c r="CTT106" s="189"/>
      <c r="CTU106" s="189"/>
      <c r="CTV106" s="189"/>
      <c r="CTW106" s="189"/>
      <c r="CTX106" s="189"/>
      <c r="CTY106" s="189"/>
      <c r="CTZ106" s="189"/>
      <c r="CUA106" s="189"/>
      <c r="CUB106" s="189"/>
      <c r="CUC106" s="189"/>
      <c r="CUD106" s="189"/>
      <c r="CUE106" s="189"/>
      <c r="CUF106" s="189"/>
      <c r="CUG106" s="189"/>
      <c r="CUH106" s="189"/>
      <c r="CUI106" s="189"/>
      <c r="CUJ106" s="189"/>
      <c r="CUK106" s="189"/>
      <c r="CUL106" s="189"/>
      <c r="CUM106" s="189"/>
      <c r="CUN106" s="189"/>
      <c r="CUO106" s="189"/>
      <c r="CUP106" s="189"/>
      <c r="CUQ106" s="189"/>
      <c r="CUR106" s="189"/>
      <c r="CUS106" s="189"/>
      <c r="CUT106" s="189"/>
      <c r="CUU106" s="189"/>
      <c r="CUV106" s="189"/>
      <c r="CUW106" s="189"/>
      <c r="CUX106" s="189"/>
      <c r="CUY106" s="189"/>
      <c r="CUZ106" s="189"/>
      <c r="CVA106" s="189"/>
      <c r="CVB106" s="189"/>
      <c r="CVC106" s="189"/>
      <c r="CVD106" s="189"/>
      <c r="CVE106" s="189"/>
      <c r="CVF106" s="189"/>
      <c r="CVG106" s="189"/>
      <c r="CVH106" s="189"/>
      <c r="CVI106" s="189"/>
      <c r="CVJ106" s="189"/>
      <c r="CVK106" s="189"/>
      <c r="CVL106" s="189"/>
      <c r="CVM106" s="189"/>
      <c r="CVN106" s="189"/>
      <c r="CVO106" s="189"/>
      <c r="CVP106" s="189"/>
      <c r="CVQ106" s="189"/>
      <c r="CVR106" s="189"/>
      <c r="CVS106" s="189"/>
      <c r="CVT106" s="189"/>
      <c r="CVU106" s="189"/>
      <c r="CVV106" s="189"/>
      <c r="CVW106" s="189"/>
      <c r="CVX106" s="189"/>
      <c r="CVY106" s="189"/>
      <c r="CVZ106" s="189"/>
      <c r="CWA106" s="189"/>
      <c r="CWB106" s="189"/>
      <c r="CWC106" s="189"/>
      <c r="CWD106" s="189"/>
      <c r="CWE106" s="189"/>
      <c r="CWF106" s="189"/>
      <c r="CWG106" s="189"/>
      <c r="CWH106" s="189"/>
      <c r="CWI106" s="189"/>
      <c r="CWJ106" s="189"/>
      <c r="CWK106" s="189"/>
      <c r="CWL106" s="189"/>
      <c r="CWM106" s="189"/>
      <c r="CWN106" s="189"/>
      <c r="CWO106" s="189"/>
      <c r="CWP106" s="189"/>
      <c r="CWQ106" s="189"/>
      <c r="CWR106" s="189"/>
      <c r="CWS106" s="189"/>
      <c r="CWT106" s="189"/>
      <c r="CWU106" s="189"/>
      <c r="CWV106" s="189"/>
      <c r="CWW106" s="189"/>
      <c r="CWX106" s="189"/>
      <c r="CWY106" s="189"/>
      <c r="CWZ106" s="189"/>
      <c r="CXA106" s="189"/>
      <c r="CXB106" s="189"/>
      <c r="CXC106" s="189"/>
      <c r="CXD106" s="189"/>
      <c r="CXE106" s="189"/>
      <c r="CXF106" s="189"/>
      <c r="CXG106" s="189"/>
      <c r="CXH106" s="189"/>
      <c r="CXI106" s="189"/>
      <c r="CXJ106" s="189"/>
      <c r="CXK106" s="189"/>
      <c r="CXL106" s="189"/>
      <c r="CXM106" s="189"/>
      <c r="CXN106" s="189"/>
      <c r="CXO106" s="189"/>
      <c r="CXP106" s="189"/>
      <c r="CXQ106" s="189"/>
      <c r="CXR106" s="189"/>
      <c r="CXS106" s="189"/>
      <c r="CXT106" s="189"/>
      <c r="CXU106" s="189"/>
      <c r="CXV106" s="189"/>
      <c r="CXW106" s="189"/>
      <c r="CXX106" s="189"/>
      <c r="CXY106" s="189"/>
      <c r="CXZ106" s="189"/>
      <c r="CYA106" s="189"/>
      <c r="CYB106" s="189"/>
      <c r="CYC106" s="189"/>
      <c r="CYD106" s="189"/>
      <c r="CYE106" s="189"/>
      <c r="CYF106" s="189"/>
      <c r="CYG106" s="189"/>
      <c r="CYH106" s="189"/>
      <c r="CYI106" s="189"/>
      <c r="CYJ106" s="189"/>
      <c r="CYK106" s="189"/>
      <c r="CYL106" s="189"/>
      <c r="CYM106" s="189"/>
      <c r="CYN106" s="189"/>
      <c r="CYO106" s="189"/>
      <c r="CYP106" s="189"/>
      <c r="CYQ106" s="189"/>
      <c r="CYR106" s="189"/>
      <c r="CYS106" s="189"/>
      <c r="CYT106" s="189"/>
      <c r="CYU106" s="189"/>
      <c r="CYV106" s="189"/>
      <c r="CYW106" s="189"/>
      <c r="CYX106" s="189"/>
      <c r="CYY106" s="189"/>
      <c r="CYZ106" s="189"/>
      <c r="CZA106" s="189"/>
      <c r="CZB106" s="189"/>
      <c r="CZC106" s="189"/>
      <c r="CZD106" s="189"/>
      <c r="CZE106" s="189"/>
      <c r="CZF106" s="189"/>
      <c r="CZG106" s="189"/>
      <c r="CZH106" s="189"/>
      <c r="CZI106" s="189"/>
      <c r="CZJ106" s="189"/>
      <c r="CZK106" s="189"/>
      <c r="CZL106" s="189"/>
      <c r="CZM106" s="189"/>
      <c r="CZN106" s="189"/>
      <c r="CZO106" s="189"/>
      <c r="CZP106" s="189"/>
      <c r="CZQ106" s="189"/>
      <c r="CZR106" s="189"/>
      <c r="CZS106" s="189"/>
      <c r="CZT106" s="189"/>
      <c r="CZU106" s="189"/>
      <c r="CZV106" s="189"/>
      <c r="CZW106" s="189"/>
      <c r="CZX106" s="189"/>
      <c r="CZY106" s="189"/>
      <c r="CZZ106" s="189"/>
      <c r="DAA106" s="189"/>
      <c r="DAB106" s="189"/>
      <c r="DAC106" s="189"/>
      <c r="DAD106" s="189"/>
      <c r="DAE106" s="189"/>
      <c r="DAF106" s="189"/>
      <c r="DAG106" s="189"/>
      <c r="DAH106" s="189"/>
      <c r="DAI106" s="189"/>
      <c r="DAJ106" s="189"/>
      <c r="DAK106" s="189"/>
      <c r="DAL106" s="189"/>
      <c r="DAM106" s="189"/>
      <c r="DAN106" s="189"/>
      <c r="DAO106" s="189"/>
      <c r="DAP106" s="189"/>
      <c r="DAQ106" s="189"/>
      <c r="DAR106" s="189"/>
      <c r="DAS106" s="189"/>
      <c r="DAT106" s="189"/>
      <c r="DAU106" s="189"/>
      <c r="DAV106" s="189"/>
      <c r="DAW106" s="189"/>
      <c r="DAX106" s="189"/>
      <c r="DAY106" s="189"/>
      <c r="DAZ106" s="189"/>
      <c r="DBA106" s="189"/>
      <c r="DBB106" s="189"/>
      <c r="DBC106" s="189"/>
      <c r="DBD106" s="189"/>
      <c r="DBE106" s="189"/>
      <c r="DBF106" s="189"/>
      <c r="DBG106" s="189"/>
      <c r="DBH106" s="189"/>
      <c r="DBI106" s="189"/>
      <c r="DBJ106" s="189"/>
      <c r="DBK106" s="189"/>
      <c r="DBL106" s="189"/>
      <c r="DBM106" s="189"/>
      <c r="DBN106" s="189"/>
      <c r="DBO106" s="189"/>
      <c r="DBP106" s="189"/>
      <c r="DBQ106" s="189"/>
      <c r="DBR106" s="189"/>
      <c r="DBS106" s="189"/>
      <c r="DBT106" s="189"/>
      <c r="DBU106" s="189"/>
      <c r="DBV106" s="189"/>
      <c r="DBW106" s="189"/>
      <c r="DBX106" s="189"/>
      <c r="DBY106" s="189"/>
      <c r="DBZ106" s="189"/>
      <c r="DCA106" s="189"/>
      <c r="DCB106" s="189"/>
      <c r="DCC106" s="189"/>
      <c r="DCD106" s="189"/>
      <c r="DCE106" s="189"/>
      <c r="DCF106" s="189"/>
      <c r="DCG106" s="189"/>
      <c r="DCH106" s="189"/>
      <c r="DCI106" s="189"/>
      <c r="DCJ106" s="189"/>
      <c r="DCK106" s="189"/>
      <c r="DCL106" s="189"/>
      <c r="DCM106" s="189"/>
      <c r="DCN106" s="189"/>
      <c r="DCO106" s="189"/>
      <c r="DCP106" s="189"/>
      <c r="DCQ106" s="189"/>
      <c r="DCR106" s="189"/>
      <c r="DCS106" s="189"/>
      <c r="DCT106" s="189"/>
      <c r="DCU106" s="189"/>
      <c r="DCV106" s="189"/>
      <c r="DCW106" s="189"/>
      <c r="DCX106" s="189"/>
      <c r="DCY106" s="189"/>
      <c r="DCZ106" s="189"/>
      <c r="DDA106" s="189"/>
      <c r="DDB106" s="189"/>
      <c r="DDC106" s="189"/>
      <c r="DDD106" s="189"/>
      <c r="DDE106" s="189"/>
      <c r="DDF106" s="189"/>
      <c r="DDG106" s="189"/>
      <c r="DDH106" s="189"/>
      <c r="DDI106" s="189"/>
      <c r="DDJ106" s="189"/>
      <c r="DDK106" s="189"/>
      <c r="DDL106" s="189"/>
      <c r="DDM106" s="189"/>
      <c r="DDN106" s="189"/>
      <c r="DDO106" s="189"/>
      <c r="DDP106" s="189"/>
      <c r="DDQ106" s="189"/>
      <c r="DDR106" s="189"/>
      <c r="DDS106" s="189"/>
      <c r="DDT106" s="189"/>
      <c r="DDU106" s="189"/>
      <c r="DDV106" s="189"/>
      <c r="DDW106" s="189"/>
      <c r="DDX106" s="189"/>
      <c r="DDY106" s="189"/>
      <c r="DDZ106" s="189"/>
      <c r="DEA106" s="189"/>
      <c r="DEB106" s="189"/>
      <c r="DEC106" s="189"/>
      <c r="DED106" s="189"/>
      <c r="DEE106" s="189"/>
      <c r="DEF106" s="189"/>
      <c r="DEG106" s="189"/>
      <c r="DEH106" s="189"/>
      <c r="DEI106" s="189"/>
      <c r="DEJ106" s="189"/>
      <c r="DEK106" s="189"/>
      <c r="DEL106" s="189"/>
      <c r="DEM106" s="189"/>
      <c r="DEN106" s="189"/>
      <c r="DEO106" s="189"/>
      <c r="DEP106" s="189"/>
      <c r="DEQ106" s="189"/>
      <c r="DER106" s="189"/>
      <c r="DES106" s="189"/>
      <c r="DET106" s="189"/>
      <c r="DEU106" s="189"/>
      <c r="DEV106" s="189"/>
      <c r="DEW106" s="189"/>
      <c r="DEX106" s="189"/>
      <c r="DEY106" s="189"/>
      <c r="DEZ106" s="189"/>
      <c r="DFA106" s="189"/>
      <c r="DFB106" s="189"/>
      <c r="DFC106" s="189"/>
      <c r="DFD106" s="189"/>
      <c r="DFE106" s="189"/>
      <c r="DFF106" s="189"/>
      <c r="DFG106" s="189"/>
      <c r="DFH106" s="189"/>
      <c r="DFI106" s="189"/>
      <c r="DFJ106" s="189"/>
      <c r="DFK106" s="189"/>
      <c r="DFL106" s="189"/>
      <c r="DFM106" s="189"/>
      <c r="DFN106" s="189"/>
      <c r="DFO106" s="189"/>
      <c r="DFP106" s="189"/>
      <c r="DFQ106" s="189"/>
      <c r="DFR106" s="189"/>
      <c r="DFS106" s="189"/>
      <c r="DFT106" s="189"/>
      <c r="DFU106" s="189"/>
      <c r="DFV106" s="189"/>
      <c r="DFW106" s="189"/>
      <c r="DFX106" s="189"/>
      <c r="DFY106" s="189"/>
      <c r="DFZ106" s="189"/>
      <c r="DGA106" s="189"/>
      <c r="DGB106" s="189"/>
      <c r="DGC106" s="189"/>
      <c r="DGD106" s="189"/>
      <c r="DGE106" s="189"/>
      <c r="DGF106" s="189"/>
      <c r="DGG106" s="189"/>
      <c r="DGH106" s="189"/>
      <c r="DGI106" s="189"/>
      <c r="DGJ106" s="189"/>
      <c r="DGK106" s="189"/>
      <c r="DGL106" s="189"/>
      <c r="DGM106" s="189"/>
      <c r="DGN106" s="189"/>
      <c r="DGO106" s="189"/>
      <c r="DGP106" s="189"/>
      <c r="DGQ106" s="189"/>
      <c r="DGR106" s="189"/>
      <c r="DGS106" s="189"/>
      <c r="DGT106" s="189"/>
      <c r="DGU106" s="189"/>
      <c r="DGV106" s="189"/>
      <c r="DGW106" s="189"/>
      <c r="DGX106" s="189"/>
      <c r="DGY106" s="189"/>
      <c r="DGZ106" s="189"/>
      <c r="DHA106" s="189"/>
      <c r="DHB106" s="189"/>
      <c r="DHC106" s="189"/>
      <c r="DHD106" s="189"/>
      <c r="DHE106" s="189"/>
      <c r="DHF106" s="189"/>
      <c r="DHG106" s="189"/>
      <c r="DHH106" s="189"/>
      <c r="DHI106" s="189"/>
      <c r="DHJ106" s="189"/>
      <c r="DHK106" s="189"/>
      <c r="DHL106" s="189"/>
      <c r="DHM106" s="189"/>
      <c r="DHN106" s="189"/>
      <c r="DHO106" s="189"/>
      <c r="DHP106" s="189"/>
      <c r="DHQ106" s="189"/>
      <c r="DHR106" s="189"/>
      <c r="DHS106" s="189"/>
      <c r="DHT106" s="189"/>
      <c r="DHU106" s="189"/>
      <c r="DHV106" s="189"/>
      <c r="DHW106" s="189"/>
      <c r="DHX106" s="189"/>
      <c r="DHY106" s="189"/>
      <c r="DHZ106" s="189"/>
      <c r="DIA106" s="189"/>
      <c r="DIB106" s="189"/>
      <c r="DIC106" s="189"/>
      <c r="DID106" s="189"/>
      <c r="DIE106" s="189"/>
      <c r="DIF106" s="189"/>
      <c r="DIG106" s="189"/>
      <c r="DIH106" s="189"/>
      <c r="DII106" s="189"/>
      <c r="DIJ106" s="189"/>
      <c r="DIK106" s="189"/>
      <c r="DIL106" s="189"/>
      <c r="DIM106" s="189"/>
      <c r="DIN106" s="189"/>
      <c r="DIO106" s="189"/>
      <c r="DIP106" s="189"/>
      <c r="DIQ106" s="189"/>
      <c r="DIR106" s="189"/>
      <c r="DIS106" s="189"/>
      <c r="DIT106" s="189"/>
      <c r="DIU106" s="189"/>
      <c r="DIV106" s="189"/>
      <c r="DIW106" s="189"/>
      <c r="DIX106" s="189"/>
      <c r="DIY106" s="189"/>
      <c r="DIZ106" s="189"/>
      <c r="DJA106" s="189"/>
      <c r="DJB106" s="189"/>
      <c r="DJC106" s="189"/>
      <c r="DJD106" s="189"/>
      <c r="DJE106" s="189"/>
      <c r="DJF106" s="189"/>
      <c r="DJG106" s="189"/>
      <c r="DJH106" s="189"/>
      <c r="DJI106" s="189"/>
      <c r="DJJ106" s="189"/>
      <c r="DJK106" s="189"/>
      <c r="DJL106" s="189"/>
      <c r="DJM106" s="189"/>
      <c r="DJN106" s="189"/>
      <c r="DJO106" s="189"/>
      <c r="DJP106" s="189"/>
      <c r="DJQ106" s="189"/>
      <c r="DJR106" s="189"/>
      <c r="DJS106" s="189"/>
      <c r="DJT106" s="189"/>
      <c r="DJU106" s="189"/>
      <c r="DJV106" s="189"/>
      <c r="DJW106" s="189"/>
      <c r="DJX106" s="189"/>
      <c r="DJY106" s="189"/>
      <c r="DJZ106" s="189"/>
      <c r="DKA106" s="189"/>
      <c r="DKB106" s="189"/>
      <c r="DKC106" s="189"/>
      <c r="DKD106" s="189"/>
      <c r="DKE106" s="189"/>
      <c r="DKF106" s="189"/>
      <c r="DKG106" s="189"/>
      <c r="DKH106" s="189"/>
      <c r="DKI106" s="189"/>
      <c r="DKJ106" s="189"/>
      <c r="DKK106" s="189"/>
      <c r="DKL106" s="189"/>
      <c r="DKM106" s="189"/>
      <c r="DKN106" s="189"/>
      <c r="DKO106" s="189"/>
      <c r="DKP106" s="189"/>
      <c r="DKQ106" s="189"/>
      <c r="DKR106" s="189"/>
      <c r="DKS106" s="189"/>
      <c r="DKT106" s="189"/>
      <c r="DKU106" s="189"/>
      <c r="DKV106" s="189"/>
      <c r="DKW106" s="189"/>
      <c r="DKX106" s="189"/>
      <c r="DKY106" s="189"/>
      <c r="DKZ106" s="189"/>
      <c r="DLA106" s="189"/>
      <c r="DLB106" s="189"/>
      <c r="DLC106" s="189"/>
      <c r="DLD106" s="189"/>
      <c r="DLE106" s="189"/>
      <c r="DLF106" s="189"/>
      <c r="DLG106" s="189"/>
      <c r="DLH106" s="189"/>
      <c r="DLI106" s="189"/>
      <c r="DLJ106" s="189"/>
      <c r="DLK106" s="189"/>
      <c r="DLL106" s="189"/>
      <c r="DLM106" s="189"/>
      <c r="DLN106" s="189"/>
      <c r="DLO106" s="189"/>
      <c r="DLP106" s="189"/>
      <c r="DLQ106" s="189"/>
      <c r="DLR106" s="189"/>
      <c r="DLS106" s="189"/>
      <c r="DLT106" s="189"/>
      <c r="DLU106" s="189"/>
      <c r="DLV106" s="189"/>
      <c r="DLW106" s="189"/>
      <c r="DLX106" s="189"/>
      <c r="DLY106" s="189"/>
      <c r="DLZ106" s="189"/>
      <c r="DMA106" s="189"/>
      <c r="DMB106" s="189"/>
      <c r="DMC106" s="189"/>
      <c r="DMD106" s="189"/>
      <c r="DME106" s="189"/>
      <c r="DMF106" s="189"/>
      <c r="DMG106" s="189"/>
      <c r="DMH106" s="189"/>
      <c r="DMI106" s="189"/>
      <c r="DMJ106" s="189"/>
      <c r="DMK106" s="189"/>
      <c r="DML106" s="189"/>
      <c r="DMM106" s="189"/>
      <c r="DMN106" s="189"/>
      <c r="DMO106" s="189"/>
      <c r="DMP106" s="189"/>
      <c r="DMQ106" s="189"/>
      <c r="DMR106" s="189"/>
      <c r="DMS106" s="189"/>
      <c r="DMT106" s="189"/>
      <c r="DMU106" s="189"/>
      <c r="DMV106" s="189"/>
      <c r="DMW106" s="189"/>
      <c r="DMX106" s="189"/>
      <c r="DMY106" s="189"/>
      <c r="DMZ106" s="189"/>
      <c r="DNA106" s="189"/>
      <c r="DNB106" s="189"/>
      <c r="DNC106" s="189"/>
      <c r="DND106" s="189"/>
      <c r="DNE106" s="189"/>
      <c r="DNF106" s="189"/>
      <c r="DNG106" s="189"/>
      <c r="DNH106" s="189"/>
      <c r="DNI106" s="189"/>
      <c r="DNJ106" s="189"/>
      <c r="DNK106" s="189"/>
      <c r="DNL106" s="189"/>
      <c r="DNM106" s="189"/>
      <c r="DNN106" s="189"/>
      <c r="DNO106" s="189"/>
      <c r="DNP106" s="189"/>
      <c r="DNQ106" s="189"/>
      <c r="DNR106" s="189"/>
      <c r="DNS106" s="189"/>
      <c r="DNT106" s="189"/>
      <c r="DNU106" s="189"/>
      <c r="DNV106" s="189"/>
      <c r="DNW106" s="189"/>
      <c r="DNX106" s="189"/>
      <c r="DNY106" s="189"/>
      <c r="DNZ106" s="189"/>
      <c r="DOA106" s="189"/>
      <c r="DOB106" s="189"/>
      <c r="DOC106" s="189"/>
      <c r="DOD106" s="189"/>
      <c r="DOE106" s="189"/>
      <c r="DOF106" s="189"/>
      <c r="DOG106" s="189"/>
      <c r="DOH106" s="189"/>
      <c r="DOI106" s="189"/>
      <c r="DOJ106" s="189"/>
      <c r="DOK106" s="189"/>
      <c r="DOL106" s="189"/>
      <c r="DOM106" s="189"/>
      <c r="DON106" s="189"/>
      <c r="DOO106" s="189"/>
      <c r="DOP106" s="189"/>
      <c r="DOQ106" s="189"/>
      <c r="DOR106" s="189"/>
      <c r="DOS106" s="189"/>
      <c r="DOT106" s="189"/>
      <c r="DOU106" s="189"/>
      <c r="DOV106" s="189"/>
      <c r="DOW106" s="189"/>
      <c r="DOX106" s="189"/>
      <c r="DOY106" s="189"/>
      <c r="DOZ106" s="189"/>
      <c r="DPA106" s="189"/>
      <c r="DPB106" s="189"/>
      <c r="DPC106" s="189"/>
      <c r="DPD106" s="189"/>
      <c r="DPE106" s="189"/>
      <c r="DPF106" s="189"/>
      <c r="DPG106" s="189"/>
      <c r="DPH106" s="189"/>
      <c r="DPI106" s="189"/>
      <c r="DPJ106" s="189"/>
      <c r="DPK106" s="189"/>
      <c r="DPL106" s="189"/>
      <c r="DPM106" s="189"/>
      <c r="DPN106" s="189"/>
      <c r="DPO106" s="189"/>
      <c r="DPP106" s="189"/>
      <c r="DPQ106" s="189"/>
      <c r="DPR106" s="189"/>
      <c r="DPS106" s="189"/>
      <c r="DPT106" s="189"/>
      <c r="DPU106" s="189"/>
      <c r="DPV106" s="189"/>
      <c r="DPW106" s="189"/>
      <c r="DPX106" s="189"/>
      <c r="DPY106" s="189"/>
      <c r="DPZ106" s="189"/>
      <c r="DQA106" s="189"/>
      <c r="DQB106" s="189"/>
      <c r="DQC106" s="189"/>
      <c r="DQD106" s="189"/>
      <c r="DQE106" s="189"/>
      <c r="DQF106" s="189"/>
      <c r="DQG106" s="189"/>
      <c r="DQH106" s="189"/>
      <c r="DQI106" s="189"/>
      <c r="DQJ106" s="189"/>
      <c r="DQK106" s="189"/>
      <c r="DQL106" s="189"/>
      <c r="DQM106" s="189"/>
      <c r="DQN106" s="189"/>
      <c r="DQO106" s="189"/>
      <c r="DQP106" s="189"/>
      <c r="DQQ106" s="189"/>
      <c r="DQR106" s="189"/>
      <c r="DQS106" s="189"/>
      <c r="DQT106" s="189"/>
      <c r="DQU106" s="189"/>
      <c r="DQV106" s="189"/>
      <c r="DQW106" s="189"/>
      <c r="DQX106" s="189"/>
      <c r="DQY106" s="189"/>
      <c r="DQZ106" s="189"/>
      <c r="DRA106" s="189"/>
      <c r="DRB106" s="189"/>
      <c r="DRC106" s="189"/>
      <c r="DRD106" s="189"/>
      <c r="DRE106" s="189"/>
      <c r="DRF106" s="189"/>
      <c r="DRG106" s="189"/>
      <c r="DRH106" s="189"/>
      <c r="DRI106" s="189"/>
      <c r="DRJ106" s="189"/>
      <c r="DRK106" s="189"/>
      <c r="DRL106" s="189"/>
      <c r="DRM106" s="189"/>
      <c r="DRN106" s="189"/>
      <c r="DRO106" s="189"/>
      <c r="DRP106" s="189"/>
      <c r="DRQ106" s="189"/>
      <c r="DRR106" s="189"/>
      <c r="DRS106" s="189"/>
      <c r="DRT106" s="189"/>
      <c r="DRU106" s="189"/>
      <c r="DRV106" s="189"/>
      <c r="DRW106" s="189"/>
      <c r="DRX106" s="189"/>
      <c r="DRY106" s="189"/>
      <c r="DRZ106" s="189"/>
      <c r="DSA106" s="189"/>
      <c r="DSB106" s="189"/>
      <c r="DSC106" s="189"/>
      <c r="DSD106" s="189"/>
      <c r="DSE106" s="189"/>
      <c r="DSF106" s="189"/>
      <c r="DSG106" s="189"/>
      <c r="DSH106" s="189"/>
      <c r="DSI106" s="189"/>
      <c r="DSJ106" s="189"/>
      <c r="DSK106" s="189"/>
      <c r="DSL106" s="189"/>
      <c r="DSM106" s="189"/>
      <c r="DSN106" s="189"/>
      <c r="DSO106" s="189"/>
      <c r="DSP106" s="189"/>
      <c r="DSQ106" s="189"/>
      <c r="DSR106" s="189"/>
      <c r="DSS106" s="189"/>
      <c r="DST106" s="189"/>
      <c r="DSU106" s="189"/>
      <c r="DSV106" s="189"/>
      <c r="DSW106" s="189"/>
      <c r="DSX106" s="189"/>
      <c r="DSY106" s="189"/>
      <c r="DSZ106" s="189"/>
      <c r="DTA106" s="189"/>
      <c r="DTB106" s="189"/>
      <c r="DTC106" s="189"/>
      <c r="DTD106" s="189"/>
      <c r="DTE106" s="189"/>
      <c r="DTF106" s="189"/>
      <c r="DTG106" s="189"/>
      <c r="DTH106" s="189"/>
      <c r="DTI106" s="189"/>
      <c r="DTJ106" s="189"/>
      <c r="DTK106" s="189"/>
      <c r="DTL106" s="189"/>
      <c r="DTM106" s="189"/>
      <c r="DTN106" s="189"/>
      <c r="DTO106" s="189"/>
      <c r="DTP106" s="189"/>
      <c r="DTQ106" s="189"/>
      <c r="DTR106" s="189"/>
      <c r="DTS106" s="189"/>
      <c r="DTT106" s="189"/>
      <c r="DTU106" s="189"/>
      <c r="DTV106" s="189"/>
      <c r="DTW106" s="189"/>
      <c r="DTX106" s="189"/>
      <c r="DTY106" s="189"/>
      <c r="DTZ106" s="189"/>
      <c r="DUA106" s="189"/>
      <c r="DUB106" s="189"/>
      <c r="DUC106" s="189"/>
      <c r="DUD106" s="189"/>
      <c r="DUE106" s="189"/>
      <c r="DUF106" s="189"/>
      <c r="DUG106" s="189"/>
      <c r="DUH106" s="189"/>
      <c r="DUI106" s="189"/>
      <c r="DUJ106" s="189"/>
      <c r="DUK106" s="189"/>
      <c r="DUL106" s="189"/>
      <c r="DUM106" s="189"/>
      <c r="DUN106" s="189"/>
      <c r="DUO106" s="189"/>
      <c r="DUP106" s="189"/>
      <c r="DUQ106" s="189"/>
      <c r="DUR106" s="189"/>
      <c r="DUS106" s="189"/>
      <c r="DUT106" s="189"/>
      <c r="DUU106" s="189"/>
      <c r="DUV106" s="189"/>
      <c r="DUW106" s="189"/>
      <c r="DUX106" s="189"/>
      <c r="DUY106" s="189"/>
      <c r="DUZ106" s="189"/>
      <c r="DVA106" s="189"/>
      <c r="DVB106" s="189"/>
      <c r="DVC106" s="189"/>
      <c r="DVD106" s="189"/>
      <c r="DVE106" s="189"/>
      <c r="DVF106" s="189"/>
      <c r="DVG106" s="189"/>
      <c r="DVH106" s="189"/>
      <c r="DVI106" s="189"/>
      <c r="DVJ106" s="189"/>
      <c r="DVK106" s="189"/>
      <c r="DVL106" s="189"/>
      <c r="DVM106" s="189"/>
      <c r="DVN106" s="189"/>
      <c r="DVO106" s="189"/>
      <c r="DVP106" s="189"/>
      <c r="DVQ106" s="189"/>
      <c r="DVR106" s="189"/>
      <c r="DVS106" s="189"/>
      <c r="DVT106" s="189"/>
      <c r="DVU106" s="189"/>
      <c r="DVV106" s="189"/>
      <c r="DVW106" s="189"/>
      <c r="DVX106" s="189"/>
      <c r="DVY106" s="189"/>
      <c r="DVZ106" s="189"/>
      <c r="DWA106" s="189"/>
      <c r="DWB106" s="189"/>
      <c r="DWC106" s="189"/>
      <c r="DWD106" s="189"/>
      <c r="DWE106" s="189"/>
      <c r="DWF106" s="189"/>
      <c r="DWG106" s="189"/>
      <c r="DWH106" s="189"/>
      <c r="DWI106" s="189"/>
      <c r="DWJ106" s="189"/>
      <c r="DWK106" s="189"/>
      <c r="DWL106" s="189"/>
      <c r="DWM106" s="189"/>
      <c r="DWN106" s="189"/>
      <c r="DWO106" s="189"/>
      <c r="DWP106" s="189"/>
      <c r="DWQ106" s="189"/>
      <c r="DWR106" s="189"/>
      <c r="DWS106" s="189"/>
      <c r="DWT106" s="189"/>
      <c r="DWU106" s="189"/>
      <c r="DWV106" s="189"/>
      <c r="DWW106" s="189"/>
      <c r="DWX106" s="189"/>
      <c r="DWY106" s="189"/>
      <c r="DWZ106" s="189"/>
      <c r="DXA106" s="189"/>
      <c r="DXB106" s="189"/>
      <c r="DXC106" s="189"/>
      <c r="DXD106" s="189"/>
      <c r="DXE106" s="189"/>
      <c r="DXF106" s="189"/>
      <c r="DXG106" s="189"/>
      <c r="DXH106" s="189"/>
      <c r="DXI106" s="189"/>
      <c r="DXJ106" s="189"/>
      <c r="DXK106" s="189"/>
      <c r="DXL106" s="189"/>
      <c r="DXM106" s="189"/>
      <c r="DXN106" s="189"/>
      <c r="DXO106" s="189"/>
      <c r="DXP106" s="189"/>
      <c r="DXQ106" s="189"/>
      <c r="DXR106" s="189"/>
      <c r="DXS106" s="189"/>
      <c r="DXT106" s="189"/>
      <c r="DXU106" s="189"/>
      <c r="DXV106" s="189"/>
      <c r="DXW106" s="189"/>
      <c r="DXX106" s="189"/>
      <c r="DXY106" s="189"/>
      <c r="DXZ106" s="189"/>
      <c r="DYA106" s="189"/>
      <c r="DYB106" s="189"/>
      <c r="DYC106" s="189"/>
      <c r="DYD106" s="189"/>
      <c r="DYE106" s="189"/>
      <c r="DYF106" s="189"/>
      <c r="DYG106" s="189"/>
      <c r="DYH106" s="189"/>
      <c r="DYI106" s="189"/>
      <c r="DYJ106" s="189"/>
      <c r="DYK106" s="189"/>
      <c r="DYL106" s="189"/>
      <c r="DYM106" s="189"/>
      <c r="DYN106" s="189"/>
      <c r="DYO106" s="189"/>
      <c r="DYP106" s="189"/>
      <c r="DYQ106" s="189"/>
      <c r="DYR106" s="189"/>
      <c r="DYS106" s="189"/>
      <c r="DYT106" s="189"/>
      <c r="DYU106" s="189"/>
      <c r="DYV106" s="189"/>
      <c r="DYW106" s="189"/>
      <c r="DYX106" s="189"/>
      <c r="DYY106" s="189"/>
      <c r="DYZ106" s="189"/>
      <c r="DZA106" s="189"/>
      <c r="DZB106" s="189"/>
      <c r="DZC106" s="189"/>
      <c r="DZD106" s="189"/>
      <c r="DZE106" s="189"/>
      <c r="DZF106" s="189"/>
      <c r="DZG106" s="189"/>
      <c r="DZH106" s="189"/>
      <c r="DZI106" s="189"/>
      <c r="DZJ106" s="189"/>
      <c r="DZK106" s="189"/>
      <c r="DZL106" s="189"/>
      <c r="DZM106" s="189"/>
      <c r="DZN106" s="189"/>
      <c r="DZO106" s="189"/>
      <c r="DZP106" s="189"/>
      <c r="DZQ106" s="189"/>
      <c r="DZR106" s="189"/>
      <c r="DZS106" s="189"/>
      <c r="DZT106" s="189"/>
      <c r="DZU106" s="189"/>
      <c r="DZV106" s="189"/>
      <c r="DZW106" s="189"/>
      <c r="DZX106" s="189"/>
      <c r="DZY106" s="189"/>
      <c r="DZZ106" s="189"/>
      <c r="EAA106" s="189"/>
      <c r="EAB106" s="189"/>
      <c r="EAC106" s="189"/>
      <c r="EAD106" s="189"/>
      <c r="EAE106" s="189"/>
      <c r="EAF106" s="189"/>
      <c r="EAG106" s="189"/>
      <c r="EAH106" s="189"/>
      <c r="EAI106" s="189"/>
      <c r="EAJ106" s="189"/>
      <c r="EAK106" s="189"/>
      <c r="EAL106" s="189"/>
      <c r="EAM106" s="189"/>
      <c r="EAN106" s="189"/>
      <c r="EAO106" s="189"/>
      <c r="EAP106" s="189"/>
      <c r="EAQ106" s="189"/>
      <c r="EAR106" s="189"/>
      <c r="EAS106" s="189"/>
      <c r="EAT106" s="189"/>
      <c r="EAU106" s="189"/>
      <c r="EAV106" s="189"/>
      <c r="EAW106" s="189"/>
      <c r="EAX106" s="189"/>
      <c r="EAY106" s="189"/>
      <c r="EAZ106" s="189"/>
      <c r="EBA106" s="189"/>
      <c r="EBB106" s="189"/>
      <c r="EBC106" s="189"/>
      <c r="EBD106" s="189"/>
      <c r="EBE106" s="189"/>
      <c r="EBF106" s="189"/>
      <c r="EBG106" s="189"/>
      <c r="EBH106" s="189"/>
      <c r="EBI106" s="189"/>
      <c r="EBJ106" s="189"/>
      <c r="EBK106" s="189"/>
      <c r="EBL106" s="189"/>
      <c r="EBM106" s="189"/>
      <c r="EBN106" s="189"/>
      <c r="EBO106" s="189"/>
      <c r="EBP106" s="189"/>
      <c r="EBQ106" s="189"/>
      <c r="EBR106" s="189"/>
      <c r="EBS106" s="189"/>
      <c r="EBT106" s="189"/>
      <c r="EBU106" s="189"/>
      <c r="EBV106" s="189"/>
      <c r="EBW106" s="189"/>
      <c r="EBX106" s="189"/>
      <c r="EBY106" s="189"/>
      <c r="EBZ106" s="189"/>
      <c r="ECA106" s="189"/>
      <c r="ECB106" s="189"/>
      <c r="ECC106" s="189"/>
      <c r="ECD106" s="189"/>
      <c r="ECE106" s="189"/>
      <c r="ECF106" s="189"/>
      <c r="ECG106" s="189"/>
      <c r="ECH106" s="189"/>
      <c r="ECI106" s="189"/>
      <c r="ECJ106" s="189"/>
      <c r="ECK106" s="189"/>
      <c r="ECL106" s="189"/>
      <c r="ECM106" s="189"/>
      <c r="ECN106" s="189"/>
      <c r="ECO106" s="189"/>
      <c r="ECP106" s="189"/>
      <c r="ECQ106" s="189"/>
      <c r="ECR106" s="189"/>
      <c r="ECS106" s="189"/>
      <c r="ECT106" s="189"/>
      <c r="ECU106" s="189"/>
      <c r="ECV106" s="189"/>
      <c r="ECW106" s="189"/>
      <c r="ECX106" s="189"/>
      <c r="ECY106" s="189"/>
      <c r="ECZ106" s="189"/>
      <c r="EDA106" s="189"/>
      <c r="EDB106" s="189"/>
      <c r="EDC106" s="189"/>
      <c r="EDD106" s="189"/>
      <c r="EDE106" s="189"/>
      <c r="EDF106" s="189"/>
      <c r="EDG106" s="189"/>
      <c r="EDH106" s="189"/>
      <c r="EDI106" s="189"/>
      <c r="EDJ106" s="189"/>
      <c r="EDK106" s="189"/>
      <c r="EDL106" s="189"/>
      <c r="EDM106" s="189"/>
      <c r="EDN106" s="189"/>
      <c r="EDO106" s="189"/>
      <c r="EDP106" s="189"/>
      <c r="EDQ106" s="189"/>
      <c r="EDR106" s="189"/>
      <c r="EDS106" s="189"/>
      <c r="EDT106" s="189"/>
      <c r="EDU106" s="189"/>
      <c r="EDV106" s="189"/>
      <c r="EDW106" s="189"/>
      <c r="EDX106" s="189"/>
      <c r="EDY106" s="189"/>
      <c r="EDZ106" s="189"/>
      <c r="EEA106" s="189"/>
      <c r="EEB106" s="189"/>
      <c r="EEC106" s="189"/>
      <c r="EED106" s="189"/>
      <c r="EEE106" s="189"/>
      <c r="EEF106" s="189"/>
      <c r="EEG106" s="189"/>
      <c r="EEH106" s="189"/>
      <c r="EEI106" s="189"/>
      <c r="EEJ106" s="189"/>
      <c r="EEK106" s="189"/>
      <c r="EEL106" s="189"/>
      <c r="EEM106" s="189"/>
      <c r="EEN106" s="189"/>
      <c r="EEO106" s="189"/>
      <c r="EEP106" s="189"/>
      <c r="EEQ106" s="189"/>
      <c r="EER106" s="189"/>
      <c r="EES106" s="189"/>
      <c r="EET106" s="189"/>
      <c r="EEU106" s="189"/>
      <c r="EEV106" s="189"/>
      <c r="EEW106" s="189"/>
      <c r="EEX106" s="189"/>
      <c r="EEY106" s="189"/>
      <c r="EEZ106" s="189"/>
      <c r="EFA106" s="189"/>
      <c r="EFB106" s="189"/>
      <c r="EFC106" s="189"/>
      <c r="EFD106" s="189"/>
      <c r="EFE106" s="189"/>
      <c r="EFF106" s="189"/>
      <c r="EFG106" s="189"/>
      <c r="EFH106" s="189"/>
      <c r="EFI106" s="189"/>
      <c r="EFJ106" s="189"/>
      <c r="EFK106" s="189"/>
      <c r="EFL106" s="189"/>
      <c r="EFM106" s="189"/>
      <c r="EFN106" s="189"/>
      <c r="EFO106" s="189"/>
      <c r="EFP106" s="189"/>
      <c r="EFQ106" s="189"/>
      <c r="EFR106" s="189"/>
      <c r="EFS106" s="189"/>
      <c r="EFT106" s="189"/>
      <c r="EFU106" s="189"/>
      <c r="EFV106" s="189"/>
      <c r="EFW106" s="189"/>
      <c r="EFX106" s="189"/>
      <c r="EFY106" s="189"/>
      <c r="EFZ106" s="189"/>
      <c r="EGA106" s="189"/>
      <c r="EGB106" s="189"/>
      <c r="EGC106" s="189"/>
      <c r="EGD106" s="189"/>
      <c r="EGE106" s="189"/>
      <c r="EGF106" s="189"/>
      <c r="EGG106" s="189"/>
      <c r="EGH106" s="189"/>
      <c r="EGI106" s="189"/>
      <c r="EGJ106" s="189"/>
      <c r="EGK106" s="189"/>
      <c r="EGL106" s="189"/>
      <c r="EGM106" s="189"/>
      <c r="EGN106" s="189"/>
      <c r="EGO106" s="189"/>
      <c r="EGP106" s="189"/>
      <c r="EGQ106" s="189"/>
      <c r="EGR106" s="189"/>
      <c r="EGS106" s="189"/>
      <c r="EGT106" s="189"/>
      <c r="EGU106" s="189"/>
      <c r="EGV106" s="189"/>
      <c r="EGW106" s="189"/>
      <c r="EGX106" s="189"/>
      <c r="EGY106" s="189"/>
      <c r="EGZ106" s="189"/>
      <c r="EHA106" s="189"/>
      <c r="EHB106" s="189"/>
      <c r="EHC106" s="189"/>
      <c r="EHD106" s="189"/>
      <c r="EHE106" s="189"/>
      <c r="EHF106" s="189"/>
      <c r="EHG106" s="189"/>
      <c r="EHH106" s="189"/>
      <c r="EHI106" s="189"/>
      <c r="EHJ106" s="189"/>
      <c r="EHK106" s="189"/>
      <c r="EHL106" s="189"/>
      <c r="EHM106" s="189"/>
      <c r="EHN106" s="189"/>
      <c r="EHO106" s="189"/>
      <c r="EHP106" s="189"/>
      <c r="EHQ106" s="189"/>
      <c r="EHR106" s="189"/>
      <c r="EHS106" s="189"/>
      <c r="EHT106" s="189"/>
      <c r="EHU106" s="189"/>
      <c r="EHV106" s="189"/>
      <c r="EHW106" s="189"/>
      <c r="EHX106" s="189"/>
      <c r="EHY106" s="189"/>
      <c r="EHZ106" s="189"/>
      <c r="EIA106" s="189"/>
      <c r="EIB106" s="189"/>
      <c r="EIC106" s="189"/>
      <c r="EID106" s="189"/>
      <c r="EIE106" s="189"/>
      <c r="EIF106" s="189"/>
      <c r="EIG106" s="189"/>
      <c r="EIH106" s="189"/>
      <c r="EII106" s="189"/>
      <c r="EIJ106" s="189"/>
      <c r="EIK106" s="189"/>
      <c r="EIL106" s="189"/>
      <c r="EIM106" s="189"/>
      <c r="EIN106" s="189"/>
      <c r="EIO106" s="189"/>
      <c r="EIP106" s="189"/>
      <c r="EIQ106" s="189"/>
      <c r="EIR106" s="189"/>
      <c r="EIS106" s="189"/>
      <c r="EIT106" s="189"/>
      <c r="EIU106" s="189"/>
      <c r="EIV106" s="189"/>
      <c r="EIW106" s="189"/>
      <c r="EIX106" s="189"/>
      <c r="EIY106" s="189"/>
      <c r="EIZ106" s="189"/>
      <c r="EJA106" s="189"/>
      <c r="EJB106" s="189"/>
      <c r="EJC106" s="189"/>
      <c r="EJD106" s="189"/>
      <c r="EJE106" s="189"/>
      <c r="EJF106" s="189"/>
      <c r="EJG106" s="189"/>
      <c r="EJH106" s="189"/>
      <c r="EJI106" s="189"/>
      <c r="EJJ106" s="189"/>
      <c r="EJK106" s="189"/>
      <c r="EJL106" s="189"/>
      <c r="EJM106" s="189"/>
      <c r="EJN106" s="189"/>
      <c r="EJO106" s="189"/>
      <c r="EJP106" s="189"/>
      <c r="EJQ106" s="189"/>
      <c r="EJR106" s="189"/>
      <c r="EJS106" s="189"/>
      <c r="EJT106" s="189"/>
      <c r="EJU106" s="189"/>
      <c r="EJV106" s="189"/>
      <c r="EJW106" s="189"/>
      <c r="EJX106" s="189"/>
      <c r="EJY106" s="189"/>
      <c r="EJZ106" s="189"/>
      <c r="EKA106" s="189"/>
      <c r="EKB106" s="189"/>
      <c r="EKC106" s="189"/>
      <c r="EKD106" s="189"/>
      <c r="EKE106" s="189"/>
      <c r="EKF106" s="189"/>
      <c r="EKG106" s="189"/>
      <c r="EKH106" s="189"/>
      <c r="EKI106" s="189"/>
      <c r="EKJ106" s="189"/>
      <c r="EKK106" s="189"/>
      <c r="EKL106" s="189"/>
      <c r="EKM106" s="189"/>
      <c r="EKN106" s="189"/>
      <c r="EKO106" s="189"/>
      <c r="EKP106" s="189"/>
      <c r="EKQ106" s="189"/>
      <c r="EKR106" s="189"/>
      <c r="EKS106" s="189"/>
      <c r="EKT106" s="189"/>
      <c r="EKU106" s="189"/>
      <c r="EKV106" s="189"/>
      <c r="EKW106" s="189"/>
      <c r="EKX106" s="189"/>
      <c r="EKY106" s="189"/>
      <c r="EKZ106" s="189"/>
      <c r="ELA106" s="189"/>
      <c r="ELB106" s="189"/>
      <c r="ELC106" s="189"/>
      <c r="ELD106" s="189"/>
      <c r="ELE106" s="189"/>
      <c r="ELF106" s="189"/>
      <c r="ELG106" s="189"/>
      <c r="ELH106" s="189"/>
      <c r="ELI106" s="189"/>
      <c r="ELJ106" s="189"/>
      <c r="ELK106" s="189"/>
      <c r="ELL106" s="189"/>
      <c r="ELM106" s="189"/>
      <c r="ELN106" s="189"/>
      <c r="ELO106" s="189"/>
      <c r="ELP106" s="189"/>
      <c r="ELQ106" s="189"/>
      <c r="ELR106" s="189"/>
      <c r="ELS106" s="189"/>
      <c r="ELT106" s="189"/>
      <c r="ELU106" s="189"/>
      <c r="ELV106" s="189"/>
      <c r="ELW106" s="189"/>
      <c r="ELX106" s="189"/>
      <c r="ELY106" s="189"/>
      <c r="ELZ106" s="189"/>
      <c r="EMA106" s="189"/>
      <c r="EMB106" s="189"/>
      <c r="EMC106" s="189"/>
      <c r="EMD106" s="189"/>
      <c r="EME106" s="189"/>
      <c r="EMF106" s="189"/>
      <c r="EMG106" s="189"/>
      <c r="EMH106" s="189"/>
      <c r="EMI106" s="189"/>
      <c r="EMJ106" s="189"/>
      <c r="EMK106" s="189"/>
      <c r="EML106" s="189"/>
      <c r="EMM106" s="189"/>
      <c r="EMN106" s="189"/>
      <c r="EMO106" s="189"/>
      <c r="EMP106" s="189"/>
      <c r="EMQ106" s="189"/>
      <c r="EMR106" s="189"/>
      <c r="EMS106" s="189"/>
      <c r="EMT106" s="189"/>
      <c r="EMU106" s="189"/>
      <c r="EMV106" s="189"/>
      <c r="EMW106" s="189"/>
      <c r="EMX106" s="189"/>
      <c r="EMY106" s="189"/>
      <c r="EMZ106" s="189"/>
      <c r="ENA106" s="189"/>
      <c r="ENB106" s="189"/>
      <c r="ENC106" s="189"/>
      <c r="END106" s="189"/>
      <c r="ENE106" s="189"/>
      <c r="ENF106" s="189"/>
      <c r="ENG106" s="189"/>
      <c r="ENH106" s="189"/>
      <c r="ENI106" s="189"/>
      <c r="ENJ106" s="189"/>
      <c r="ENK106" s="189"/>
      <c r="ENL106" s="189"/>
      <c r="ENM106" s="189"/>
      <c r="ENN106" s="189"/>
      <c r="ENO106" s="189"/>
      <c r="ENP106" s="189"/>
      <c r="ENQ106" s="189"/>
      <c r="ENR106" s="189"/>
      <c r="ENS106" s="189"/>
      <c r="ENT106" s="189"/>
      <c r="ENU106" s="189"/>
      <c r="ENV106" s="189"/>
      <c r="ENW106" s="189"/>
      <c r="ENX106" s="189"/>
      <c r="ENY106" s="189"/>
      <c r="ENZ106" s="189"/>
      <c r="EOA106" s="189"/>
      <c r="EOB106" s="189"/>
      <c r="EOC106" s="189"/>
      <c r="EOD106" s="189"/>
      <c r="EOE106" s="189"/>
      <c r="EOF106" s="189"/>
      <c r="EOG106" s="189"/>
      <c r="EOH106" s="189"/>
      <c r="EOI106" s="189"/>
      <c r="EOJ106" s="189"/>
      <c r="EOK106" s="189"/>
      <c r="EOL106" s="189"/>
      <c r="EOM106" s="189"/>
      <c r="EON106" s="189"/>
      <c r="EOO106" s="189"/>
      <c r="EOP106" s="189"/>
      <c r="EOQ106" s="189"/>
      <c r="EOR106" s="189"/>
      <c r="EOS106" s="189"/>
      <c r="EOT106" s="189"/>
      <c r="EOU106" s="189"/>
      <c r="EOV106" s="189"/>
      <c r="EOW106" s="189"/>
      <c r="EOX106" s="189"/>
      <c r="EOY106" s="189"/>
      <c r="EOZ106" s="189"/>
      <c r="EPA106" s="189"/>
      <c r="EPB106" s="189"/>
      <c r="EPC106" s="189"/>
      <c r="EPD106" s="189"/>
      <c r="EPE106" s="189"/>
      <c r="EPF106" s="189"/>
      <c r="EPG106" s="189"/>
      <c r="EPH106" s="189"/>
      <c r="EPI106" s="189"/>
      <c r="EPJ106" s="189"/>
      <c r="EPK106" s="189"/>
      <c r="EPL106" s="189"/>
      <c r="EPM106" s="189"/>
      <c r="EPN106" s="189"/>
      <c r="EPO106" s="189"/>
      <c r="EPP106" s="189"/>
      <c r="EPQ106" s="189"/>
      <c r="EPR106" s="189"/>
      <c r="EPS106" s="189"/>
      <c r="EPT106" s="189"/>
      <c r="EPU106" s="189"/>
      <c r="EPV106" s="189"/>
      <c r="EPW106" s="189"/>
      <c r="EPX106" s="189"/>
      <c r="EPY106" s="189"/>
      <c r="EPZ106" s="189"/>
      <c r="EQA106" s="189"/>
      <c r="EQB106" s="189"/>
      <c r="EQC106" s="189"/>
      <c r="EQD106" s="189"/>
      <c r="EQE106" s="189"/>
      <c r="EQF106" s="189"/>
      <c r="EQG106" s="189"/>
      <c r="EQH106" s="189"/>
      <c r="EQI106" s="189"/>
      <c r="EQJ106" s="189"/>
      <c r="EQK106" s="189"/>
      <c r="EQL106" s="189"/>
      <c r="EQM106" s="189"/>
      <c r="EQN106" s="189"/>
      <c r="EQO106" s="189"/>
      <c r="EQP106" s="189"/>
      <c r="EQQ106" s="189"/>
      <c r="EQR106" s="189"/>
      <c r="EQS106" s="189"/>
      <c r="EQT106" s="189"/>
      <c r="EQU106" s="189"/>
      <c r="EQV106" s="189"/>
      <c r="EQW106" s="189"/>
      <c r="EQX106" s="189"/>
      <c r="EQY106" s="189"/>
      <c r="EQZ106" s="189"/>
      <c r="ERA106" s="189"/>
      <c r="ERB106" s="189"/>
      <c r="ERC106" s="189"/>
      <c r="ERD106" s="189"/>
      <c r="ERE106" s="189"/>
      <c r="ERF106" s="189"/>
      <c r="ERG106" s="189"/>
      <c r="ERH106" s="189"/>
      <c r="ERI106" s="189"/>
      <c r="ERJ106" s="189"/>
      <c r="ERK106" s="189"/>
      <c r="ERL106" s="189"/>
      <c r="ERM106" s="189"/>
      <c r="ERN106" s="189"/>
      <c r="ERO106" s="189"/>
      <c r="ERP106" s="189"/>
      <c r="ERQ106" s="189"/>
      <c r="ERR106" s="189"/>
      <c r="ERS106" s="189"/>
      <c r="ERT106" s="189"/>
      <c r="ERU106" s="189"/>
      <c r="ERV106" s="189"/>
      <c r="ERW106" s="189"/>
      <c r="ERX106" s="189"/>
      <c r="ERY106" s="189"/>
      <c r="ERZ106" s="189"/>
      <c r="ESA106" s="189"/>
      <c r="ESB106" s="189"/>
      <c r="ESC106" s="189"/>
      <c r="ESD106" s="189"/>
      <c r="ESE106" s="189"/>
      <c r="ESF106" s="189"/>
      <c r="ESG106" s="189"/>
      <c r="ESH106" s="189"/>
      <c r="ESI106" s="189"/>
      <c r="ESJ106" s="189"/>
      <c r="ESK106" s="189"/>
      <c r="ESL106" s="189"/>
      <c r="ESM106" s="189"/>
      <c r="ESN106" s="189"/>
      <c r="ESO106" s="189"/>
      <c r="ESP106" s="189"/>
      <c r="ESQ106" s="189"/>
      <c r="ESR106" s="189"/>
      <c r="ESS106" s="189"/>
      <c r="EST106" s="189"/>
      <c r="ESU106" s="189"/>
      <c r="ESV106" s="189"/>
      <c r="ESW106" s="189"/>
      <c r="ESX106" s="189"/>
      <c r="ESY106" s="189"/>
      <c r="ESZ106" s="189"/>
      <c r="ETA106" s="189"/>
      <c r="ETB106" s="189"/>
      <c r="ETC106" s="189"/>
      <c r="ETD106" s="189"/>
      <c r="ETE106" s="189"/>
      <c r="ETF106" s="189"/>
      <c r="ETG106" s="189"/>
      <c r="ETH106" s="189"/>
      <c r="ETI106" s="189"/>
      <c r="ETJ106" s="189"/>
      <c r="ETK106" s="189"/>
      <c r="ETL106" s="189"/>
      <c r="ETM106" s="189"/>
      <c r="ETN106" s="189"/>
      <c r="ETO106" s="189"/>
      <c r="ETP106" s="189"/>
      <c r="ETQ106" s="189"/>
      <c r="ETR106" s="189"/>
      <c r="ETS106" s="189"/>
      <c r="ETT106" s="189"/>
      <c r="ETU106" s="189"/>
      <c r="ETV106" s="189"/>
      <c r="ETW106" s="189"/>
      <c r="ETX106" s="189"/>
      <c r="ETY106" s="189"/>
      <c r="ETZ106" s="189"/>
      <c r="EUA106" s="189"/>
      <c r="EUB106" s="189"/>
      <c r="EUC106" s="189"/>
      <c r="EUD106" s="189"/>
      <c r="EUE106" s="189"/>
      <c r="EUF106" s="189"/>
      <c r="EUG106" s="189"/>
      <c r="EUH106" s="189"/>
      <c r="EUI106" s="189"/>
      <c r="EUJ106" s="189"/>
      <c r="EUK106" s="189"/>
      <c r="EUL106" s="189"/>
      <c r="EUM106" s="189"/>
      <c r="EUN106" s="189"/>
      <c r="EUO106" s="189"/>
      <c r="EUP106" s="189"/>
      <c r="EUQ106" s="189"/>
      <c r="EUR106" s="189"/>
      <c r="EUS106" s="189"/>
      <c r="EUT106" s="189"/>
      <c r="EUU106" s="189"/>
      <c r="EUV106" s="189"/>
      <c r="EUW106" s="189"/>
      <c r="EUX106" s="189"/>
      <c r="EUY106" s="189"/>
      <c r="EUZ106" s="189"/>
      <c r="EVA106" s="189"/>
      <c r="EVB106" s="189"/>
      <c r="EVC106" s="189"/>
      <c r="EVD106" s="189"/>
      <c r="EVE106" s="189"/>
      <c r="EVF106" s="189"/>
      <c r="EVG106" s="189"/>
      <c r="EVH106" s="189"/>
      <c r="EVI106" s="189"/>
      <c r="EVJ106" s="189"/>
      <c r="EVK106" s="189"/>
      <c r="EVL106" s="189"/>
      <c r="EVM106" s="189"/>
      <c r="EVN106" s="189"/>
      <c r="EVO106" s="189"/>
      <c r="EVP106" s="189"/>
      <c r="EVQ106" s="189"/>
      <c r="EVR106" s="189"/>
      <c r="EVS106" s="189"/>
      <c r="EVT106" s="189"/>
      <c r="EVU106" s="189"/>
      <c r="EVV106" s="189"/>
      <c r="EVW106" s="189"/>
      <c r="EVX106" s="189"/>
      <c r="EVY106" s="189"/>
      <c r="EVZ106" s="189"/>
      <c r="EWA106" s="189"/>
      <c r="EWB106" s="189"/>
      <c r="EWC106" s="189"/>
      <c r="EWD106" s="189"/>
      <c r="EWE106" s="189"/>
      <c r="EWF106" s="189"/>
      <c r="EWG106" s="189"/>
      <c r="EWH106" s="189"/>
      <c r="EWI106" s="189"/>
      <c r="EWJ106" s="189"/>
      <c r="EWK106" s="189"/>
      <c r="EWL106" s="189"/>
      <c r="EWM106" s="189"/>
      <c r="EWN106" s="189"/>
      <c r="EWO106" s="189"/>
      <c r="EWP106" s="189"/>
      <c r="EWQ106" s="189"/>
      <c r="EWR106" s="189"/>
      <c r="EWS106" s="189"/>
      <c r="EWT106" s="189"/>
      <c r="EWU106" s="189"/>
      <c r="EWV106" s="189"/>
      <c r="EWW106" s="189"/>
      <c r="EWX106" s="189"/>
      <c r="EWY106" s="189"/>
      <c r="EWZ106" s="189"/>
      <c r="EXA106" s="189"/>
      <c r="EXB106" s="189"/>
      <c r="EXC106" s="189"/>
      <c r="EXD106" s="189"/>
      <c r="EXE106" s="189"/>
      <c r="EXF106" s="189"/>
      <c r="EXG106" s="189"/>
      <c r="EXH106" s="189"/>
      <c r="EXI106" s="189"/>
      <c r="EXJ106" s="189"/>
      <c r="EXK106" s="189"/>
      <c r="EXL106" s="189"/>
      <c r="EXM106" s="189"/>
      <c r="EXN106" s="189"/>
      <c r="EXO106" s="189"/>
      <c r="EXP106" s="189"/>
      <c r="EXQ106" s="189"/>
      <c r="EXR106" s="189"/>
      <c r="EXS106" s="189"/>
      <c r="EXT106" s="189"/>
      <c r="EXU106" s="189"/>
      <c r="EXV106" s="189"/>
      <c r="EXW106" s="189"/>
      <c r="EXX106" s="189"/>
      <c r="EXY106" s="189"/>
      <c r="EXZ106" s="189"/>
      <c r="EYA106" s="189"/>
      <c r="EYB106" s="189"/>
      <c r="EYC106" s="189"/>
      <c r="EYD106" s="189"/>
      <c r="EYE106" s="189"/>
      <c r="EYF106" s="189"/>
      <c r="EYG106" s="189"/>
      <c r="EYH106" s="189"/>
      <c r="EYI106" s="189"/>
      <c r="EYJ106" s="189"/>
      <c r="EYK106" s="189"/>
      <c r="EYL106" s="189"/>
      <c r="EYM106" s="189"/>
      <c r="EYN106" s="189"/>
      <c r="EYO106" s="189"/>
      <c r="EYP106" s="189"/>
      <c r="EYQ106" s="189"/>
      <c r="EYR106" s="189"/>
      <c r="EYS106" s="189"/>
      <c r="EYT106" s="189"/>
      <c r="EYU106" s="189"/>
      <c r="EYV106" s="189"/>
      <c r="EYW106" s="189"/>
      <c r="EYX106" s="189"/>
      <c r="EYY106" s="189"/>
      <c r="EYZ106" s="189"/>
      <c r="EZA106" s="189"/>
      <c r="EZB106" s="189"/>
      <c r="EZC106" s="189"/>
      <c r="EZD106" s="189"/>
      <c r="EZE106" s="189"/>
      <c r="EZF106" s="189"/>
      <c r="EZG106" s="189"/>
      <c r="EZH106" s="189"/>
      <c r="EZI106" s="189"/>
      <c r="EZJ106" s="189"/>
      <c r="EZK106" s="189"/>
      <c r="EZL106" s="189"/>
      <c r="EZM106" s="189"/>
      <c r="EZN106" s="189"/>
      <c r="EZO106" s="189"/>
      <c r="EZP106" s="189"/>
      <c r="EZQ106" s="189"/>
      <c r="EZR106" s="189"/>
      <c r="EZS106" s="189"/>
      <c r="EZT106" s="189"/>
      <c r="EZU106" s="189"/>
      <c r="EZV106" s="189"/>
      <c r="EZW106" s="189"/>
      <c r="EZX106" s="189"/>
      <c r="EZY106" s="189"/>
      <c r="EZZ106" s="189"/>
      <c r="FAA106" s="189"/>
      <c r="FAB106" s="189"/>
      <c r="FAC106" s="189"/>
      <c r="FAD106" s="189"/>
      <c r="FAE106" s="189"/>
      <c r="FAF106" s="189"/>
      <c r="FAG106" s="189"/>
      <c r="FAH106" s="189"/>
      <c r="FAI106" s="189"/>
      <c r="FAJ106" s="189"/>
      <c r="FAK106" s="189"/>
      <c r="FAL106" s="189"/>
      <c r="FAM106" s="189"/>
      <c r="FAN106" s="189"/>
      <c r="FAO106" s="189"/>
      <c r="FAP106" s="189"/>
      <c r="FAQ106" s="189"/>
      <c r="FAR106" s="189"/>
      <c r="FAS106" s="189"/>
      <c r="FAT106" s="189"/>
      <c r="FAU106" s="189"/>
      <c r="FAV106" s="189"/>
      <c r="FAW106" s="189"/>
      <c r="FAX106" s="189"/>
      <c r="FAY106" s="189"/>
      <c r="FAZ106" s="189"/>
      <c r="FBA106" s="189"/>
      <c r="FBB106" s="189"/>
      <c r="FBC106" s="189"/>
      <c r="FBD106" s="189"/>
      <c r="FBE106" s="189"/>
      <c r="FBF106" s="189"/>
      <c r="FBG106" s="189"/>
      <c r="FBH106" s="189"/>
      <c r="FBI106" s="189"/>
      <c r="FBJ106" s="189"/>
      <c r="FBK106" s="189"/>
      <c r="FBL106" s="189"/>
      <c r="FBM106" s="189"/>
      <c r="FBN106" s="189"/>
      <c r="FBO106" s="189"/>
      <c r="FBP106" s="189"/>
      <c r="FBQ106" s="189"/>
      <c r="FBR106" s="189"/>
      <c r="FBS106" s="189"/>
      <c r="FBT106" s="189"/>
      <c r="FBU106" s="189"/>
      <c r="FBV106" s="189"/>
      <c r="FBW106" s="189"/>
      <c r="FBX106" s="189"/>
      <c r="FBY106" s="189"/>
      <c r="FBZ106" s="189"/>
      <c r="FCA106" s="189"/>
      <c r="FCB106" s="189"/>
      <c r="FCC106" s="189"/>
      <c r="FCD106" s="189"/>
      <c r="FCE106" s="189"/>
      <c r="FCF106" s="189"/>
      <c r="FCG106" s="189"/>
      <c r="FCH106" s="189"/>
      <c r="FCI106" s="189"/>
      <c r="FCJ106" s="189"/>
      <c r="FCK106" s="189"/>
      <c r="FCL106" s="189"/>
      <c r="FCM106" s="189"/>
      <c r="FCN106" s="189"/>
      <c r="FCO106" s="189"/>
      <c r="FCP106" s="189"/>
      <c r="FCQ106" s="189"/>
      <c r="FCR106" s="189"/>
      <c r="FCS106" s="189"/>
      <c r="FCT106" s="189"/>
      <c r="FCU106" s="189"/>
      <c r="FCV106" s="189"/>
      <c r="FCW106" s="189"/>
      <c r="FCX106" s="189"/>
      <c r="FCY106" s="189"/>
      <c r="FCZ106" s="189"/>
      <c r="FDA106" s="189"/>
      <c r="FDB106" s="189"/>
      <c r="FDC106" s="189"/>
      <c r="FDD106" s="189"/>
      <c r="FDE106" s="189"/>
      <c r="FDF106" s="189"/>
      <c r="FDG106" s="189"/>
      <c r="FDH106" s="189"/>
      <c r="FDI106" s="189"/>
      <c r="FDJ106" s="189"/>
      <c r="FDK106" s="189"/>
      <c r="FDL106" s="189"/>
      <c r="FDM106" s="189"/>
      <c r="FDN106" s="189"/>
      <c r="FDO106" s="189"/>
      <c r="FDP106" s="189"/>
      <c r="FDQ106" s="189"/>
      <c r="FDR106" s="189"/>
      <c r="FDS106" s="189"/>
      <c r="FDT106" s="189"/>
      <c r="FDU106" s="189"/>
      <c r="FDV106" s="189"/>
      <c r="FDW106" s="189"/>
      <c r="FDX106" s="189"/>
      <c r="FDY106" s="189"/>
      <c r="FDZ106" s="189"/>
      <c r="FEA106" s="189"/>
      <c r="FEB106" s="189"/>
      <c r="FEC106" s="189"/>
      <c r="FED106" s="189"/>
      <c r="FEE106" s="189"/>
      <c r="FEF106" s="189"/>
      <c r="FEG106" s="189"/>
      <c r="FEH106" s="189"/>
      <c r="FEI106" s="189"/>
      <c r="FEJ106" s="189"/>
      <c r="FEK106" s="189"/>
      <c r="FEL106" s="189"/>
      <c r="FEM106" s="189"/>
      <c r="FEN106" s="189"/>
      <c r="FEO106" s="189"/>
      <c r="FEP106" s="189"/>
      <c r="FEQ106" s="189"/>
      <c r="FER106" s="189"/>
      <c r="FES106" s="189"/>
      <c r="FET106" s="189"/>
      <c r="FEU106" s="189"/>
      <c r="FEV106" s="189"/>
      <c r="FEW106" s="189"/>
      <c r="FEX106" s="189"/>
      <c r="FEY106" s="189"/>
      <c r="FEZ106" s="189"/>
      <c r="FFA106" s="189"/>
      <c r="FFB106" s="189"/>
      <c r="FFC106" s="189"/>
      <c r="FFD106" s="189"/>
      <c r="FFE106" s="189"/>
      <c r="FFF106" s="189"/>
      <c r="FFG106" s="189"/>
      <c r="FFH106" s="189"/>
      <c r="FFI106" s="189"/>
      <c r="FFJ106" s="189"/>
      <c r="FFK106" s="189"/>
      <c r="FFL106" s="189"/>
      <c r="FFM106" s="189"/>
      <c r="FFN106" s="189"/>
      <c r="FFO106" s="189"/>
      <c r="FFP106" s="189"/>
      <c r="FFQ106" s="189"/>
      <c r="FFR106" s="189"/>
      <c r="FFS106" s="189"/>
      <c r="FFT106" s="189"/>
      <c r="FFU106" s="189"/>
      <c r="FFV106" s="189"/>
      <c r="FFW106" s="189"/>
      <c r="FFX106" s="189"/>
      <c r="FFY106" s="189"/>
      <c r="FFZ106" s="189"/>
      <c r="FGA106" s="189"/>
      <c r="FGB106" s="189"/>
      <c r="FGC106" s="189"/>
      <c r="FGD106" s="189"/>
      <c r="FGE106" s="189"/>
      <c r="FGF106" s="189"/>
      <c r="FGG106" s="189"/>
      <c r="FGH106" s="189"/>
      <c r="FGI106" s="189"/>
      <c r="FGJ106" s="189"/>
      <c r="FGK106" s="189"/>
      <c r="FGL106" s="189"/>
      <c r="FGM106" s="189"/>
      <c r="FGN106" s="189"/>
      <c r="FGO106" s="189"/>
      <c r="FGP106" s="189"/>
      <c r="FGQ106" s="189"/>
      <c r="FGR106" s="189"/>
      <c r="FGS106" s="189"/>
      <c r="FGT106" s="189"/>
      <c r="FGU106" s="189"/>
      <c r="FGV106" s="189"/>
      <c r="FGW106" s="189"/>
      <c r="FGX106" s="189"/>
      <c r="FGY106" s="189"/>
      <c r="FGZ106" s="189"/>
      <c r="FHA106" s="189"/>
      <c r="FHB106" s="189"/>
      <c r="FHC106" s="189"/>
      <c r="FHD106" s="189"/>
      <c r="FHE106" s="189"/>
      <c r="FHF106" s="189"/>
      <c r="FHG106" s="189"/>
      <c r="FHH106" s="189"/>
      <c r="FHI106" s="189"/>
      <c r="FHJ106" s="189"/>
      <c r="FHK106" s="189"/>
      <c r="FHL106" s="189"/>
      <c r="FHM106" s="189"/>
      <c r="FHN106" s="189"/>
      <c r="FHO106" s="189"/>
      <c r="FHP106" s="189"/>
      <c r="FHQ106" s="189"/>
      <c r="FHR106" s="189"/>
      <c r="FHS106" s="189"/>
      <c r="FHT106" s="189"/>
      <c r="FHU106" s="189"/>
      <c r="FHV106" s="189"/>
      <c r="FHW106" s="189"/>
      <c r="FHX106" s="189"/>
      <c r="FHY106" s="189"/>
      <c r="FHZ106" s="189"/>
      <c r="FIA106" s="189"/>
      <c r="FIB106" s="189"/>
      <c r="FIC106" s="189"/>
      <c r="FID106" s="189"/>
      <c r="FIE106" s="189"/>
      <c r="FIF106" s="189"/>
      <c r="FIG106" s="189"/>
      <c r="FIH106" s="189"/>
      <c r="FII106" s="189"/>
      <c r="FIJ106" s="189"/>
      <c r="FIK106" s="189"/>
      <c r="FIL106" s="189"/>
      <c r="FIM106" s="189"/>
      <c r="FIN106" s="189"/>
      <c r="FIO106" s="189"/>
      <c r="FIP106" s="189"/>
      <c r="FIQ106" s="189"/>
      <c r="FIR106" s="189"/>
      <c r="FIS106" s="189"/>
      <c r="FIT106" s="189"/>
      <c r="FIU106" s="189"/>
      <c r="FIV106" s="189"/>
      <c r="FIW106" s="189"/>
      <c r="FIX106" s="189"/>
      <c r="FIY106" s="189"/>
      <c r="FIZ106" s="189"/>
      <c r="FJA106" s="189"/>
      <c r="FJB106" s="189"/>
      <c r="FJC106" s="189"/>
      <c r="FJD106" s="189"/>
      <c r="FJE106" s="189"/>
      <c r="FJF106" s="189"/>
      <c r="FJG106" s="189"/>
      <c r="FJH106" s="189"/>
      <c r="FJI106" s="189"/>
      <c r="FJJ106" s="189"/>
      <c r="FJK106" s="189"/>
      <c r="FJL106" s="189"/>
      <c r="FJM106" s="189"/>
      <c r="FJN106" s="189"/>
      <c r="FJO106" s="189"/>
      <c r="FJP106" s="189"/>
      <c r="FJQ106" s="189"/>
      <c r="FJR106" s="189"/>
      <c r="FJS106" s="189"/>
      <c r="FJT106" s="189"/>
      <c r="FJU106" s="189"/>
      <c r="FJV106" s="189"/>
      <c r="FJW106" s="189"/>
      <c r="FJX106" s="189"/>
      <c r="FJY106" s="189"/>
      <c r="FJZ106" s="189"/>
      <c r="FKA106" s="189"/>
      <c r="FKB106" s="189"/>
      <c r="FKC106" s="189"/>
      <c r="FKD106" s="189"/>
      <c r="FKE106" s="189"/>
      <c r="FKF106" s="189"/>
      <c r="FKG106" s="189"/>
      <c r="FKH106" s="189"/>
      <c r="FKI106" s="189"/>
      <c r="FKJ106" s="189"/>
      <c r="FKK106" s="189"/>
      <c r="FKL106" s="189"/>
      <c r="FKM106" s="189"/>
      <c r="FKN106" s="189"/>
      <c r="FKO106" s="189"/>
      <c r="FKP106" s="189"/>
      <c r="FKQ106" s="189"/>
      <c r="FKR106" s="189"/>
      <c r="FKS106" s="189"/>
      <c r="FKT106" s="189"/>
      <c r="FKU106" s="189"/>
      <c r="FKV106" s="189"/>
      <c r="FKW106" s="189"/>
      <c r="FKX106" s="189"/>
      <c r="FKY106" s="189"/>
      <c r="FKZ106" s="189"/>
      <c r="FLA106" s="189"/>
      <c r="FLB106" s="189"/>
      <c r="FLC106" s="189"/>
      <c r="FLD106" s="189"/>
      <c r="FLE106" s="189"/>
      <c r="FLF106" s="189"/>
      <c r="FLG106" s="189"/>
      <c r="FLH106" s="189"/>
      <c r="FLI106" s="189"/>
      <c r="FLJ106" s="189"/>
      <c r="FLK106" s="189"/>
      <c r="FLL106" s="189"/>
      <c r="FLM106" s="189"/>
      <c r="FLN106" s="189"/>
      <c r="FLO106" s="189"/>
      <c r="FLP106" s="189"/>
      <c r="FLQ106" s="189"/>
      <c r="FLR106" s="189"/>
      <c r="FLS106" s="189"/>
      <c r="FLT106" s="189"/>
      <c r="FLU106" s="189"/>
      <c r="FLV106" s="189"/>
      <c r="FLW106" s="189"/>
      <c r="FLX106" s="189"/>
      <c r="FLY106" s="189"/>
      <c r="FLZ106" s="189"/>
      <c r="FMA106" s="189"/>
      <c r="FMB106" s="189"/>
      <c r="FMC106" s="189"/>
      <c r="FMD106" s="189"/>
      <c r="FME106" s="189"/>
      <c r="FMF106" s="189"/>
      <c r="FMG106" s="189"/>
      <c r="FMH106" s="189"/>
      <c r="FMI106" s="189"/>
      <c r="FMJ106" s="189"/>
      <c r="FMK106" s="189"/>
      <c r="FML106" s="189"/>
      <c r="FMM106" s="189"/>
      <c r="FMN106" s="189"/>
      <c r="FMO106" s="189"/>
      <c r="FMP106" s="189"/>
      <c r="FMQ106" s="189"/>
      <c r="FMR106" s="189"/>
      <c r="FMS106" s="189"/>
      <c r="FMT106" s="189"/>
      <c r="FMU106" s="189"/>
      <c r="FMV106" s="189"/>
      <c r="FMW106" s="189"/>
      <c r="FMX106" s="189"/>
      <c r="FMY106" s="189"/>
      <c r="FMZ106" s="189"/>
      <c r="FNA106" s="189"/>
      <c r="FNB106" s="189"/>
      <c r="FNC106" s="189"/>
      <c r="FND106" s="189"/>
      <c r="FNE106" s="189"/>
      <c r="FNF106" s="189"/>
      <c r="FNG106" s="189"/>
      <c r="FNH106" s="189"/>
      <c r="FNI106" s="189"/>
      <c r="FNJ106" s="189"/>
      <c r="FNK106" s="189"/>
      <c r="FNL106" s="189"/>
      <c r="FNM106" s="189"/>
      <c r="FNN106" s="189"/>
      <c r="FNO106" s="189"/>
      <c r="FNP106" s="189"/>
      <c r="FNQ106" s="189"/>
      <c r="FNR106" s="189"/>
      <c r="FNS106" s="189"/>
      <c r="FNT106" s="189"/>
      <c r="FNU106" s="189"/>
      <c r="FNV106" s="189"/>
      <c r="FNW106" s="189"/>
      <c r="FNX106" s="189"/>
      <c r="FNY106" s="189"/>
      <c r="FNZ106" s="189"/>
      <c r="FOA106" s="189"/>
      <c r="FOB106" s="189"/>
      <c r="FOC106" s="189"/>
      <c r="FOD106" s="189"/>
      <c r="FOE106" s="189"/>
      <c r="FOF106" s="189"/>
      <c r="FOG106" s="189"/>
      <c r="FOH106" s="189"/>
      <c r="FOI106" s="189"/>
      <c r="FOJ106" s="189"/>
      <c r="FOK106" s="189"/>
      <c r="FOL106" s="189"/>
      <c r="FOM106" s="189"/>
      <c r="FON106" s="189"/>
      <c r="FOO106" s="189"/>
      <c r="FOP106" s="189"/>
      <c r="FOQ106" s="189"/>
      <c r="FOR106" s="189"/>
      <c r="FOS106" s="189"/>
      <c r="FOT106" s="189"/>
      <c r="FOU106" s="189"/>
      <c r="FOV106" s="189"/>
      <c r="FOW106" s="189"/>
      <c r="FOX106" s="189"/>
      <c r="FOY106" s="189"/>
      <c r="FOZ106" s="189"/>
      <c r="FPA106" s="189"/>
      <c r="FPB106" s="189"/>
      <c r="FPC106" s="189"/>
      <c r="FPD106" s="189"/>
      <c r="FPE106" s="189"/>
      <c r="FPF106" s="189"/>
      <c r="FPG106" s="189"/>
      <c r="FPH106" s="189"/>
      <c r="FPI106" s="189"/>
      <c r="FPJ106" s="189"/>
      <c r="FPK106" s="189"/>
      <c r="FPL106" s="189"/>
      <c r="FPM106" s="189"/>
      <c r="FPN106" s="189"/>
      <c r="FPO106" s="189"/>
      <c r="FPP106" s="189"/>
      <c r="FPQ106" s="189"/>
      <c r="FPR106" s="189"/>
      <c r="FPS106" s="189"/>
      <c r="FPT106" s="189"/>
      <c r="FPU106" s="189"/>
      <c r="FPV106" s="189"/>
      <c r="FPW106" s="189"/>
      <c r="FPX106" s="189"/>
      <c r="FPY106" s="189"/>
      <c r="FPZ106" s="189"/>
      <c r="FQA106" s="189"/>
      <c r="FQB106" s="189"/>
      <c r="FQC106" s="189"/>
      <c r="FQD106" s="189"/>
      <c r="FQE106" s="189"/>
      <c r="FQF106" s="189"/>
      <c r="FQG106" s="189"/>
      <c r="FQH106" s="189"/>
      <c r="FQI106" s="189"/>
      <c r="FQJ106" s="189"/>
      <c r="FQK106" s="189"/>
      <c r="FQL106" s="189"/>
      <c r="FQM106" s="189"/>
      <c r="FQN106" s="189"/>
      <c r="FQO106" s="189"/>
      <c r="FQP106" s="189"/>
      <c r="FQQ106" s="189"/>
      <c r="FQR106" s="189"/>
      <c r="FQS106" s="189"/>
      <c r="FQT106" s="189"/>
      <c r="FQU106" s="189"/>
      <c r="FQV106" s="189"/>
      <c r="FQW106" s="189"/>
      <c r="FQX106" s="189"/>
      <c r="FQY106" s="189"/>
      <c r="FQZ106" s="189"/>
      <c r="FRA106" s="189"/>
      <c r="FRB106" s="189"/>
      <c r="FRC106" s="189"/>
      <c r="FRD106" s="189"/>
      <c r="FRE106" s="189"/>
      <c r="FRF106" s="189"/>
      <c r="FRG106" s="189"/>
      <c r="FRH106" s="189"/>
      <c r="FRI106" s="189"/>
      <c r="FRJ106" s="189"/>
      <c r="FRK106" s="189"/>
      <c r="FRL106" s="189"/>
      <c r="FRM106" s="189"/>
      <c r="FRN106" s="189"/>
      <c r="FRO106" s="189"/>
      <c r="FRP106" s="189"/>
      <c r="FRQ106" s="189"/>
      <c r="FRR106" s="189"/>
      <c r="FRS106" s="189"/>
      <c r="FRT106" s="189"/>
      <c r="FRU106" s="189"/>
      <c r="FRV106" s="189"/>
      <c r="FRW106" s="189"/>
      <c r="FRX106" s="189"/>
      <c r="FRY106" s="189"/>
      <c r="FRZ106" s="189"/>
      <c r="FSA106" s="189"/>
      <c r="FSB106" s="189"/>
      <c r="FSC106" s="189"/>
      <c r="FSD106" s="189"/>
      <c r="FSE106" s="189"/>
      <c r="FSF106" s="189"/>
      <c r="FSG106" s="189"/>
      <c r="FSH106" s="189"/>
      <c r="FSI106" s="189"/>
      <c r="FSJ106" s="189"/>
      <c r="FSK106" s="189"/>
      <c r="FSL106" s="189"/>
      <c r="FSM106" s="189"/>
      <c r="FSN106" s="189"/>
      <c r="FSO106" s="189"/>
      <c r="FSP106" s="189"/>
      <c r="FSQ106" s="189"/>
      <c r="FSR106" s="189"/>
      <c r="FSS106" s="189"/>
      <c r="FST106" s="189"/>
      <c r="FSU106" s="189"/>
      <c r="FSV106" s="189"/>
      <c r="FSW106" s="189"/>
      <c r="FSX106" s="189"/>
      <c r="FSY106" s="189"/>
      <c r="FSZ106" s="189"/>
      <c r="FTA106" s="189"/>
      <c r="FTB106" s="189"/>
      <c r="FTC106" s="189"/>
      <c r="FTD106" s="189"/>
      <c r="FTE106" s="189"/>
      <c r="FTF106" s="189"/>
      <c r="FTG106" s="189"/>
      <c r="FTH106" s="189"/>
      <c r="FTI106" s="189"/>
      <c r="FTJ106" s="189"/>
      <c r="FTK106" s="189"/>
      <c r="FTL106" s="189"/>
      <c r="FTM106" s="189"/>
      <c r="FTN106" s="189"/>
      <c r="FTO106" s="189"/>
      <c r="FTP106" s="189"/>
      <c r="FTQ106" s="189"/>
      <c r="FTR106" s="189"/>
      <c r="FTS106" s="189"/>
      <c r="FTT106" s="189"/>
      <c r="FTU106" s="189"/>
      <c r="FTV106" s="189"/>
      <c r="FTW106" s="189"/>
      <c r="FTX106" s="189"/>
      <c r="FTY106" s="189"/>
      <c r="FTZ106" s="189"/>
      <c r="FUA106" s="189"/>
      <c r="FUB106" s="189"/>
      <c r="FUC106" s="189"/>
      <c r="FUD106" s="189"/>
      <c r="FUE106" s="189"/>
      <c r="FUF106" s="189"/>
      <c r="FUG106" s="189"/>
      <c r="FUH106" s="189"/>
      <c r="FUI106" s="189"/>
      <c r="FUJ106" s="189"/>
      <c r="FUK106" s="189"/>
      <c r="FUL106" s="189"/>
      <c r="FUM106" s="189"/>
      <c r="FUN106" s="189"/>
      <c r="FUO106" s="189"/>
      <c r="FUP106" s="189"/>
      <c r="FUQ106" s="189"/>
      <c r="FUR106" s="189"/>
      <c r="FUS106" s="189"/>
      <c r="FUT106" s="189"/>
      <c r="FUU106" s="189"/>
      <c r="FUV106" s="189"/>
      <c r="FUW106" s="189"/>
      <c r="FUX106" s="189"/>
      <c r="FUY106" s="189"/>
      <c r="FUZ106" s="189"/>
      <c r="FVA106" s="189"/>
      <c r="FVB106" s="189"/>
      <c r="FVC106" s="189"/>
      <c r="FVD106" s="189"/>
      <c r="FVE106" s="189"/>
      <c r="FVF106" s="189"/>
      <c r="FVG106" s="189"/>
      <c r="FVH106" s="189"/>
      <c r="FVI106" s="189"/>
      <c r="FVJ106" s="189"/>
      <c r="FVK106" s="189"/>
      <c r="FVL106" s="189"/>
      <c r="FVM106" s="189"/>
      <c r="FVN106" s="189"/>
      <c r="FVO106" s="189"/>
      <c r="FVP106" s="189"/>
      <c r="FVQ106" s="189"/>
      <c r="FVR106" s="189"/>
      <c r="FVS106" s="189"/>
      <c r="FVT106" s="189"/>
      <c r="FVU106" s="189"/>
      <c r="FVV106" s="189"/>
      <c r="FVW106" s="189"/>
      <c r="FVX106" s="189"/>
      <c r="FVY106" s="189"/>
      <c r="FVZ106" s="189"/>
      <c r="FWA106" s="189"/>
      <c r="FWB106" s="189"/>
      <c r="FWC106" s="189"/>
      <c r="FWD106" s="189"/>
      <c r="FWE106" s="189"/>
      <c r="FWF106" s="189"/>
      <c r="FWG106" s="189"/>
      <c r="FWH106" s="189"/>
      <c r="FWI106" s="189"/>
      <c r="FWJ106" s="189"/>
      <c r="FWK106" s="189"/>
      <c r="FWL106" s="189"/>
      <c r="FWM106" s="189"/>
      <c r="FWN106" s="189"/>
      <c r="FWO106" s="189"/>
      <c r="FWP106" s="189"/>
      <c r="FWQ106" s="189"/>
      <c r="FWR106" s="189"/>
      <c r="FWS106" s="189"/>
      <c r="FWT106" s="189"/>
      <c r="FWU106" s="189"/>
      <c r="FWV106" s="189"/>
      <c r="FWW106" s="189"/>
      <c r="FWX106" s="189"/>
      <c r="FWY106" s="189"/>
      <c r="FWZ106" s="189"/>
      <c r="FXA106" s="189"/>
      <c r="FXB106" s="189"/>
      <c r="FXC106" s="189"/>
      <c r="FXD106" s="189"/>
      <c r="FXE106" s="189"/>
      <c r="FXF106" s="189"/>
      <c r="FXG106" s="189"/>
      <c r="FXH106" s="189"/>
      <c r="FXI106" s="189"/>
      <c r="FXJ106" s="189"/>
      <c r="FXK106" s="189"/>
      <c r="FXL106" s="189"/>
      <c r="FXM106" s="189"/>
      <c r="FXN106" s="189"/>
      <c r="FXO106" s="189"/>
      <c r="FXP106" s="189"/>
      <c r="FXQ106" s="189"/>
      <c r="FXR106" s="189"/>
      <c r="FXS106" s="189"/>
      <c r="FXT106" s="189"/>
      <c r="FXU106" s="189"/>
      <c r="FXV106" s="189"/>
      <c r="FXW106" s="189"/>
      <c r="FXX106" s="189"/>
      <c r="FXY106" s="189"/>
      <c r="FXZ106" s="189"/>
      <c r="FYA106" s="189"/>
      <c r="FYB106" s="189"/>
      <c r="FYC106" s="189"/>
      <c r="FYD106" s="189"/>
      <c r="FYE106" s="189"/>
      <c r="FYF106" s="189"/>
      <c r="FYG106" s="189"/>
      <c r="FYH106" s="189"/>
      <c r="FYI106" s="189"/>
      <c r="FYJ106" s="189"/>
      <c r="FYK106" s="189"/>
      <c r="FYL106" s="189"/>
      <c r="FYM106" s="189"/>
      <c r="FYN106" s="189"/>
      <c r="FYO106" s="189"/>
      <c r="FYP106" s="189"/>
      <c r="FYQ106" s="189"/>
      <c r="FYR106" s="189"/>
      <c r="FYS106" s="189"/>
      <c r="FYT106" s="189"/>
      <c r="FYU106" s="189"/>
      <c r="FYV106" s="189"/>
      <c r="FYW106" s="189"/>
      <c r="FYX106" s="189"/>
      <c r="FYY106" s="189"/>
      <c r="FYZ106" s="189"/>
      <c r="FZA106" s="189"/>
      <c r="FZB106" s="189"/>
      <c r="FZC106" s="189"/>
      <c r="FZD106" s="189"/>
      <c r="FZE106" s="189"/>
      <c r="FZF106" s="189"/>
      <c r="FZG106" s="189"/>
      <c r="FZH106" s="189"/>
      <c r="FZI106" s="189"/>
      <c r="FZJ106" s="189"/>
      <c r="FZK106" s="189"/>
      <c r="FZL106" s="189"/>
      <c r="FZM106" s="189"/>
      <c r="FZN106" s="189"/>
      <c r="FZO106" s="189"/>
      <c r="FZP106" s="189"/>
      <c r="FZQ106" s="189"/>
      <c r="FZR106" s="189"/>
      <c r="FZS106" s="189"/>
      <c r="FZT106" s="189"/>
      <c r="FZU106" s="189"/>
      <c r="FZV106" s="189"/>
      <c r="FZW106" s="189"/>
      <c r="FZX106" s="189"/>
      <c r="FZY106" s="189"/>
      <c r="FZZ106" s="189"/>
      <c r="GAA106" s="189"/>
      <c r="GAB106" s="189"/>
      <c r="GAC106" s="189"/>
      <c r="GAD106" s="189"/>
      <c r="GAE106" s="189"/>
      <c r="GAF106" s="189"/>
      <c r="GAG106" s="189"/>
      <c r="GAH106" s="189"/>
      <c r="GAI106" s="189"/>
      <c r="GAJ106" s="189"/>
      <c r="GAK106" s="189"/>
      <c r="GAL106" s="189"/>
      <c r="GAM106" s="189"/>
      <c r="GAN106" s="189"/>
      <c r="GAO106" s="189"/>
      <c r="GAP106" s="189"/>
      <c r="GAQ106" s="189"/>
      <c r="GAR106" s="189"/>
      <c r="GAS106" s="189"/>
      <c r="GAT106" s="189"/>
      <c r="GAU106" s="189"/>
      <c r="GAV106" s="189"/>
      <c r="GAW106" s="189"/>
      <c r="GAX106" s="189"/>
      <c r="GAY106" s="189"/>
      <c r="GAZ106" s="189"/>
      <c r="GBA106" s="189"/>
      <c r="GBB106" s="189"/>
      <c r="GBC106" s="189"/>
      <c r="GBD106" s="189"/>
      <c r="GBE106" s="189"/>
      <c r="GBF106" s="189"/>
      <c r="GBG106" s="189"/>
      <c r="GBH106" s="189"/>
      <c r="GBI106" s="189"/>
      <c r="GBJ106" s="189"/>
      <c r="GBK106" s="189"/>
      <c r="GBL106" s="189"/>
      <c r="GBM106" s="189"/>
      <c r="GBN106" s="189"/>
      <c r="GBO106" s="189"/>
      <c r="GBP106" s="189"/>
      <c r="GBQ106" s="189"/>
      <c r="GBR106" s="189"/>
      <c r="GBS106" s="189"/>
      <c r="GBT106" s="189"/>
      <c r="GBU106" s="189"/>
      <c r="GBV106" s="189"/>
      <c r="GBW106" s="189"/>
      <c r="GBX106" s="189"/>
      <c r="GBY106" s="189"/>
      <c r="GBZ106" s="189"/>
      <c r="GCA106" s="189"/>
      <c r="GCB106" s="189"/>
      <c r="GCC106" s="189"/>
      <c r="GCD106" s="189"/>
      <c r="GCE106" s="189"/>
      <c r="GCF106" s="189"/>
      <c r="GCG106" s="189"/>
      <c r="GCH106" s="189"/>
      <c r="GCI106" s="189"/>
      <c r="GCJ106" s="189"/>
      <c r="GCK106" s="189"/>
      <c r="GCL106" s="189"/>
      <c r="GCM106" s="189"/>
      <c r="GCN106" s="189"/>
      <c r="GCO106" s="189"/>
      <c r="GCP106" s="189"/>
      <c r="GCQ106" s="189"/>
      <c r="GCR106" s="189"/>
      <c r="GCS106" s="189"/>
      <c r="GCT106" s="189"/>
      <c r="GCU106" s="189"/>
      <c r="GCV106" s="189"/>
      <c r="GCW106" s="189"/>
      <c r="GCX106" s="189"/>
      <c r="GCY106" s="189"/>
      <c r="GCZ106" s="189"/>
      <c r="GDA106" s="189"/>
      <c r="GDB106" s="189"/>
      <c r="GDC106" s="189"/>
      <c r="GDD106" s="189"/>
      <c r="GDE106" s="189"/>
      <c r="GDF106" s="189"/>
      <c r="GDG106" s="189"/>
      <c r="GDH106" s="189"/>
      <c r="GDI106" s="189"/>
      <c r="GDJ106" s="189"/>
      <c r="GDK106" s="189"/>
      <c r="GDL106" s="189"/>
      <c r="GDM106" s="189"/>
      <c r="GDN106" s="189"/>
      <c r="GDO106" s="189"/>
      <c r="GDP106" s="189"/>
      <c r="GDQ106" s="189"/>
      <c r="GDR106" s="189"/>
      <c r="GDS106" s="189"/>
      <c r="GDT106" s="189"/>
      <c r="GDU106" s="189"/>
      <c r="GDV106" s="189"/>
      <c r="GDW106" s="189"/>
      <c r="GDX106" s="189"/>
      <c r="GDY106" s="189"/>
      <c r="GDZ106" s="189"/>
      <c r="GEA106" s="189"/>
      <c r="GEB106" s="189"/>
      <c r="GEC106" s="189"/>
      <c r="GED106" s="189"/>
      <c r="GEE106" s="189"/>
      <c r="GEF106" s="189"/>
      <c r="GEG106" s="189"/>
      <c r="GEH106" s="189"/>
      <c r="GEI106" s="189"/>
      <c r="GEJ106" s="189"/>
      <c r="GEK106" s="189"/>
      <c r="GEL106" s="189"/>
      <c r="GEM106" s="189"/>
      <c r="GEN106" s="189"/>
      <c r="GEO106" s="189"/>
      <c r="GEP106" s="189"/>
      <c r="GEQ106" s="189"/>
      <c r="GER106" s="189"/>
      <c r="GES106" s="189"/>
      <c r="GET106" s="189"/>
      <c r="GEU106" s="189"/>
      <c r="GEV106" s="189"/>
      <c r="GEW106" s="189"/>
      <c r="GEX106" s="189"/>
      <c r="GEY106" s="189"/>
      <c r="GEZ106" s="189"/>
      <c r="GFA106" s="189"/>
      <c r="GFB106" s="189"/>
      <c r="GFC106" s="189"/>
      <c r="GFD106" s="189"/>
      <c r="GFE106" s="189"/>
      <c r="GFF106" s="189"/>
      <c r="GFG106" s="189"/>
      <c r="GFH106" s="189"/>
      <c r="GFI106" s="189"/>
      <c r="GFJ106" s="189"/>
      <c r="GFK106" s="189"/>
      <c r="GFL106" s="189"/>
      <c r="GFM106" s="189"/>
      <c r="GFN106" s="189"/>
      <c r="GFO106" s="189"/>
      <c r="GFP106" s="189"/>
      <c r="GFQ106" s="189"/>
      <c r="GFR106" s="189"/>
      <c r="GFS106" s="189"/>
      <c r="GFT106" s="189"/>
      <c r="GFU106" s="189"/>
      <c r="GFV106" s="189"/>
      <c r="GFW106" s="189"/>
      <c r="GFX106" s="189"/>
      <c r="GFY106" s="189"/>
      <c r="GFZ106" s="189"/>
      <c r="GGA106" s="189"/>
      <c r="GGB106" s="189"/>
      <c r="GGC106" s="189"/>
      <c r="GGD106" s="189"/>
      <c r="GGE106" s="189"/>
      <c r="GGF106" s="189"/>
      <c r="GGG106" s="189"/>
      <c r="GGH106" s="189"/>
      <c r="GGI106" s="189"/>
      <c r="GGJ106" s="189"/>
      <c r="GGK106" s="189"/>
      <c r="GGL106" s="189"/>
      <c r="GGM106" s="189"/>
      <c r="GGN106" s="189"/>
      <c r="GGO106" s="189"/>
      <c r="GGP106" s="189"/>
      <c r="GGQ106" s="189"/>
      <c r="GGR106" s="189"/>
      <c r="GGS106" s="189"/>
      <c r="GGT106" s="189"/>
      <c r="GGU106" s="189"/>
      <c r="GGV106" s="189"/>
      <c r="GGW106" s="189"/>
      <c r="GGX106" s="189"/>
      <c r="GGY106" s="189"/>
      <c r="GGZ106" s="189"/>
      <c r="GHA106" s="189"/>
      <c r="GHB106" s="189"/>
      <c r="GHC106" s="189"/>
      <c r="GHD106" s="189"/>
      <c r="GHE106" s="189"/>
      <c r="GHF106" s="189"/>
      <c r="GHG106" s="189"/>
      <c r="GHH106" s="189"/>
      <c r="GHI106" s="189"/>
      <c r="GHJ106" s="189"/>
      <c r="GHK106" s="189"/>
      <c r="GHL106" s="189"/>
      <c r="GHM106" s="189"/>
      <c r="GHN106" s="189"/>
      <c r="GHO106" s="189"/>
      <c r="GHP106" s="189"/>
      <c r="GHQ106" s="189"/>
      <c r="GHR106" s="189"/>
      <c r="GHS106" s="189"/>
      <c r="GHT106" s="189"/>
      <c r="GHU106" s="189"/>
      <c r="GHV106" s="189"/>
      <c r="GHW106" s="189"/>
      <c r="GHX106" s="189"/>
      <c r="GHY106" s="189"/>
      <c r="GHZ106" s="189"/>
      <c r="GIA106" s="189"/>
      <c r="GIB106" s="189"/>
      <c r="GIC106" s="189"/>
      <c r="GID106" s="189"/>
      <c r="GIE106" s="189"/>
      <c r="GIF106" s="189"/>
      <c r="GIG106" s="189"/>
      <c r="GIH106" s="189"/>
      <c r="GII106" s="189"/>
      <c r="GIJ106" s="189"/>
      <c r="GIK106" s="189"/>
      <c r="GIL106" s="189"/>
      <c r="GIM106" s="189"/>
      <c r="GIN106" s="189"/>
      <c r="GIO106" s="189"/>
      <c r="GIP106" s="189"/>
      <c r="GIQ106" s="189"/>
      <c r="GIR106" s="189"/>
      <c r="GIS106" s="189"/>
      <c r="GIT106" s="189"/>
      <c r="GIU106" s="189"/>
      <c r="GIV106" s="189"/>
      <c r="GIW106" s="189"/>
      <c r="GIX106" s="189"/>
      <c r="GIY106" s="189"/>
      <c r="GIZ106" s="189"/>
      <c r="GJA106" s="189"/>
      <c r="GJB106" s="189"/>
      <c r="GJC106" s="189"/>
      <c r="GJD106" s="189"/>
      <c r="GJE106" s="189"/>
      <c r="GJF106" s="189"/>
      <c r="GJG106" s="189"/>
      <c r="GJH106" s="189"/>
      <c r="GJI106" s="189"/>
      <c r="GJJ106" s="189"/>
      <c r="GJK106" s="189"/>
      <c r="GJL106" s="189"/>
      <c r="GJM106" s="189"/>
      <c r="GJN106" s="189"/>
      <c r="GJO106" s="189"/>
      <c r="GJP106" s="189"/>
      <c r="GJQ106" s="189"/>
      <c r="GJR106" s="189"/>
      <c r="GJS106" s="189"/>
      <c r="GJT106" s="189"/>
      <c r="GJU106" s="189"/>
      <c r="GJV106" s="189"/>
      <c r="GJW106" s="189"/>
      <c r="GJX106" s="189"/>
      <c r="GJY106" s="189"/>
      <c r="GJZ106" s="189"/>
      <c r="GKA106" s="189"/>
      <c r="GKB106" s="189"/>
      <c r="GKC106" s="189"/>
      <c r="GKD106" s="189"/>
      <c r="GKE106" s="189"/>
      <c r="GKF106" s="189"/>
      <c r="GKG106" s="189"/>
      <c r="GKH106" s="189"/>
      <c r="GKI106" s="189"/>
      <c r="GKJ106" s="189"/>
      <c r="GKK106" s="189"/>
      <c r="GKL106" s="189"/>
      <c r="GKM106" s="189"/>
      <c r="GKN106" s="189"/>
      <c r="GKO106" s="189"/>
      <c r="GKP106" s="189"/>
      <c r="GKQ106" s="189"/>
      <c r="GKR106" s="189"/>
      <c r="GKS106" s="189"/>
      <c r="GKT106" s="189"/>
      <c r="GKU106" s="189"/>
      <c r="GKV106" s="189"/>
      <c r="GKW106" s="189"/>
      <c r="GKX106" s="189"/>
      <c r="GKY106" s="189"/>
      <c r="GKZ106" s="189"/>
      <c r="GLA106" s="189"/>
      <c r="GLB106" s="189"/>
      <c r="GLC106" s="189"/>
      <c r="GLD106" s="189"/>
      <c r="GLE106" s="189"/>
      <c r="GLF106" s="189"/>
      <c r="GLG106" s="189"/>
      <c r="GLH106" s="189"/>
      <c r="GLI106" s="189"/>
      <c r="GLJ106" s="189"/>
      <c r="GLK106" s="189"/>
      <c r="GLL106" s="189"/>
      <c r="GLM106" s="189"/>
      <c r="GLN106" s="189"/>
      <c r="GLO106" s="189"/>
      <c r="GLP106" s="189"/>
      <c r="GLQ106" s="189"/>
      <c r="GLR106" s="189"/>
      <c r="GLS106" s="189"/>
      <c r="GLT106" s="189"/>
      <c r="GLU106" s="189"/>
      <c r="GLV106" s="189"/>
      <c r="GLW106" s="189"/>
      <c r="GLX106" s="189"/>
      <c r="GLY106" s="189"/>
      <c r="GLZ106" s="189"/>
      <c r="GMA106" s="189"/>
      <c r="GMB106" s="189"/>
      <c r="GMC106" s="189"/>
      <c r="GMD106" s="189"/>
      <c r="GME106" s="189"/>
      <c r="GMF106" s="189"/>
      <c r="GMG106" s="189"/>
      <c r="GMH106" s="189"/>
      <c r="GMI106" s="189"/>
      <c r="GMJ106" s="189"/>
      <c r="GMK106" s="189"/>
      <c r="GML106" s="189"/>
      <c r="GMM106" s="189"/>
      <c r="GMN106" s="189"/>
      <c r="GMO106" s="189"/>
      <c r="GMP106" s="189"/>
      <c r="GMQ106" s="189"/>
      <c r="GMR106" s="189"/>
      <c r="GMS106" s="189"/>
      <c r="GMT106" s="189"/>
      <c r="GMU106" s="189"/>
      <c r="GMV106" s="189"/>
      <c r="GMW106" s="189"/>
      <c r="GMX106" s="189"/>
      <c r="GMY106" s="189"/>
      <c r="GMZ106" s="189"/>
      <c r="GNA106" s="189"/>
      <c r="GNB106" s="189"/>
      <c r="GNC106" s="189"/>
      <c r="GND106" s="189"/>
      <c r="GNE106" s="189"/>
      <c r="GNF106" s="189"/>
      <c r="GNG106" s="189"/>
      <c r="GNH106" s="189"/>
      <c r="GNI106" s="189"/>
      <c r="GNJ106" s="189"/>
      <c r="GNK106" s="189"/>
      <c r="GNL106" s="189"/>
      <c r="GNM106" s="189"/>
      <c r="GNN106" s="189"/>
      <c r="GNO106" s="189"/>
      <c r="GNP106" s="189"/>
      <c r="GNQ106" s="189"/>
      <c r="GNR106" s="189"/>
      <c r="GNS106" s="189"/>
      <c r="GNT106" s="189"/>
      <c r="GNU106" s="189"/>
      <c r="GNV106" s="189"/>
      <c r="GNW106" s="189"/>
      <c r="GNX106" s="189"/>
      <c r="GNY106" s="189"/>
      <c r="GNZ106" s="189"/>
      <c r="GOA106" s="189"/>
      <c r="GOB106" s="189"/>
      <c r="GOC106" s="189"/>
      <c r="GOD106" s="189"/>
      <c r="GOE106" s="189"/>
      <c r="GOF106" s="189"/>
      <c r="GOG106" s="189"/>
      <c r="GOH106" s="189"/>
      <c r="GOI106" s="189"/>
      <c r="GOJ106" s="189"/>
      <c r="GOK106" s="189"/>
      <c r="GOL106" s="189"/>
      <c r="GOM106" s="189"/>
      <c r="GON106" s="189"/>
      <c r="GOO106" s="189"/>
      <c r="GOP106" s="189"/>
      <c r="GOQ106" s="189"/>
      <c r="GOR106" s="189"/>
      <c r="GOS106" s="189"/>
      <c r="GOT106" s="189"/>
      <c r="GOU106" s="189"/>
      <c r="GOV106" s="189"/>
      <c r="GOW106" s="189"/>
      <c r="GOX106" s="189"/>
      <c r="GOY106" s="189"/>
      <c r="GOZ106" s="189"/>
      <c r="GPA106" s="189"/>
      <c r="GPB106" s="189"/>
      <c r="GPC106" s="189"/>
      <c r="GPD106" s="189"/>
      <c r="GPE106" s="189"/>
      <c r="GPF106" s="189"/>
      <c r="GPG106" s="189"/>
      <c r="GPH106" s="189"/>
      <c r="GPI106" s="189"/>
      <c r="GPJ106" s="189"/>
      <c r="GPK106" s="189"/>
      <c r="GPL106" s="189"/>
      <c r="GPM106" s="189"/>
      <c r="GPN106" s="189"/>
      <c r="GPO106" s="189"/>
      <c r="GPP106" s="189"/>
      <c r="GPQ106" s="189"/>
      <c r="GPR106" s="189"/>
      <c r="GPS106" s="189"/>
      <c r="GPT106" s="189"/>
      <c r="GPU106" s="189"/>
      <c r="GPV106" s="189"/>
      <c r="GPW106" s="189"/>
      <c r="GPX106" s="189"/>
      <c r="GPY106" s="189"/>
      <c r="GPZ106" s="189"/>
      <c r="GQA106" s="189"/>
      <c r="GQB106" s="189"/>
      <c r="GQC106" s="189"/>
      <c r="GQD106" s="189"/>
      <c r="GQE106" s="189"/>
      <c r="GQF106" s="189"/>
      <c r="GQG106" s="189"/>
      <c r="GQH106" s="189"/>
      <c r="GQI106" s="189"/>
      <c r="GQJ106" s="189"/>
      <c r="GQK106" s="189"/>
      <c r="GQL106" s="189"/>
      <c r="GQM106" s="189"/>
      <c r="GQN106" s="189"/>
      <c r="GQO106" s="189"/>
      <c r="GQP106" s="189"/>
      <c r="GQQ106" s="189"/>
      <c r="GQR106" s="189"/>
      <c r="GQS106" s="189"/>
      <c r="GQT106" s="189"/>
      <c r="GQU106" s="189"/>
      <c r="GQV106" s="189"/>
      <c r="GQW106" s="189"/>
      <c r="GQX106" s="189"/>
      <c r="GQY106" s="189"/>
      <c r="GQZ106" s="189"/>
      <c r="GRA106" s="189"/>
      <c r="GRB106" s="189"/>
      <c r="GRC106" s="189"/>
      <c r="GRD106" s="189"/>
      <c r="GRE106" s="189"/>
      <c r="GRF106" s="189"/>
      <c r="GRG106" s="189"/>
      <c r="GRH106" s="189"/>
      <c r="GRI106" s="189"/>
      <c r="GRJ106" s="189"/>
      <c r="GRK106" s="189"/>
      <c r="GRL106" s="189"/>
      <c r="GRM106" s="189"/>
      <c r="GRN106" s="189"/>
      <c r="GRO106" s="189"/>
      <c r="GRP106" s="189"/>
      <c r="GRQ106" s="189"/>
      <c r="GRR106" s="189"/>
      <c r="GRS106" s="189"/>
      <c r="GRT106" s="189"/>
      <c r="GRU106" s="189"/>
      <c r="GRV106" s="189"/>
      <c r="GRW106" s="189"/>
      <c r="GRX106" s="189"/>
      <c r="GRY106" s="189"/>
      <c r="GRZ106" s="189"/>
      <c r="GSA106" s="189"/>
      <c r="GSB106" s="189"/>
      <c r="GSC106" s="189"/>
      <c r="GSD106" s="189"/>
      <c r="GSE106" s="189"/>
      <c r="GSF106" s="189"/>
      <c r="GSG106" s="189"/>
      <c r="GSH106" s="189"/>
      <c r="GSI106" s="189"/>
      <c r="GSJ106" s="189"/>
      <c r="GSK106" s="189"/>
      <c r="GSL106" s="189"/>
      <c r="GSM106" s="189"/>
      <c r="GSN106" s="189"/>
      <c r="GSO106" s="189"/>
      <c r="GSP106" s="189"/>
      <c r="GSQ106" s="189"/>
      <c r="GSR106" s="189"/>
      <c r="GSS106" s="189"/>
      <c r="GST106" s="189"/>
      <c r="GSU106" s="189"/>
      <c r="GSV106" s="189"/>
      <c r="GSW106" s="189"/>
      <c r="GSX106" s="189"/>
      <c r="GSY106" s="189"/>
      <c r="GSZ106" s="189"/>
      <c r="GTA106" s="189"/>
      <c r="GTB106" s="189"/>
      <c r="GTC106" s="189"/>
      <c r="GTD106" s="189"/>
      <c r="GTE106" s="189"/>
      <c r="GTF106" s="189"/>
      <c r="GTG106" s="189"/>
      <c r="GTH106" s="189"/>
      <c r="GTI106" s="189"/>
      <c r="GTJ106" s="189"/>
      <c r="GTK106" s="189"/>
      <c r="GTL106" s="189"/>
      <c r="GTM106" s="189"/>
      <c r="GTN106" s="189"/>
      <c r="GTO106" s="189"/>
      <c r="GTP106" s="189"/>
      <c r="GTQ106" s="189"/>
      <c r="GTR106" s="189"/>
      <c r="GTS106" s="189"/>
      <c r="GTT106" s="189"/>
      <c r="GTU106" s="189"/>
      <c r="GTV106" s="189"/>
      <c r="GTW106" s="189"/>
      <c r="GTX106" s="189"/>
      <c r="GTY106" s="189"/>
      <c r="GTZ106" s="189"/>
      <c r="GUA106" s="189"/>
      <c r="GUB106" s="189"/>
      <c r="GUC106" s="189"/>
      <c r="GUD106" s="189"/>
      <c r="GUE106" s="189"/>
      <c r="GUF106" s="189"/>
      <c r="GUG106" s="189"/>
      <c r="GUH106" s="189"/>
      <c r="GUI106" s="189"/>
      <c r="GUJ106" s="189"/>
      <c r="GUK106" s="189"/>
      <c r="GUL106" s="189"/>
      <c r="GUM106" s="189"/>
      <c r="GUN106" s="189"/>
      <c r="GUO106" s="189"/>
      <c r="GUP106" s="189"/>
      <c r="GUQ106" s="189"/>
      <c r="GUR106" s="189"/>
      <c r="GUS106" s="189"/>
      <c r="GUT106" s="189"/>
      <c r="GUU106" s="189"/>
      <c r="GUV106" s="189"/>
      <c r="GUW106" s="189"/>
      <c r="GUX106" s="189"/>
      <c r="GUY106" s="189"/>
      <c r="GUZ106" s="189"/>
      <c r="GVA106" s="189"/>
      <c r="GVB106" s="189"/>
      <c r="GVC106" s="189"/>
      <c r="GVD106" s="189"/>
      <c r="GVE106" s="189"/>
      <c r="GVF106" s="189"/>
      <c r="GVG106" s="189"/>
      <c r="GVH106" s="189"/>
      <c r="GVI106" s="189"/>
      <c r="GVJ106" s="189"/>
      <c r="GVK106" s="189"/>
      <c r="GVL106" s="189"/>
      <c r="GVM106" s="189"/>
      <c r="GVN106" s="189"/>
      <c r="GVO106" s="189"/>
      <c r="GVP106" s="189"/>
      <c r="GVQ106" s="189"/>
      <c r="GVR106" s="189"/>
      <c r="GVS106" s="189"/>
      <c r="GVT106" s="189"/>
      <c r="GVU106" s="189"/>
      <c r="GVV106" s="189"/>
      <c r="GVW106" s="189"/>
      <c r="GVX106" s="189"/>
      <c r="GVY106" s="189"/>
      <c r="GVZ106" s="189"/>
      <c r="GWA106" s="189"/>
      <c r="GWB106" s="189"/>
      <c r="GWC106" s="189"/>
      <c r="GWD106" s="189"/>
      <c r="GWE106" s="189"/>
      <c r="GWF106" s="189"/>
      <c r="GWG106" s="189"/>
      <c r="GWH106" s="189"/>
      <c r="GWI106" s="189"/>
      <c r="GWJ106" s="189"/>
      <c r="GWK106" s="189"/>
      <c r="GWL106" s="189"/>
      <c r="GWM106" s="189"/>
      <c r="GWN106" s="189"/>
      <c r="GWO106" s="189"/>
      <c r="GWP106" s="189"/>
      <c r="GWQ106" s="189"/>
      <c r="GWR106" s="189"/>
      <c r="GWS106" s="189"/>
      <c r="GWT106" s="189"/>
      <c r="GWU106" s="189"/>
      <c r="GWV106" s="189"/>
      <c r="GWW106" s="189"/>
      <c r="GWX106" s="189"/>
      <c r="GWY106" s="189"/>
      <c r="GWZ106" s="189"/>
      <c r="GXA106" s="189"/>
      <c r="GXB106" s="189"/>
      <c r="GXC106" s="189"/>
      <c r="GXD106" s="189"/>
      <c r="GXE106" s="189"/>
      <c r="GXF106" s="189"/>
      <c r="GXG106" s="189"/>
      <c r="GXH106" s="189"/>
      <c r="GXI106" s="189"/>
      <c r="GXJ106" s="189"/>
      <c r="GXK106" s="189"/>
      <c r="GXL106" s="189"/>
      <c r="GXM106" s="189"/>
      <c r="GXN106" s="189"/>
      <c r="GXO106" s="189"/>
      <c r="GXP106" s="189"/>
      <c r="GXQ106" s="189"/>
      <c r="GXR106" s="189"/>
      <c r="GXS106" s="189"/>
      <c r="GXT106" s="189"/>
      <c r="GXU106" s="189"/>
      <c r="GXV106" s="189"/>
      <c r="GXW106" s="189"/>
      <c r="GXX106" s="189"/>
      <c r="GXY106" s="189"/>
      <c r="GXZ106" s="189"/>
      <c r="GYA106" s="189"/>
      <c r="GYB106" s="189"/>
      <c r="GYC106" s="189"/>
      <c r="GYD106" s="189"/>
      <c r="GYE106" s="189"/>
      <c r="GYF106" s="189"/>
      <c r="GYG106" s="189"/>
      <c r="GYH106" s="189"/>
      <c r="GYI106" s="189"/>
      <c r="GYJ106" s="189"/>
      <c r="GYK106" s="189"/>
      <c r="GYL106" s="189"/>
      <c r="GYM106" s="189"/>
      <c r="GYN106" s="189"/>
      <c r="GYO106" s="189"/>
      <c r="GYP106" s="189"/>
      <c r="GYQ106" s="189"/>
      <c r="GYR106" s="189"/>
      <c r="GYS106" s="189"/>
      <c r="GYT106" s="189"/>
      <c r="GYU106" s="189"/>
      <c r="GYV106" s="189"/>
      <c r="GYW106" s="189"/>
      <c r="GYX106" s="189"/>
      <c r="GYY106" s="189"/>
      <c r="GYZ106" s="189"/>
      <c r="GZA106" s="189"/>
      <c r="GZB106" s="189"/>
      <c r="GZC106" s="189"/>
      <c r="GZD106" s="189"/>
      <c r="GZE106" s="189"/>
      <c r="GZF106" s="189"/>
      <c r="GZG106" s="189"/>
      <c r="GZH106" s="189"/>
      <c r="GZI106" s="189"/>
      <c r="GZJ106" s="189"/>
      <c r="GZK106" s="189"/>
      <c r="GZL106" s="189"/>
      <c r="GZM106" s="189"/>
      <c r="GZN106" s="189"/>
      <c r="GZO106" s="189"/>
      <c r="GZP106" s="189"/>
      <c r="GZQ106" s="189"/>
      <c r="GZR106" s="189"/>
      <c r="GZS106" s="189"/>
      <c r="GZT106" s="189"/>
      <c r="GZU106" s="189"/>
      <c r="GZV106" s="189"/>
      <c r="GZW106" s="189"/>
      <c r="GZX106" s="189"/>
      <c r="GZY106" s="189"/>
      <c r="GZZ106" s="189"/>
      <c r="HAA106" s="189"/>
      <c r="HAB106" s="189"/>
      <c r="HAC106" s="189"/>
      <c r="HAD106" s="189"/>
      <c r="HAE106" s="189"/>
      <c r="HAF106" s="189"/>
      <c r="HAG106" s="189"/>
      <c r="HAH106" s="189"/>
      <c r="HAI106" s="189"/>
      <c r="HAJ106" s="189"/>
      <c r="HAK106" s="189"/>
      <c r="HAL106" s="189"/>
      <c r="HAM106" s="189"/>
      <c r="HAN106" s="189"/>
      <c r="HAO106" s="189"/>
      <c r="HAP106" s="189"/>
      <c r="HAQ106" s="189"/>
      <c r="HAR106" s="189"/>
      <c r="HAS106" s="189"/>
      <c r="HAT106" s="189"/>
      <c r="HAU106" s="189"/>
      <c r="HAV106" s="189"/>
      <c r="HAW106" s="189"/>
      <c r="HAX106" s="189"/>
      <c r="HAY106" s="189"/>
      <c r="HAZ106" s="189"/>
      <c r="HBA106" s="189"/>
      <c r="HBB106" s="189"/>
      <c r="HBC106" s="189"/>
      <c r="HBD106" s="189"/>
      <c r="HBE106" s="189"/>
      <c r="HBF106" s="189"/>
      <c r="HBG106" s="189"/>
      <c r="HBH106" s="189"/>
      <c r="HBI106" s="189"/>
      <c r="HBJ106" s="189"/>
      <c r="HBK106" s="189"/>
      <c r="HBL106" s="189"/>
      <c r="HBM106" s="189"/>
      <c r="HBN106" s="189"/>
      <c r="HBO106" s="189"/>
      <c r="HBP106" s="189"/>
      <c r="HBQ106" s="189"/>
      <c r="HBR106" s="189"/>
      <c r="HBS106" s="189"/>
      <c r="HBT106" s="189"/>
      <c r="HBU106" s="189"/>
      <c r="HBV106" s="189"/>
      <c r="HBW106" s="189"/>
      <c r="HBX106" s="189"/>
      <c r="HBY106" s="189"/>
      <c r="HBZ106" s="189"/>
      <c r="HCA106" s="189"/>
      <c r="HCB106" s="189"/>
      <c r="HCC106" s="189"/>
      <c r="HCD106" s="189"/>
      <c r="HCE106" s="189"/>
      <c r="HCF106" s="189"/>
      <c r="HCG106" s="189"/>
      <c r="HCH106" s="189"/>
      <c r="HCI106" s="189"/>
      <c r="HCJ106" s="189"/>
      <c r="HCK106" s="189"/>
      <c r="HCL106" s="189"/>
      <c r="HCM106" s="189"/>
      <c r="HCN106" s="189"/>
      <c r="HCO106" s="189"/>
      <c r="HCP106" s="189"/>
      <c r="HCQ106" s="189"/>
      <c r="HCR106" s="189"/>
      <c r="HCS106" s="189"/>
      <c r="HCT106" s="189"/>
      <c r="HCU106" s="189"/>
      <c r="HCV106" s="189"/>
      <c r="HCW106" s="189"/>
      <c r="HCX106" s="189"/>
      <c r="HCY106" s="189"/>
      <c r="HCZ106" s="189"/>
      <c r="HDA106" s="189"/>
      <c r="HDB106" s="189"/>
      <c r="HDC106" s="189"/>
      <c r="HDD106" s="189"/>
      <c r="HDE106" s="189"/>
      <c r="HDF106" s="189"/>
      <c r="HDG106" s="189"/>
      <c r="HDH106" s="189"/>
      <c r="HDI106" s="189"/>
      <c r="HDJ106" s="189"/>
      <c r="HDK106" s="189"/>
      <c r="HDL106" s="189"/>
      <c r="HDM106" s="189"/>
      <c r="HDN106" s="189"/>
      <c r="HDO106" s="189"/>
      <c r="HDP106" s="189"/>
      <c r="HDQ106" s="189"/>
      <c r="HDR106" s="189"/>
      <c r="HDS106" s="189"/>
      <c r="HDT106" s="189"/>
      <c r="HDU106" s="189"/>
      <c r="HDV106" s="189"/>
      <c r="HDW106" s="189"/>
      <c r="HDX106" s="189"/>
      <c r="HDY106" s="189"/>
      <c r="HDZ106" s="189"/>
      <c r="HEA106" s="189"/>
      <c r="HEB106" s="189"/>
      <c r="HEC106" s="189"/>
      <c r="HED106" s="189"/>
      <c r="HEE106" s="189"/>
      <c r="HEF106" s="189"/>
      <c r="HEG106" s="189"/>
      <c r="HEH106" s="189"/>
      <c r="HEI106" s="189"/>
      <c r="HEJ106" s="189"/>
      <c r="HEK106" s="189"/>
      <c r="HEL106" s="189"/>
      <c r="HEM106" s="189"/>
      <c r="HEN106" s="189"/>
      <c r="HEO106" s="189"/>
      <c r="HEP106" s="189"/>
      <c r="HEQ106" s="189"/>
      <c r="HER106" s="189"/>
      <c r="HES106" s="189"/>
      <c r="HET106" s="189"/>
      <c r="HEU106" s="189"/>
      <c r="HEV106" s="189"/>
      <c r="HEW106" s="189"/>
      <c r="HEX106" s="189"/>
      <c r="HEY106" s="189"/>
      <c r="HEZ106" s="189"/>
      <c r="HFA106" s="189"/>
      <c r="HFB106" s="189"/>
      <c r="HFC106" s="189"/>
      <c r="HFD106" s="189"/>
      <c r="HFE106" s="189"/>
      <c r="HFF106" s="189"/>
      <c r="HFG106" s="189"/>
      <c r="HFH106" s="189"/>
      <c r="HFI106" s="189"/>
      <c r="HFJ106" s="189"/>
      <c r="HFK106" s="189"/>
      <c r="HFL106" s="189"/>
      <c r="HFM106" s="189"/>
      <c r="HFN106" s="189"/>
      <c r="HFO106" s="189"/>
      <c r="HFP106" s="189"/>
      <c r="HFQ106" s="189"/>
      <c r="HFR106" s="189"/>
      <c r="HFS106" s="189"/>
      <c r="HFT106" s="189"/>
      <c r="HFU106" s="189"/>
      <c r="HFV106" s="189"/>
      <c r="HFW106" s="189"/>
      <c r="HFX106" s="189"/>
      <c r="HFY106" s="189"/>
      <c r="HFZ106" s="189"/>
      <c r="HGA106" s="189"/>
      <c r="HGB106" s="189"/>
      <c r="HGC106" s="189"/>
      <c r="HGD106" s="189"/>
      <c r="HGE106" s="189"/>
      <c r="HGF106" s="189"/>
      <c r="HGG106" s="189"/>
      <c r="HGH106" s="189"/>
      <c r="HGI106" s="189"/>
      <c r="HGJ106" s="189"/>
      <c r="HGK106" s="189"/>
      <c r="HGL106" s="189"/>
      <c r="HGM106" s="189"/>
      <c r="HGN106" s="189"/>
      <c r="HGO106" s="189"/>
      <c r="HGP106" s="189"/>
      <c r="HGQ106" s="189"/>
      <c r="HGR106" s="189"/>
      <c r="HGS106" s="189"/>
      <c r="HGT106" s="189"/>
      <c r="HGU106" s="189"/>
      <c r="HGV106" s="189"/>
      <c r="HGW106" s="189"/>
      <c r="HGX106" s="189"/>
      <c r="HGY106" s="189"/>
      <c r="HGZ106" s="189"/>
      <c r="HHA106" s="189"/>
      <c r="HHB106" s="189"/>
      <c r="HHC106" s="189"/>
      <c r="HHD106" s="189"/>
      <c r="HHE106" s="189"/>
      <c r="HHF106" s="189"/>
      <c r="HHG106" s="189"/>
      <c r="HHH106" s="189"/>
      <c r="HHI106" s="189"/>
      <c r="HHJ106" s="189"/>
      <c r="HHK106" s="189"/>
      <c r="HHL106" s="189"/>
      <c r="HHM106" s="189"/>
      <c r="HHN106" s="189"/>
      <c r="HHO106" s="189"/>
      <c r="HHP106" s="189"/>
      <c r="HHQ106" s="189"/>
      <c r="HHR106" s="189"/>
      <c r="HHS106" s="189"/>
      <c r="HHT106" s="189"/>
      <c r="HHU106" s="189"/>
      <c r="HHV106" s="189"/>
      <c r="HHW106" s="189"/>
      <c r="HHX106" s="189"/>
      <c r="HHY106" s="189"/>
      <c r="HHZ106" s="189"/>
      <c r="HIA106" s="189"/>
      <c r="HIB106" s="189"/>
      <c r="HIC106" s="189"/>
      <c r="HID106" s="189"/>
      <c r="HIE106" s="189"/>
      <c r="HIF106" s="189"/>
      <c r="HIG106" s="189"/>
      <c r="HIH106" s="189"/>
      <c r="HII106" s="189"/>
      <c r="HIJ106" s="189"/>
      <c r="HIK106" s="189"/>
      <c r="HIL106" s="189"/>
      <c r="HIM106" s="189"/>
      <c r="HIN106" s="189"/>
      <c r="HIO106" s="189"/>
      <c r="HIP106" s="189"/>
      <c r="HIQ106" s="189"/>
      <c r="HIR106" s="189"/>
      <c r="HIS106" s="189"/>
      <c r="HIT106" s="189"/>
      <c r="HIU106" s="189"/>
      <c r="HIV106" s="189"/>
      <c r="HIW106" s="189"/>
      <c r="HIX106" s="189"/>
      <c r="HIY106" s="189"/>
      <c r="HIZ106" s="189"/>
      <c r="HJA106" s="189"/>
      <c r="HJB106" s="189"/>
      <c r="HJC106" s="189"/>
      <c r="HJD106" s="189"/>
      <c r="HJE106" s="189"/>
      <c r="HJF106" s="189"/>
      <c r="HJG106" s="189"/>
      <c r="HJH106" s="189"/>
      <c r="HJI106" s="189"/>
      <c r="HJJ106" s="189"/>
      <c r="HJK106" s="189"/>
      <c r="HJL106" s="189"/>
      <c r="HJM106" s="189"/>
      <c r="HJN106" s="189"/>
      <c r="HJO106" s="189"/>
      <c r="HJP106" s="189"/>
      <c r="HJQ106" s="189"/>
      <c r="HJR106" s="189"/>
      <c r="HJS106" s="189"/>
      <c r="HJT106" s="189"/>
      <c r="HJU106" s="189"/>
      <c r="HJV106" s="189"/>
      <c r="HJW106" s="189"/>
      <c r="HJX106" s="189"/>
      <c r="HJY106" s="189"/>
      <c r="HJZ106" s="189"/>
      <c r="HKA106" s="189"/>
      <c r="HKB106" s="189"/>
      <c r="HKC106" s="189"/>
      <c r="HKD106" s="189"/>
      <c r="HKE106" s="189"/>
      <c r="HKF106" s="189"/>
      <c r="HKG106" s="189"/>
      <c r="HKH106" s="189"/>
      <c r="HKI106" s="189"/>
      <c r="HKJ106" s="189"/>
      <c r="HKK106" s="189"/>
      <c r="HKL106" s="189"/>
      <c r="HKM106" s="189"/>
      <c r="HKN106" s="189"/>
      <c r="HKO106" s="189"/>
      <c r="HKP106" s="189"/>
      <c r="HKQ106" s="189"/>
      <c r="HKR106" s="189"/>
      <c r="HKS106" s="189"/>
      <c r="HKT106" s="189"/>
      <c r="HKU106" s="189"/>
      <c r="HKV106" s="189"/>
      <c r="HKW106" s="189"/>
      <c r="HKX106" s="189"/>
      <c r="HKY106" s="189"/>
      <c r="HKZ106" s="189"/>
      <c r="HLA106" s="189"/>
      <c r="HLB106" s="189"/>
      <c r="HLC106" s="189"/>
      <c r="HLD106" s="189"/>
      <c r="HLE106" s="189"/>
      <c r="HLF106" s="189"/>
      <c r="HLG106" s="189"/>
      <c r="HLH106" s="189"/>
      <c r="HLI106" s="189"/>
      <c r="HLJ106" s="189"/>
      <c r="HLK106" s="189"/>
      <c r="HLL106" s="189"/>
      <c r="HLM106" s="189"/>
      <c r="HLN106" s="189"/>
      <c r="HLO106" s="189"/>
      <c r="HLP106" s="189"/>
      <c r="HLQ106" s="189"/>
      <c r="HLR106" s="189"/>
      <c r="HLS106" s="189"/>
      <c r="HLT106" s="189"/>
      <c r="HLU106" s="189"/>
      <c r="HLV106" s="189"/>
      <c r="HLW106" s="189"/>
      <c r="HLX106" s="189"/>
      <c r="HLY106" s="189"/>
      <c r="HLZ106" s="189"/>
      <c r="HMA106" s="189"/>
      <c r="HMB106" s="189"/>
      <c r="HMC106" s="189"/>
      <c r="HMD106" s="189"/>
      <c r="HME106" s="189"/>
      <c r="HMF106" s="189"/>
      <c r="HMG106" s="189"/>
      <c r="HMH106" s="189"/>
      <c r="HMI106" s="189"/>
      <c r="HMJ106" s="189"/>
      <c r="HMK106" s="189"/>
      <c r="HML106" s="189"/>
      <c r="HMM106" s="189"/>
      <c r="HMN106" s="189"/>
      <c r="HMO106" s="189"/>
      <c r="HMP106" s="189"/>
      <c r="HMQ106" s="189"/>
      <c r="HMR106" s="189"/>
      <c r="HMS106" s="189"/>
      <c r="HMT106" s="189"/>
      <c r="HMU106" s="189"/>
      <c r="HMV106" s="189"/>
      <c r="HMW106" s="189"/>
      <c r="HMX106" s="189"/>
      <c r="HMY106" s="189"/>
      <c r="HMZ106" s="189"/>
      <c r="HNA106" s="189"/>
      <c r="HNB106" s="189"/>
      <c r="HNC106" s="189"/>
      <c r="HND106" s="189"/>
      <c r="HNE106" s="189"/>
      <c r="HNF106" s="189"/>
      <c r="HNG106" s="189"/>
      <c r="HNH106" s="189"/>
      <c r="HNI106" s="189"/>
      <c r="HNJ106" s="189"/>
      <c r="HNK106" s="189"/>
      <c r="HNL106" s="189"/>
      <c r="HNM106" s="189"/>
      <c r="HNN106" s="189"/>
      <c r="HNO106" s="189"/>
      <c r="HNP106" s="189"/>
      <c r="HNQ106" s="189"/>
      <c r="HNR106" s="189"/>
      <c r="HNS106" s="189"/>
      <c r="HNT106" s="189"/>
      <c r="HNU106" s="189"/>
      <c r="HNV106" s="189"/>
      <c r="HNW106" s="189"/>
      <c r="HNX106" s="189"/>
      <c r="HNY106" s="189"/>
      <c r="HNZ106" s="189"/>
      <c r="HOA106" s="189"/>
      <c r="HOB106" s="189"/>
      <c r="HOC106" s="189"/>
      <c r="HOD106" s="189"/>
      <c r="HOE106" s="189"/>
      <c r="HOF106" s="189"/>
      <c r="HOG106" s="189"/>
      <c r="HOH106" s="189"/>
      <c r="HOI106" s="189"/>
      <c r="HOJ106" s="189"/>
      <c r="HOK106" s="189"/>
      <c r="HOL106" s="189"/>
      <c r="HOM106" s="189"/>
      <c r="HON106" s="189"/>
      <c r="HOO106" s="189"/>
      <c r="HOP106" s="189"/>
      <c r="HOQ106" s="189"/>
      <c r="HOR106" s="189"/>
      <c r="HOS106" s="189"/>
      <c r="HOT106" s="189"/>
      <c r="HOU106" s="189"/>
      <c r="HOV106" s="189"/>
      <c r="HOW106" s="189"/>
      <c r="HOX106" s="189"/>
      <c r="HOY106" s="189"/>
      <c r="HOZ106" s="189"/>
      <c r="HPA106" s="189"/>
      <c r="HPB106" s="189"/>
      <c r="HPC106" s="189"/>
      <c r="HPD106" s="189"/>
      <c r="HPE106" s="189"/>
      <c r="HPF106" s="189"/>
      <c r="HPG106" s="189"/>
      <c r="HPH106" s="189"/>
      <c r="HPI106" s="189"/>
      <c r="HPJ106" s="189"/>
      <c r="HPK106" s="189"/>
      <c r="HPL106" s="189"/>
      <c r="HPM106" s="189"/>
      <c r="HPN106" s="189"/>
      <c r="HPO106" s="189"/>
      <c r="HPP106" s="189"/>
      <c r="HPQ106" s="189"/>
      <c r="HPR106" s="189"/>
      <c r="HPS106" s="189"/>
      <c r="HPT106" s="189"/>
      <c r="HPU106" s="189"/>
      <c r="HPV106" s="189"/>
      <c r="HPW106" s="189"/>
      <c r="HPX106" s="189"/>
      <c r="HPY106" s="189"/>
      <c r="HPZ106" s="189"/>
      <c r="HQA106" s="189"/>
      <c r="HQB106" s="189"/>
      <c r="HQC106" s="189"/>
      <c r="HQD106" s="189"/>
      <c r="HQE106" s="189"/>
      <c r="HQF106" s="189"/>
      <c r="HQG106" s="189"/>
      <c r="HQH106" s="189"/>
      <c r="HQI106" s="189"/>
      <c r="HQJ106" s="189"/>
      <c r="HQK106" s="189"/>
      <c r="HQL106" s="189"/>
      <c r="HQM106" s="189"/>
      <c r="HQN106" s="189"/>
      <c r="HQO106" s="189"/>
      <c r="HQP106" s="189"/>
      <c r="HQQ106" s="189"/>
      <c r="HQR106" s="189"/>
      <c r="HQS106" s="189"/>
      <c r="HQT106" s="189"/>
      <c r="HQU106" s="189"/>
      <c r="HQV106" s="189"/>
      <c r="HQW106" s="189"/>
      <c r="HQX106" s="189"/>
      <c r="HQY106" s="189"/>
      <c r="HQZ106" s="189"/>
      <c r="HRA106" s="189"/>
      <c r="HRB106" s="189"/>
      <c r="HRC106" s="189"/>
      <c r="HRD106" s="189"/>
      <c r="HRE106" s="189"/>
      <c r="HRF106" s="189"/>
      <c r="HRG106" s="189"/>
      <c r="HRH106" s="189"/>
      <c r="HRI106" s="189"/>
      <c r="HRJ106" s="189"/>
      <c r="HRK106" s="189"/>
      <c r="HRL106" s="189"/>
      <c r="HRM106" s="189"/>
      <c r="HRN106" s="189"/>
      <c r="HRO106" s="189"/>
      <c r="HRP106" s="189"/>
      <c r="HRQ106" s="189"/>
      <c r="HRR106" s="189"/>
      <c r="HRS106" s="189"/>
      <c r="HRT106" s="189"/>
      <c r="HRU106" s="189"/>
      <c r="HRV106" s="189"/>
      <c r="HRW106" s="189"/>
      <c r="HRX106" s="189"/>
      <c r="HRY106" s="189"/>
      <c r="HRZ106" s="189"/>
      <c r="HSA106" s="189"/>
      <c r="HSB106" s="189"/>
      <c r="HSC106" s="189"/>
      <c r="HSD106" s="189"/>
      <c r="HSE106" s="189"/>
      <c r="HSF106" s="189"/>
      <c r="HSG106" s="189"/>
      <c r="HSH106" s="189"/>
      <c r="HSI106" s="189"/>
      <c r="HSJ106" s="189"/>
      <c r="HSK106" s="189"/>
      <c r="HSL106" s="189"/>
      <c r="HSM106" s="189"/>
      <c r="HSN106" s="189"/>
      <c r="HSO106" s="189"/>
      <c r="HSP106" s="189"/>
      <c r="HSQ106" s="189"/>
      <c r="HSR106" s="189"/>
      <c r="HSS106" s="189"/>
      <c r="HST106" s="189"/>
      <c r="HSU106" s="189"/>
      <c r="HSV106" s="189"/>
      <c r="HSW106" s="189"/>
      <c r="HSX106" s="189"/>
      <c r="HSY106" s="189"/>
      <c r="HSZ106" s="189"/>
      <c r="HTA106" s="189"/>
      <c r="HTB106" s="189"/>
      <c r="HTC106" s="189"/>
      <c r="HTD106" s="189"/>
      <c r="HTE106" s="189"/>
      <c r="HTF106" s="189"/>
      <c r="HTG106" s="189"/>
      <c r="HTH106" s="189"/>
      <c r="HTI106" s="189"/>
      <c r="HTJ106" s="189"/>
      <c r="HTK106" s="189"/>
      <c r="HTL106" s="189"/>
      <c r="HTM106" s="189"/>
      <c r="HTN106" s="189"/>
      <c r="HTO106" s="189"/>
      <c r="HTP106" s="189"/>
      <c r="HTQ106" s="189"/>
      <c r="HTR106" s="189"/>
      <c r="HTS106" s="189"/>
      <c r="HTT106" s="189"/>
      <c r="HTU106" s="189"/>
      <c r="HTV106" s="189"/>
      <c r="HTW106" s="189"/>
      <c r="HTX106" s="189"/>
      <c r="HTY106" s="189"/>
      <c r="HTZ106" s="189"/>
      <c r="HUA106" s="189"/>
      <c r="HUB106" s="189"/>
      <c r="HUC106" s="189"/>
      <c r="HUD106" s="189"/>
      <c r="HUE106" s="189"/>
      <c r="HUF106" s="189"/>
      <c r="HUG106" s="189"/>
      <c r="HUH106" s="189"/>
      <c r="HUI106" s="189"/>
      <c r="HUJ106" s="189"/>
      <c r="HUK106" s="189"/>
      <c r="HUL106" s="189"/>
      <c r="HUM106" s="189"/>
      <c r="HUN106" s="189"/>
      <c r="HUO106" s="189"/>
      <c r="HUP106" s="189"/>
      <c r="HUQ106" s="189"/>
      <c r="HUR106" s="189"/>
      <c r="HUS106" s="189"/>
      <c r="HUT106" s="189"/>
      <c r="HUU106" s="189"/>
      <c r="HUV106" s="189"/>
      <c r="HUW106" s="189"/>
      <c r="HUX106" s="189"/>
      <c r="HUY106" s="189"/>
      <c r="HUZ106" s="189"/>
      <c r="HVA106" s="189"/>
      <c r="HVB106" s="189"/>
      <c r="HVC106" s="189"/>
      <c r="HVD106" s="189"/>
      <c r="HVE106" s="189"/>
      <c r="HVF106" s="189"/>
      <c r="HVG106" s="189"/>
      <c r="HVH106" s="189"/>
      <c r="HVI106" s="189"/>
      <c r="HVJ106" s="189"/>
      <c r="HVK106" s="189"/>
      <c r="HVL106" s="189"/>
      <c r="HVM106" s="189"/>
      <c r="HVN106" s="189"/>
      <c r="HVO106" s="189"/>
      <c r="HVP106" s="189"/>
      <c r="HVQ106" s="189"/>
      <c r="HVR106" s="189"/>
      <c r="HVS106" s="189"/>
      <c r="HVT106" s="189"/>
      <c r="HVU106" s="189"/>
      <c r="HVV106" s="189"/>
      <c r="HVW106" s="189"/>
      <c r="HVX106" s="189"/>
      <c r="HVY106" s="189"/>
      <c r="HVZ106" s="189"/>
      <c r="HWA106" s="189"/>
      <c r="HWB106" s="189"/>
      <c r="HWC106" s="189"/>
      <c r="HWD106" s="189"/>
      <c r="HWE106" s="189"/>
      <c r="HWF106" s="189"/>
      <c r="HWG106" s="189"/>
      <c r="HWH106" s="189"/>
      <c r="HWI106" s="189"/>
      <c r="HWJ106" s="189"/>
      <c r="HWK106" s="189"/>
      <c r="HWL106" s="189"/>
      <c r="HWM106" s="189"/>
      <c r="HWN106" s="189"/>
      <c r="HWO106" s="189"/>
      <c r="HWP106" s="189"/>
      <c r="HWQ106" s="189"/>
      <c r="HWR106" s="189"/>
      <c r="HWS106" s="189"/>
      <c r="HWT106" s="189"/>
      <c r="HWU106" s="189"/>
      <c r="HWV106" s="189"/>
      <c r="HWW106" s="189"/>
      <c r="HWX106" s="189"/>
      <c r="HWY106" s="189"/>
      <c r="HWZ106" s="189"/>
      <c r="HXA106" s="189"/>
      <c r="HXB106" s="189"/>
      <c r="HXC106" s="189"/>
      <c r="HXD106" s="189"/>
      <c r="HXE106" s="189"/>
      <c r="HXF106" s="189"/>
      <c r="HXG106" s="189"/>
      <c r="HXH106" s="189"/>
      <c r="HXI106" s="189"/>
      <c r="HXJ106" s="189"/>
      <c r="HXK106" s="189"/>
      <c r="HXL106" s="189"/>
      <c r="HXM106" s="189"/>
      <c r="HXN106" s="189"/>
      <c r="HXO106" s="189"/>
      <c r="HXP106" s="189"/>
      <c r="HXQ106" s="189"/>
      <c r="HXR106" s="189"/>
      <c r="HXS106" s="189"/>
      <c r="HXT106" s="189"/>
      <c r="HXU106" s="189"/>
      <c r="HXV106" s="189"/>
      <c r="HXW106" s="189"/>
      <c r="HXX106" s="189"/>
      <c r="HXY106" s="189"/>
      <c r="HXZ106" s="189"/>
      <c r="HYA106" s="189"/>
      <c r="HYB106" s="189"/>
      <c r="HYC106" s="189"/>
      <c r="HYD106" s="189"/>
      <c r="HYE106" s="189"/>
      <c r="HYF106" s="189"/>
      <c r="HYG106" s="189"/>
      <c r="HYH106" s="189"/>
      <c r="HYI106" s="189"/>
      <c r="HYJ106" s="189"/>
      <c r="HYK106" s="189"/>
      <c r="HYL106" s="189"/>
      <c r="HYM106" s="189"/>
      <c r="HYN106" s="189"/>
      <c r="HYO106" s="189"/>
      <c r="HYP106" s="189"/>
      <c r="HYQ106" s="189"/>
      <c r="HYR106" s="189"/>
      <c r="HYS106" s="189"/>
      <c r="HYT106" s="189"/>
      <c r="HYU106" s="189"/>
      <c r="HYV106" s="189"/>
      <c r="HYW106" s="189"/>
      <c r="HYX106" s="189"/>
      <c r="HYY106" s="189"/>
      <c r="HYZ106" s="189"/>
      <c r="HZA106" s="189"/>
      <c r="HZB106" s="189"/>
      <c r="HZC106" s="189"/>
      <c r="HZD106" s="189"/>
      <c r="HZE106" s="189"/>
      <c r="HZF106" s="189"/>
      <c r="HZG106" s="189"/>
      <c r="HZH106" s="189"/>
      <c r="HZI106" s="189"/>
      <c r="HZJ106" s="189"/>
      <c r="HZK106" s="189"/>
      <c r="HZL106" s="189"/>
      <c r="HZM106" s="189"/>
      <c r="HZN106" s="189"/>
      <c r="HZO106" s="189"/>
      <c r="HZP106" s="189"/>
      <c r="HZQ106" s="189"/>
      <c r="HZR106" s="189"/>
      <c r="HZS106" s="189"/>
      <c r="HZT106" s="189"/>
      <c r="HZU106" s="189"/>
      <c r="HZV106" s="189"/>
      <c r="HZW106" s="189"/>
      <c r="HZX106" s="189"/>
      <c r="HZY106" s="189"/>
      <c r="HZZ106" s="189"/>
      <c r="IAA106" s="189"/>
      <c r="IAB106" s="189"/>
      <c r="IAC106" s="189"/>
      <c r="IAD106" s="189"/>
      <c r="IAE106" s="189"/>
      <c r="IAF106" s="189"/>
      <c r="IAG106" s="189"/>
      <c r="IAH106" s="189"/>
      <c r="IAI106" s="189"/>
      <c r="IAJ106" s="189"/>
      <c r="IAK106" s="189"/>
      <c r="IAL106" s="189"/>
      <c r="IAM106" s="189"/>
      <c r="IAN106" s="189"/>
      <c r="IAO106" s="189"/>
      <c r="IAP106" s="189"/>
      <c r="IAQ106" s="189"/>
      <c r="IAR106" s="189"/>
      <c r="IAS106" s="189"/>
      <c r="IAT106" s="189"/>
      <c r="IAU106" s="189"/>
      <c r="IAV106" s="189"/>
      <c r="IAW106" s="189"/>
      <c r="IAX106" s="189"/>
      <c r="IAY106" s="189"/>
      <c r="IAZ106" s="189"/>
      <c r="IBA106" s="189"/>
      <c r="IBB106" s="189"/>
      <c r="IBC106" s="189"/>
      <c r="IBD106" s="189"/>
      <c r="IBE106" s="189"/>
      <c r="IBF106" s="189"/>
      <c r="IBG106" s="189"/>
      <c r="IBH106" s="189"/>
      <c r="IBI106" s="189"/>
      <c r="IBJ106" s="189"/>
      <c r="IBK106" s="189"/>
      <c r="IBL106" s="189"/>
      <c r="IBM106" s="189"/>
      <c r="IBN106" s="189"/>
      <c r="IBO106" s="189"/>
      <c r="IBP106" s="189"/>
      <c r="IBQ106" s="189"/>
      <c r="IBR106" s="189"/>
      <c r="IBS106" s="189"/>
      <c r="IBT106" s="189"/>
      <c r="IBU106" s="189"/>
      <c r="IBV106" s="189"/>
      <c r="IBW106" s="189"/>
      <c r="IBX106" s="189"/>
      <c r="IBY106" s="189"/>
      <c r="IBZ106" s="189"/>
      <c r="ICA106" s="189"/>
      <c r="ICB106" s="189"/>
      <c r="ICC106" s="189"/>
      <c r="ICD106" s="189"/>
      <c r="ICE106" s="189"/>
      <c r="ICF106" s="189"/>
      <c r="ICG106" s="189"/>
      <c r="ICH106" s="189"/>
      <c r="ICI106" s="189"/>
      <c r="ICJ106" s="189"/>
      <c r="ICK106" s="189"/>
      <c r="ICL106" s="189"/>
      <c r="ICM106" s="189"/>
      <c r="ICN106" s="189"/>
      <c r="ICO106" s="189"/>
      <c r="ICP106" s="189"/>
      <c r="ICQ106" s="189"/>
      <c r="ICR106" s="189"/>
      <c r="ICS106" s="189"/>
      <c r="ICT106" s="189"/>
      <c r="ICU106" s="189"/>
      <c r="ICV106" s="189"/>
      <c r="ICW106" s="189"/>
      <c r="ICX106" s="189"/>
      <c r="ICY106" s="189"/>
      <c r="ICZ106" s="189"/>
      <c r="IDA106" s="189"/>
      <c r="IDB106" s="189"/>
      <c r="IDC106" s="189"/>
      <c r="IDD106" s="189"/>
      <c r="IDE106" s="189"/>
      <c r="IDF106" s="189"/>
      <c r="IDG106" s="189"/>
      <c r="IDH106" s="189"/>
      <c r="IDI106" s="189"/>
      <c r="IDJ106" s="189"/>
      <c r="IDK106" s="189"/>
      <c r="IDL106" s="189"/>
      <c r="IDM106" s="189"/>
      <c r="IDN106" s="189"/>
      <c r="IDO106" s="189"/>
      <c r="IDP106" s="189"/>
      <c r="IDQ106" s="189"/>
      <c r="IDR106" s="189"/>
      <c r="IDS106" s="189"/>
      <c r="IDT106" s="189"/>
      <c r="IDU106" s="189"/>
      <c r="IDV106" s="189"/>
      <c r="IDW106" s="189"/>
      <c r="IDX106" s="189"/>
      <c r="IDY106" s="189"/>
      <c r="IDZ106" s="189"/>
      <c r="IEA106" s="189"/>
      <c r="IEB106" s="189"/>
      <c r="IEC106" s="189"/>
      <c r="IED106" s="189"/>
      <c r="IEE106" s="189"/>
      <c r="IEF106" s="189"/>
      <c r="IEG106" s="189"/>
      <c r="IEH106" s="189"/>
      <c r="IEI106" s="189"/>
      <c r="IEJ106" s="189"/>
      <c r="IEK106" s="189"/>
      <c r="IEL106" s="189"/>
      <c r="IEM106" s="189"/>
      <c r="IEN106" s="189"/>
      <c r="IEO106" s="189"/>
      <c r="IEP106" s="189"/>
      <c r="IEQ106" s="189"/>
      <c r="IER106" s="189"/>
      <c r="IES106" s="189"/>
      <c r="IET106" s="189"/>
      <c r="IEU106" s="189"/>
      <c r="IEV106" s="189"/>
      <c r="IEW106" s="189"/>
      <c r="IEX106" s="189"/>
      <c r="IEY106" s="189"/>
      <c r="IEZ106" s="189"/>
      <c r="IFA106" s="189"/>
      <c r="IFB106" s="189"/>
      <c r="IFC106" s="189"/>
      <c r="IFD106" s="189"/>
      <c r="IFE106" s="189"/>
      <c r="IFF106" s="189"/>
      <c r="IFG106" s="189"/>
      <c r="IFH106" s="189"/>
      <c r="IFI106" s="189"/>
      <c r="IFJ106" s="189"/>
      <c r="IFK106" s="189"/>
      <c r="IFL106" s="189"/>
      <c r="IFM106" s="189"/>
      <c r="IFN106" s="189"/>
      <c r="IFO106" s="189"/>
      <c r="IFP106" s="189"/>
      <c r="IFQ106" s="189"/>
      <c r="IFR106" s="189"/>
      <c r="IFS106" s="189"/>
      <c r="IFT106" s="189"/>
      <c r="IFU106" s="189"/>
      <c r="IFV106" s="189"/>
      <c r="IFW106" s="189"/>
      <c r="IFX106" s="189"/>
      <c r="IFY106" s="189"/>
      <c r="IFZ106" s="189"/>
      <c r="IGA106" s="189"/>
      <c r="IGB106" s="189"/>
      <c r="IGC106" s="189"/>
      <c r="IGD106" s="189"/>
      <c r="IGE106" s="189"/>
      <c r="IGF106" s="189"/>
      <c r="IGG106" s="189"/>
      <c r="IGH106" s="189"/>
      <c r="IGI106" s="189"/>
      <c r="IGJ106" s="189"/>
      <c r="IGK106" s="189"/>
      <c r="IGL106" s="189"/>
      <c r="IGM106" s="189"/>
      <c r="IGN106" s="189"/>
      <c r="IGO106" s="189"/>
      <c r="IGP106" s="189"/>
      <c r="IGQ106" s="189"/>
      <c r="IGR106" s="189"/>
      <c r="IGS106" s="189"/>
      <c r="IGT106" s="189"/>
      <c r="IGU106" s="189"/>
      <c r="IGV106" s="189"/>
      <c r="IGW106" s="189"/>
      <c r="IGX106" s="189"/>
      <c r="IGY106" s="189"/>
      <c r="IGZ106" s="189"/>
      <c r="IHA106" s="189"/>
      <c r="IHB106" s="189"/>
      <c r="IHC106" s="189"/>
      <c r="IHD106" s="189"/>
      <c r="IHE106" s="189"/>
      <c r="IHF106" s="189"/>
      <c r="IHG106" s="189"/>
      <c r="IHH106" s="189"/>
      <c r="IHI106" s="189"/>
      <c r="IHJ106" s="189"/>
      <c r="IHK106" s="189"/>
      <c r="IHL106" s="189"/>
      <c r="IHM106" s="189"/>
      <c r="IHN106" s="189"/>
      <c r="IHO106" s="189"/>
      <c r="IHP106" s="189"/>
      <c r="IHQ106" s="189"/>
      <c r="IHR106" s="189"/>
      <c r="IHS106" s="189"/>
      <c r="IHT106" s="189"/>
      <c r="IHU106" s="189"/>
      <c r="IHV106" s="189"/>
      <c r="IHW106" s="189"/>
      <c r="IHX106" s="189"/>
      <c r="IHY106" s="189"/>
      <c r="IHZ106" s="189"/>
      <c r="IIA106" s="189"/>
      <c r="IIB106" s="189"/>
      <c r="IIC106" s="189"/>
      <c r="IID106" s="189"/>
      <c r="IIE106" s="189"/>
      <c r="IIF106" s="189"/>
      <c r="IIG106" s="189"/>
      <c r="IIH106" s="189"/>
      <c r="III106" s="189"/>
      <c r="IIJ106" s="189"/>
      <c r="IIK106" s="189"/>
      <c r="IIL106" s="189"/>
      <c r="IIM106" s="189"/>
      <c r="IIN106" s="189"/>
      <c r="IIO106" s="189"/>
      <c r="IIP106" s="189"/>
      <c r="IIQ106" s="189"/>
      <c r="IIR106" s="189"/>
      <c r="IIS106" s="189"/>
      <c r="IIT106" s="189"/>
      <c r="IIU106" s="189"/>
      <c r="IIV106" s="189"/>
      <c r="IIW106" s="189"/>
      <c r="IIX106" s="189"/>
      <c r="IIY106" s="189"/>
      <c r="IIZ106" s="189"/>
      <c r="IJA106" s="189"/>
      <c r="IJB106" s="189"/>
      <c r="IJC106" s="189"/>
      <c r="IJD106" s="189"/>
      <c r="IJE106" s="189"/>
      <c r="IJF106" s="189"/>
      <c r="IJG106" s="189"/>
      <c r="IJH106" s="189"/>
      <c r="IJI106" s="189"/>
      <c r="IJJ106" s="189"/>
      <c r="IJK106" s="189"/>
      <c r="IJL106" s="189"/>
      <c r="IJM106" s="189"/>
      <c r="IJN106" s="189"/>
      <c r="IJO106" s="189"/>
      <c r="IJP106" s="189"/>
      <c r="IJQ106" s="189"/>
      <c r="IJR106" s="189"/>
      <c r="IJS106" s="189"/>
      <c r="IJT106" s="189"/>
      <c r="IJU106" s="189"/>
      <c r="IJV106" s="189"/>
      <c r="IJW106" s="189"/>
      <c r="IJX106" s="189"/>
      <c r="IJY106" s="189"/>
      <c r="IJZ106" s="189"/>
      <c r="IKA106" s="189"/>
      <c r="IKB106" s="189"/>
      <c r="IKC106" s="189"/>
      <c r="IKD106" s="189"/>
      <c r="IKE106" s="189"/>
      <c r="IKF106" s="189"/>
      <c r="IKG106" s="189"/>
      <c r="IKH106" s="189"/>
      <c r="IKI106" s="189"/>
      <c r="IKJ106" s="189"/>
      <c r="IKK106" s="189"/>
      <c r="IKL106" s="189"/>
      <c r="IKM106" s="189"/>
      <c r="IKN106" s="189"/>
      <c r="IKO106" s="189"/>
      <c r="IKP106" s="189"/>
      <c r="IKQ106" s="189"/>
      <c r="IKR106" s="189"/>
      <c r="IKS106" s="189"/>
      <c r="IKT106" s="189"/>
      <c r="IKU106" s="189"/>
      <c r="IKV106" s="189"/>
      <c r="IKW106" s="189"/>
      <c r="IKX106" s="189"/>
      <c r="IKY106" s="189"/>
      <c r="IKZ106" s="189"/>
      <c r="ILA106" s="189"/>
      <c r="ILB106" s="189"/>
      <c r="ILC106" s="189"/>
      <c r="ILD106" s="189"/>
      <c r="ILE106" s="189"/>
      <c r="ILF106" s="189"/>
      <c r="ILG106" s="189"/>
      <c r="ILH106" s="189"/>
      <c r="ILI106" s="189"/>
      <c r="ILJ106" s="189"/>
      <c r="ILK106" s="189"/>
      <c r="ILL106" s="189"/>
      <c r="ILM106" s="189"/>
      <c r="ILN106" s="189"/>
      <c r="ILO106" s="189"/>
      <c r="ILP106" s="189"/>
      <c r="ILQ106" s="189"/>
      <c r="ILR106" s="189"/>
      <c r="ILS106" s="189"/>
      <c r="ILT106" s="189"/>
      <c r="ILU106" s="189"/>
      <c r="ILV106" s="189"/>
      <c r="ILW106" s="189"/>
      <c r="ILX106" s="189"/>
      <c r="ILY106" s="189"/>
      <c r="ILZ106" s="189"/>
      <c r="IMA106" s="189"/>
      <c r="IMB106" s="189"/>
      <c r="IMC106" s="189"/>
      <c r="IMD106" s="189"/>
      <c r="IME106" s="189"/>
      <c r="IMF106" s="189"/>
      <c r="IMG106" s="189"/>
      <c r="IMH106" s="189"/>
      <c r="IMI106" s="189"/>
      <c r="IMJ106" s="189"/>
      <c r="IMK106" s="189"/>
      <c r="IML106" s="189"/>
      <c r="IMM106" s="189"/>
      <c r="IMN106" s="189"/>
      <c r="IMO106" s="189"/>
      <c r="IMP106" s="189"/>
      <c r="IMQ106" s="189"/>
      <c r="IMR106" s="189"/>
      <c r="IMS106" s="189"/>
      <c r="IMT106" s="189"/>
      <c r="IMU106" s="189"/>
      <c r="IMV106" s="189"/>
      <c r="IMW106" s="189"/>
      <c r="IMX106" s="189"/>
      <c r="IMY106" s="189"/>
      <c r="IMZ106" s="189"/>
      <c r="INA106" s="189"/>
      <c r="INB106" s="189"/>
      <c r="INC106" s="189"/>
      <c r="IND106" s="189"/>
      <c r="INE106" s="189"/>
      <c r="INF106" s="189"/>
      <c r="ING106" s="189"/>
      <c r="INH106" s="189"/>
      <c r="INI106" s="189"/>
      <c r="INJ106" s="189"/>
      <c r="INK106" s="189"/>
      <c r="INL106" s="189"/>
      <c r="INM106" s="189"/>
      <c r="INN106" s="189"/>
      <c r="INO106" s="189"/>
      <c r="INP106" s="189"/>
      <c r="INQ106" s="189"/>
      <c r="INR106" s="189"/>
      <c r="INS106" s="189"/>
      <c r="INT106" s="189"/>
      <c r="INU106" s="189"/>
      <c r="INV106" s="189"/>
      <c r="INW106" s="189"/>
      <c r="INX106" s="189"/>
      <c r="INY106" s="189"/>
      <c r="INZ106" s="189"/>
      <c r="IOA106" s="189"/>
      <c r="IOB106" s="189"/>
      <c r="IOC106" s="189"/>
      <c r="IOD106" s="189"/>
      <c r="IOE106" s="189"/>
      <c r="IOF106" s="189"/>
      <c r="IOG106" s="189"/>
      <c r="IOH106" s="189"/>
      <c r="IOI106" s="189"/>
      <c r="IOJ106" s="189"/>
      <c r="IOK106" s="189"/>
      <c r="IOL106" s="189"/>
      <c r="IOM106" s="189"/>
      <c r="ION106" s="189"/>
      <c r="IOO106" s="189"/>
      <c r="IOP106" s="189"/>
      <c r="IOQ106" s="189"/>
      <c r="IOR106" s="189"/>
      <c r="IOS106" s="189"/>
      <c r="IOT106" s="189"/>
      <c r="IOU106" s="189"/>
      <c r="IOV106" s="189"/>
      <c r="IOW106" s="189"/>
      <c r="IOX106" s="189"/>
      <c r="IOY106" s="189"/>
      <c r="IOZ106" s="189"/>
      <c r="IPA106" s="189"/>
      <c r="IPB106" s="189"/>
      <c r="IPC106" s="189"/>
      <c r="IPD106" s="189"/>
      <c r="IPE106" s="189"/>
      <c r="IPF106" s="189"/>
      <c r="IPG106" s="189"/>
      <c r="IPH106" s="189"/>
      <c r="IPI106" s="189"/>
      <c r="IPJ106" s="189"/>
      <c r="IPK106" s="189"/>
      <c r="IPL106" s="189"/>
      <c r="IPM106" s="189"/>
      <c r="IPN106" s="189"/>
      <c r="IPO106" s="189"/>
      <c r="IPP106" s="189"/>
      <c r="IPQ106" s="189"/>
      <c r="IPR106" s="189"/>
      <c r="IPS106" s="189"/>
      <c r="IPT106" s="189"/>
      <c r="IPU106" s="189"/>
      <c r="IPV106" s="189"/>
      <c r="IPW106" s="189"/>
      <c r="IPX106" s="189"/>
      <c r="IPY106" s="189"/>
      <c r="IPZ106" s="189"/>
      <c r="IQA106" s="189"/>
      <c r="IQB106" s="189"/>
      <c r="IQC106" s="189"/>
      <c r="IQD106" s="189"/>
      <c r="IQE106" s="189"/>
      <c r="IQF106" s="189"/>
      <c r="IQG106" s="189"/>
      <c r="IQH106" s="189"/>
      <c r="IQI106" s="189"/>
      <c r="IQJ106" s="189"/>
      <c r="IQK106" s="189"/>
      <c r="IQL106" s="189"/>
      <c r="IQM106" s="189"/>
      <c r="IQN106" s="189"/>
      <c r="IQO106" s="189"/>
      <c r="IQP106" s="189"/>
      <c r="IQQ106" s="189"/>
      <c r="IQR106" s="189"/>
      <c r="IQS106" s="189"/>
      <c r="IQT106" s="189"/>
      <c r="IQU106" s="189"/>
      <c r="IQV106" s="189"/>
      <c r="IQW106" s="189"/>
      <c r="IQX106" s="189"/>
      <c r="IQY106" s="189"/>
      <c r="IQZ106" s="189"/>
      <c r="IRA106" s="189"/>
      <c r="IRB106" s="189"/>
      <c r="IRC106" s="189"/>
      <c r="IRD106" s="189"/>
      <c r="IRE106" s="189"/>
      <c r="IRF106" s="189"/>
      <c r="IRG106" s="189"/>
      <c r="IRH106" s="189"/>
      <c r="IRI106" s="189"/>
      <c r="IRJ106" s="189"/>
      <c r="IRK106" s="189"/>
      <c r="IRL106" s="189"/>
      <c r="IRM106" s="189"/>
      <c r="IRN106" s="189"/>
      <c r="IRO106" s="189"/>
      <c r="IRP106" s="189"/>
      <c r="IRQ106" s="189"/>
      <c r="IRR106" s="189"/>
      <c r="IRS106" s="189"/>
      <c r="IRT106" s="189"/>
      <c r="IRU106" s="189"/>
      <c r="IRV106" s="189"/>
      <c r="IRW106" s="189"/>
      <c r="IRX106" s="189"/>
      <c r="IRY106" s="189"/>
      <c r="IRZ106" s="189"/>
      <c r="ISA106" s="189"/>
      <c r="ISB106" s="189"/>
      <c r="ISC106" s="189"/>
      <c r="ISD106" s="189"/>
      <c r="ISE106" s="189"/>
      <c r="ISF106" s="189"/>
      <c r="ISG106" s="189"/>
      <c r="ISH106" s="189"/>
      <c r="ISI106" s="189"/>
      <c r="ISJ106" s="189"/>
      <c r="ISK106" s="189"/>
      <c r="ISL106" s="189"/>
      <c r="ISM106" s="189"/>
      <c r="ISN106" s="189"/>
      <c r="ISO106" s="189"/>
      <c r="ISP106" s="189"/>
      <c r="ISQ106" s="189"/>
      <c r="ISR106" s="189"/>
      <c r="ISS106" s="189"/>
      <c r="IST106" s="189"/>
      <c r="ISU106" s="189"/>
      <c r="ISV106" s="189"/>
      <c r="ISW106" s="189"/>
      <c r="ISX106" s="189"/>
      <c r="ISY106" s="189"/>
      <c r="ISZ106" s="189"/>
      <c r="ITA106" s="189"/>
      <c r="ITB106" s="189"/>
      <c r="ITC106" s="189"/>
      <c r="ITD106" s="189"/>
      <c r="ITE106" s="189"/>
      <c r="ITF106" s="189"/>
      <c r="ITG106" s="189"/>
      <c r="ITH106" s="189"/>
      <c r="ITI106" s="189"/>
      <c r="ITJ106" s="189"/>
      <c r="ITK106" s="189"/>
      <c r="ITL106" s="189"/>
      <c r="ITM106" s="189"/>
      <c r="ITN106" s="189"/>
      <c r="ITO106" s="189"/>
      <c r="ITP106" s="189"/>
      <c r="ITQ106" s="189"/>
      <c r="ITR106" s="189"/>
      <c r="ITS106" s="189"/>
      <c r="ITT106" s="189"/>
      <c r="ITU106" s="189"/>
      <c r="ITV106" s="189"/>
      <c r="ITW106" s="189"/>
      <c r="ITX106" s="189"/>
      <c r="ITY106" s="189"/>
      <c r="ITZ106" s="189"/>
      <c r="IUA106" s="189"/>
      <c r="IUB106" s="189"/>
      <c r="IUC106" s="189"/>
      <c r="IUD106" s="189"/>
      <c r="IUE106" s="189"/>
      <c r="IUF106" s="189"/>
      <c r="IUG106" s="189"/>
      <c r="IUH106" s="189"/>
      <c r="IUI106" s="189"/>
      <c r="IUJ106" s="189"/>
      <c r="IUK106" s="189"/>
      <c r="IUL106" s="189"/>
      <c r="IUM106" s="189"/>
      <c r="IUN106" s="189"/>
      <c r="IUO106" s="189"/>
      <c r="IUP106" s="189"/>
      <c r="IUQ106" s="189"/>
      <c r="IUR106" s="189"/>
      <c r="IUS106" s="189"/>
      <c r="IUT106" s="189"/>
      <c r="IUU106" s="189"/>
      <c r="IUV106" s="189"/>
      <c r="IUW106" s="189"/>
      <c r="IUX106" s="189"/>
      <c r="IUY106" s="189"/>
      <c r="IUZ106" s="189"/>
      <c r="IVA106" s="189"/>
      <c r="IVB106" s="189"/>
      <c r="IVC106" s="189"/>
      <c r="IVD106" s="189"/>
      <c r="IVE106" s="189"/>
      <c r="IVF106" s="189"/>
      <c r="IVG106" s="189"/>
      <c r="IVH106" s="189"/>
      <c r="IVI106" s="189"/>
      <c r="IVJ106" s="189"/>
      <c r="IVK106" s="189"/>
      <c r="IVL106" s="189"/>
      <c r="IVM106" s="189"/>
      <c r="IVN106" s="189"/>
      <c r="IVO106" s="189"/>
      <c r="IVP106" s="189"/>
      <c r="IVQ106" s="189"/>
      <c r="IVR106" s="189"/>
      <c r="IVS106" s="189"/>
      <c r="IVT106" s="189"/>
      <c r="IVU106" s="189"/>
      <c r="IVV106" s="189"/>
      <c r="IVW106" s="189"/>
      <c r="IVX106" s="189"/>
      <c r="IVY106" s="189"/>
      <c r="IVZ106" s="189"/>
      <c r="IWA106" s="189"/>
      <c r="IWB106" s="189"/>
      <c r="IWC106" s="189"/>
      <c r="IWD106" s="189"/>
      <c r="IWE106" s="189"/>
      <c r="IWF106" s="189"/>
      <c r="IWG106" s="189"/>
      <c r="IWH106" s="189"/>
      <c r="IWI106" s="189"/>
      <c r="IWJ106" s="189"/>
      <c r="IWK106" s="189"/>
      <c r="IWL106" s="189"/>
      <c r="IWM106" s="189"/>
      <c r="IWN106" s="189"/>
      <c r="IWO106" s="189"/>
      <c r="IWP106" s="189"/>
      <c r="IWQ106" s="189"/>
      <c r="IWR106" s="189"/>
      <c r="IWS106" s="189"/>
      <c r="IWT106" s="189"/>
      <c r="IWU106" s="189"/>
      <c r="IWV106" s="189"/>
      <c r="IWW106" s="189"/>
      <c r="IWX106" s="189"/>
      <c r="IWY106" s="189"/>
      <c r="IWZ106" s="189"/>
      <c r="IXA106" s="189"/>
      <c r="IXB106" s="189"/>
      <c r="IXC106" s="189"/>
      <c r="IXD106" s="189"/>
      <c r="IXE106" s="189"/>
      <c r="IXF106" s="189"/>
      <c r="IXG106" s="189"/>
      <c r="IXH106" s="189"/>
      <c r="IXI106" s="189"/>
      <c r="IXJ106" s="189"/>
      <c r="IXK106" s="189"/>
      <c r="IXL106" s="189"/>
      <c r="IXM106" s="189"/>
      <c r="IXN106" s="189"/>
      <c r="IXO106" s="189"/>
      <c r="IXP106" s="189"/>
      <c r="IXQ106" s="189"/>
      <c r="IXR106" s="189"/>
      <c r="IXS106" s="189"/>
      <c r="IXT106" s="189"/>
      <c r="IXU106" s="189"/>
      <c r="IXV106" s="189"/>
      <c r="IXW106" s="189"/>
      <c r="IXX106" s="189"/>
      <c r="IXY106" s="189"/>
      <c r="IXZ106" s="189"/>
      <c r="IYA106" s="189"/>
      <c r="IYB106" s="189"/>
      <c r="IYC106" s="189"/>
      <c r="IYD106" s="189"/>
      <c r="IYE106" s="189"/>
      <c r="IYF106" s="189"/>
      <c r="IYG106" s="189"/>
      <c r="IYH106" s="189"/>
      <c r="IYI106" s="189"/>
      <c r="IYJ106" s="189"/>
      <c r="IYK106" s="189"/>
      <c r="IYL106" s="189"/>
      <c r="IYM106" s="189"/>
      <c r="IYN106" s="189"/>
      <c r="IYO106" s="189"/>
      <c r="IYP106" s="189"/>
      <c r="IYQ106" s="189"/>
      <c r="IYR106" s="189"/>
      <c r="IYS106" s="189"/>
      <c r="IYT106" s="189"/>
      <c r="IYU106" s="189"/>
      <c r="IYV106" s="189"/>
      <c r="IYW106" s="189"/>
      <c r="IYX106" s="189"/>
      <c r="IYY106" s="189"/>
      <c r="IYZ106" s="189"/>
      <c r="IZA106" s="189"/>
      <c r="IZB106" s="189"/>
      <c r="IZC106" s="189"/>
      <c r="IZD106" s="189"/>
      <c r="IZE106" s="189"/>
      <c r="IZF106" s="189"/>
      <c r="IZG106" s="189"/>
      <c r="IZH106" s="189"/>
      <c r="IZI106" s="189"/>
      <c r="IZJ106" s="189"/>
      <c r="IZK106" s="189"/>
      <c r="IZL106" s="189"/>
      <c r="IZM106" s="189"/>
      <c r="IZN106" s="189"/>
      <c r="IZO106" s="189"/>
      <c r="IZP106" s="189"/>
      <c r="IZQ106" s="189"/>
      <c r="IZR106" s="189"/>
      <c r="IZS106" s="189"/>
      <c r="IZT106" s="189"/>
      <c r="IZU106" s="189"/>
      <c r="IZV106" s="189"/>
      <c r="IZW106" s="189"/>
      <c r="IZX106" s="189"/>
      <c r="IZY106" s="189"/>
      <c r="IZZ106" s="189"/>
      <c r="JAA106" s="189"/>
      <c r="JAB106" s="189"/>
      <c r="JAC106" s="189"/>
      <c r="JAD106" s="189"/>
      <c r="JAE106" s="189"/>
      <c r="JAF106" s="189"/>
      <c r="JAG106" s="189"/>
      <c r="JAH106" s="189"/>
      <c r="JAI106" s="189"/>
      <c r="JAJ106" s="189"/>
      <c r="JAK106" s="189"/>
      <c r="JAL106" s="189"/>
      <c r="JAM106" s="189"/>
      <c r="JAN106" s="189"/>
      <c r="JAO106" s="189"/>
      <c r="JAP106" s="189"/>
      <c r="JAQ106" s="189"/>
      <c r="JAR106" s="189"/>
      <c r="JAS106" s="189"/>
      <c r="JAT106" s="189"/>
      <c r="JAU106" s="189"/>
      <c r="JAV106" s="189"/>
      <c r="JAW106" s="189"/>
      <c r="JAX106" s="189"/>
      <c r="JAY106" s="189"/>
      <c r="JAZ106" s="189"/>
      <c r="JBA106" s="189"/>
      <c r="JBB106" s="189"/>
      <c r="JBC106" s="189"/>
      <c r="JBD106" s="189"/>
      <c r="JBE106" s="189"/>
      <c r="JBF106" s="189"/>
      <c r="JBG106" s="189"/>
      <c r="JBH106" s="189"/>
      <c r="JBI106" s="189"/>
      <c r="JBJ106" s="189"/>
      <c r="JBK106" s="189"/>
      <c r="JBL106" s="189"/>
      <c r="JBM106" s="189"/>
      <c r="JBN106" s="189"/>
      <c r="JBO106" s="189"/>
      <c r="JBP106" s="189"/>
      <c r="JBQ106" s="189"/>
      <c r="JBR106" s="189"/>
      <c r="JBS106" s="189"/>
      <c r="JBT106" s="189"/>
      <c r="JBU106" s="189"/>
      <c r="JBV106" s="189"/>
      <c r="JBW106" s="189"/>
      <c r="JBX106" s="189"/>
      <c r="JBY106" s="189"/>
      <c r="JBZ106" s="189"/>
      <c r="JCA106" s="189"/>
      <c r="JCB106" s="189"/>
      <c r="JCC106" s="189"/>
      <c r="JCD106" s="189"/>
      <c r="JCE106" s="189"/>
      <c r="JCF106" s="189"/>
      <c r="JCG106" s="189"/>
      <c r="JCH106" s="189"/>
      <c r="JCI106" s="189"/>
      <c r="JCJ106" s="189"/>
      <c r="JCK106" s="189"/>
      <c r="JCL106" s="189"/>
      <c r="JCM106" s="189"/>
      <c r="JCN106" s="189"/>
      <c r="JCO106" s="189"/>
      <c r="JCP106" s="189"/>
      <c r="JCQ106" s="189"/>
      <c r="JCR106" s="189"/>
      <c r="JCS106" s="189"/>
      <c r="JCT106" s="189"/>
      <c r="JCU106" s="189"/>
      <c r="JCV106" s="189"/>
      <c r="JCW106" s="189"/>
      <c r="JCX106" s="189"/>
      <c r="JCY106" s="189"/>
      <c r="JCZ106" s="189"/>
      <c r="JDA106" s="189"/>
      <c r="JDB106" s="189"/>
      <c r="JDC106" s="189"/>
      <c r="JDD106" s="189"/>
      <c r="JDE106" s="189"/>
      <c r="JDF106" s="189"/>
      <c r="JDG106" s="189"/>
      <c r="JDH106" s="189"/>
      <c r="JDI106" s="189"/>
      <c r="JDJ106" s="189"/>
      <c r="JDK106" s="189"/>
      <c r="JDL106" s="189"/>
      <c r="JDM106" s="189"/>
      <c r="JDN106" s="189"/>
      <c r="JDO106" s="189"/>
      <c r="JDP106" s="189"/>
      <c r="JDQ106" s="189"/>
      <c r="JDR106" s="189"/>
      <c r="JDS106" s="189"/>
      <c r="JDT106" s="189"/>
      <c r="JDU106" s="189"/>
      <c r="JDV106" s="189"/>
      <c r="JDW106" s="189"/>
      <c r="JDX106" s="189"/>
      <c r="JDY106" s="189"/>
      <c r="JDZ106" s="189"/>
      <c r="JEA106" s="189"/>
      <c r="JEB106" s="189"/>
      <c r="JEC106" s="189"/>
      <c r="JED106" s="189"/>
      <c r="JEE106" s="189"/>
      <c r="JEF106" s="189"/>
      <c r="JEG106" s="189"/>
      <c r="JEH106" s="189"/>
      <c r="JEI106" s="189"/>
      <c r="JEJ106" s="189"/>
      <c r="JEK106" s="189"/>
      <c r="JEL106" s="189"/>
      <c r="JEM106" s="189"/>
      <c r="JEN106" s="189"/>
      <c r="JEO106" s="189"/>
      <c r="JEP106" s="189"/>
      <c r="JEQ106" s="189"/>
      <c r="JER106" s="189"/>
      <c r="JES106" s="189"/>
      <c r="JET106" s="189"/>
      <c r="JEU106" s="189"/>
      <c r="JEV106" s="189"/>
      <c r="JEW106" s="189"/>
      <c r="JEX106" s="189"/>
      <c r="JEY106" s="189"/>
      <c r="JEZ106" s="189"/>
      <c r="JFA106" s="189"/>
      <c r="JFB106" s="189"/>
      <c r="JFC106" s="189"/>
      <c r="JFD106" s="189"/>
      <c r="JFE106" s="189"/>
      <c r="JFF106" s="189"/>
      <c r="JFG106" s="189"/>
      <c r="JFH106" s="189"/>
      <c r="JFI106" s="189"/>
      <c r="JFJ106" s="189"/>
      <c r="JFK106" s="189"/>
      <c r="JFL106" s="189"/>
      <c r="JFM106" s="189"/>
      <c r="JFN106" s="189"/>
      <c r="JFO106" s="189"/>
      <c r="JFP106" s="189"/>
      <c r="JFQ106" s="189"/>
      <c r="JFR106" s="189"/>
      <c r="JFS106" s="189"/>
      <c r="JFT106" s="189"/>
      <c r="JFU106" s="189"/>
      <c r="JFV106" s="189"/>
      <c r="JFW106" s="189"/>
      <c r="JFX106" s="189"/>
      <c r="JFY106" s="189"/>
      <c r="JFZ106" s="189"/>
      <c r="JGA106" s="189"/>
      <c r="JGB106" s="189"/>
      <c r="JGC106" s="189"/>
      <c r="JGD106" s="189"/>
      <c r="JGE106" s="189"/>
      <c r="JGF106" s="189"/>
      <c r="JGG106" s="189"/>
      <c r="JGH106" s="189"/>
      <c r="JGI106" s="189"/>
      <c r="JGJ106" s="189"/>
      <c r="JGK106" s="189"/>
      <c r="JGL106" s="189"/>
      <c r="JGM106" s="189"/>
      <c r="JGN106" s="189"/>
      <c r="JGO106" s="189"/>
      <c r="JGP106" s="189"/>
      <c r="JGQ106" s="189"/>
      <c r="JGR106" s="189"/>
      <c r="JGS106" s="189"/>
      <c r="JGT106" s="189"/>
      <c r="JGU106" s="189"/>
      <c r="JGV106" s="189"/>
      <c r="JGW106" s="189"/>
      <c r="JGX106" s="189"/>
      <c r="JGY106" s="189"/>
      <c r="JGZ106" s="189"/>
      <c r="JHA106" s="189"/>
      <c r="JHB106" s="189"/>
      <c r="JHC106" s="189"/>
      <c r="JHD106" s="189"/>
      <c r="JHE106" s="189"/>
      <c r="JHF106" s="189"/>
      <c r="JHG106" s="189"/>
      <c r="JHH106" s="189"/>
      <c r="JHI106" s="189"/>
      <c r="JHJ106" s="189"/>
      <c r="JHK106" s="189"/>
      <c r="JHL106" s="189"/>
      <c r="JHM106" s="189"/>
      <c r="JHN106" s="189"/>
      <c r="JHO106" s="189"/>
      <c r="JHP106" s="189"/>
      <c r="JHQ106" s="189"/>
      <c r="JHR106" s="189"/>
      <c r="JHS106" s="189"/>
      <c r="JHT106" s="189"/>
      <c r="JHU106" s="189"/>
      <c r="JHV106" s="189"/>
      <c r="JHW106" s="189"/>
      <c r="JHX106" s="189"/>
      <c r="JHY106" s="189"/>
      <c r="JHZ106" s="189"/>
      <c r="JIA106" s="189"/>
      <c r="JIB106" s="189"/>
      <c r="JIC106" s="189"/>
      <c r="JID106" s="189"/>
      <c r="JIE106" s="189"/>
      <c r="JIF106" s="189"/>
      <c r="JIG106" s="189"/>
      <c r="JIH106" s="189"/>
      <c r="JII106" s="189"/>
      <c r="JIJ106" s="189"/>
      <c r="JIK106" s="189"/>
      <c r="JIL106" s="189"/>
      <c r="JIM106" s="189"/>
      <c r="JIN106" s="189"/>
      <c r="JIO106" s="189"/>
      <c r="JIP106" s="189"/>
      <c r="JIQ106" s="189"/>
      <c r="JIR106" s="189"/>
      <c r="JIS106" s="189"/>
      <c r="JIT106" s="189"/>
      <c r="JIU106" s="189"/>
      <c r="JIV106" s="189"/>
      <c r="JIW106" s="189"/>
      <c r="JIX106" s="189"/>
      <c r="JIY106" s="189"/>
      <c r="JIZ106" s="189"/>
      <c r="JJA106" s="189"/>
      <c r="JJB106" s="189"/>
      <c r="JJC106" s="189"/>
      <c r="JJD106" s="189"/>
      <c r="JJE106" s="189"/>
      <c r="JJF106" s="189"/>
      <c r="JJG106" s="189"/>
      <c r="JJH106" s="189"/>
      <c r="JJI106" s="189"/>
      <c r="JJJ106" s="189"/>
      <c r="JJK106" s="189"/>
      <c r="JJL106" s="189"/>
      <c r="JJM106" s="189"/>
      <c r="JJN106" s="189"/>
      <c r="JJO106" s="189"/>
      <c r="JJP106" s="189"/>
      <c r="JJQ106" s="189"/>
      <c r="JJR106" s="189"/>
      <c r="JJS106" s="189"/>
      <c r="JJT106" s="189"/>
      <c r="JJU106" s="189"/>
      <c r="JJV106" s="189"/>
      <c r="JJW106" s="189"/>
      <c r="JJX106" s="189"/>
      <c r="JJY106" s="189"/>
      <c r="JJZ106" s="189"/>
      <c r="JKA106" s="189"/>
      <c r="JKB106" s="189"/>
      <c r="JKC106" s="189"/>
      <c r="JKD106" s="189"/>
      <c r="JKE106" s="189"/>
      <c r="JKF106" s="189"/>
      <c r="JKG106" s="189"/>
      <c r="JKH106" s="189"/>
      <c r="JKI106" s="189"/>
      <c r="JKJ106" s="189"/>
      <c r="JKK106" s="189"/>
      <c r="JKL106" s="189"/>
      <c r="JKM106" s="189"/>
      <c r="JKN106" s="189"/>
      <c r="JKO106" s="189"/>
      <c r="JKP106" s="189"/>
      <c r="JKQ106" s="189"/>
      <c r="JKR106" s="189"/>
      <c r="JKS106" s="189"/>
      <c r="JKT106" s="189"/>
      <c r="JKU106" s="189"/>
      <c r="JKV106" s="189"/>
      <c r="JKW106" s="189"/>
      <c r="JKX106" s="189"/>
      <c r="JKY106" s="189"/>
      <c r="JKZ106" s="189"/>
      <c r="JLA106" s="189"/>
      <c r="JLB106" s="189"/>
      <c r="JLC106" s="189"/>
      <c r="JLD106" s="189"/>
      <c r="JLE106" s="189"/>
      <c r="JLF106" s="189"/>
      <c r="JLG106" s="189"/>
      <c r="JLH106" s="189"/>
      <c r="JLI106" s="189"/>
      <c r="JLJ106" s="189"/>
      <c r="JLK106" s="189"/>
      <c r="JLL106" s="189"/>
      <c r="JLM106" s="189"/>
      <c r="JLN106" s="189"/>
      <c r="JLO106" s="189"/>
      <c r="JLP106" s="189"/>
      <c r="JLQ106" s="189"/>
      <c r="JLR106" s="189"/>
      <c r="JLS106" s="189"/>
      <c r="JLT106" s="189"/>
      <c r="JLU106" s="189"/>
      <c r="JLV106" s="189"/>
      <c r="JLW106" s="189"/>
      <c r="JLX106" s="189"/>
      <c r="JLY106" s="189"/>
      <c r="JLZ106" s="189"/>
      <c r="JMA106" s="189"/>
      <c r="JMB106" s="189"/>
      <c r="JMC106" s="189"/>
      <c r="JMD106" s="189"/>
      <c r="JME106" s="189"/>
      <c r="JMF106" s="189"/>
      <c r="JMG106" s="189"/>
      <c r="JMH106" s="189"/>
      <c r="JMI106" s="189"/>
      <c r="JMJ106" s="189"/>
      <c r="JMK106" s="189"/>
      <c r="JML106" s="189"/>
      <c r="JMM106" s="189"/>
      <c r="JMN106" s="189"/>
      <c r="JMO106" s="189"/>
      <c r="JMP106" s="189"/>
      <c r="JMQ106" s="189"/>
      <c r="JMR106" s="189"/>
      <c r="JMS106" s="189"/>
      <c r="JMT106" s="189"/>
      <c r="JMU106" s="189"/>
      <c r="JMV106" s="189"/>
      <c r="JMW106" s="189"/>
      <c r="JMX106" s="189"/>
      <c r="JMY106" s="189"/>
      <c r="JMZ106" s="189"/>
      <c r="JNA106" s="189"/>
      <c r="JNB106" s="189"/>
      <c r="JNC106" s="189"/>
      <c r="JND106" s="189"/>
      <c r="JNE106" s="189"/>
      <c r="JNF106" s="189"/>
      <c r="JNG106" s="189"/>
      <c r="JNH106" s="189"/>
      <c r="JNI106" s="189"/>
      <c r="JNJ106" s="189"/>
      <c r="JNK106" s="189"/>
      <c r="JNL106" s="189"/>
      <c r="JNM106" s="189"/>
      <c r="JNN106" s="189"/>
      <c r="JNO106" s="189"/>
      <c r="JNP106" s="189"/>
      <c r="JNQ106" s="189"/>
      <c r="JNR106" s="189"/>
      <c r="JNS106" s="189"/>
      <c r="JNT106" s="189"/>
      <c r="JNU106" s="189"/>
      <c r="JNV106" s="189"/>
      <c r="JNW106" s="189"/>
      <c r="JNX106" s="189"/>
      <c r="JNY106" s="189"/>
      <c r="JNZ106" s="189"/>
      <c r="JOA106" s="189"/>
      <c r="JOB106" s="189"/>
      <c r="JOC106" s="189"/>
      <c r="JOD106" s="189"/>
      <c r="JOE106" s="189"/>
      <c r="JOF106" s="189"/>
      <c r="JOG106" s="189"/>
      <c r="JOH106" s="189"/>
      <c r="JOI106" s="189"/>
      <c r="JOJ106" s="189"/>
      <c r="JOK106" s="189"/>
      <c r="JOL106" s="189"/>
      <c r="JOM106" s="189"/>
      <c r="JON106" s="189"/>
      <c r="JOO106" s="189"/>
      <c r="JOP106" s="189"/>
      <c r="JOQ106" s="189"/>
      <c r="JOR106" s="189"/>
      <c r="JOS106" s="189"/>
      <c r="JOT106" s="189"/>
      <c r="JOU106" s="189"/>
      <c r="JOV106" s="189"/>
      <c r="JOW106" s="189"/>
      <c r="JOX106" s="189"/>
      <c r="JOY106" s="189"/>
      <c r="JOZ106" s="189"/>
      <c r="JPA106" s="189"/>
      <c r="JPB106" s="189"/>
      <c r="JPC106" s="189"/>
      <c r="JPD106" s="189"/>
      <c r="JPE106" s="189"/>
      <c r="JPF106" s="189"/>
      <c r="JPG106" s="189"/>
      <c r="JPH106" s="189"/>
      <c r="JPI106" s="189"/>
      <c r="JPJ106" s="189"/>
      <c r="JPK106" s="189"/>
      <c r="JPL106" s="189"/>
      <c r="JPM106" s="189"/>
      <c r="JPN106" s="189"/>
      <c r="JPO106" s="189"/>
      <c r="JPP106" s="189"/>
      <c r="JPQ106" s="189"/>
      <c r="JPR106" s="189"/>
      <c r="JPS106" s="189"/>
      <c r="JPT106" s="189"/>
      <c r="JPU106" s="189"/>
      <c r="JPV106" s="189"/>
      <c r="JPW106" s="189"/>
      <c r="JPX106" s="189"/>
      <c r="JPY106" s="189"/>
      <c r="JPZ106" s="189"/>
      <c r="JQA106" s="189"/>
      <c r="JQB106" s="189"/>
      <c r="JQC106" s="189"/>
      <c r="JQD106" s="189"/>
      <c r="JQE106" s="189"/>
      <c r="JQF106" s="189"/>
      <c r="JQG106" s="189"/>
      <c r="JQH106" s="189"/>
      <c r="JQI106" s="189"/>
      <c r="JQJ106" s="189"/>
      <c r="JQK106" s="189"/>
      <c r="JQL106" s="189"/>
      <c r="JQM106" s="189"/>
      <c r="JQN106" s="189"/>
      <c r="JQO106" s="189"/>
      <c r="JQP106" s="189"/>
      <c r="JQQ106" s="189"/>
      <c r="JQR106" s="189"/>
      <c r="JQS106" s="189"/>
      <c r="JQT106" s="189"/>
      <c r="JQU106" s="189"/>
      <c r="JQV106" s="189"/>
      <c r="JQW106" s="189"/>
      <c r="JQX106" s="189"/>
      <c r="JQY106" s="189"/>
      <c r="JQZ106" s="189"/>
      <c r="JRA106" s="189"/>
      <c r="JRB106" s="189"/>
      <c r="JRC106" s="189"/>
      <c r="JRD106" s="189"/>
      <c r="JRE106" s="189"/>
      <c r="JRF106" s="189"/>
      <c r="JRG106" s="189"/>
      <c r="JRH106" s="189"/>
      <c r="JRI106" s="189"/>
      <c r="JRJ106" s="189"/>
      <c r="JRK106" s="189"/>
      <c r="JRL106" s="189"/>
      <c r="JRM106" s="189"/>
      <c r="JRN106" s="189"/>
      <c r="JRO106" s="189"/>
      <c r="JRP106" s="189"/>
      <c r="JRQ106" s="189"/>
      <c r="JRR106" s="189"/>
      <c r="JRS106" s="189"/>
      <c r="JRT106" s="189"/>
      <c r="JRU106" s="189"/>
      <c r="JRV106" s="189"/>
      <c r="JRW106" s="189"/>
      <c r="JRX106" s="189"/>
      <c r="JRY106" s="189"/>
      <c r="JRZ106" s="189"/>
      <c r="JSA106" s="189"/>
      <c r="JSB106" s="189"/>
      <c r="JSC106" s="189"/>
      <c r="JSD106" s="189"/>
      <c r="JSE106" s="189"/>
      <c r="JSF106" s="189"/>
      <c r="JSG106" s="189"/>
      <c r="JSH106" s="189"/>
      <c r="JSI106" s="189"/>
      <c r="JSJ106" s="189"/>
      <c r="JSK106" s="189"/>
      <c r="JSL106" s="189"/>
      <c r="JSM106" s="189"/>
      <c r="JSN106" s="189"/>
      <c r="JSO106" s="189"/>
      <c r="JSP106" s="189"/>
      <c r="JSQ106" s="189"/>
      <c r="JSR106" s="189"/>
      <c r="JSS106" s="189"/>
      <c r="JST106" s="189"/>
      <c r="JSU106" s="189"/>
      <c r="JSV106" s="189"/>
      <c r="JSW106" s="189"/>
      <c r="JSX106" s="189"/>
      <c r="JSY106" s="189"/>
      <c r="JSZ106" s="189"/>
      <c r="JTA106" s="189"/>
      <c r="JTB106" s="189"/>
      <c r="JTC106" s="189"/>
      <c r="JTD106" s="189"/>
      <c r="JTE106" s="189"/>
      <c r="JTF106" s="189"/>
      <c r="JTG106" s="189"/>
      <c r="JTH106" s="189"/>
      <c r="JTI106" s="189"/>
      <c r="JTJ106" s="189"/>
      <c r="JTK106" s="189"/>
      <c r="JTL106" s="189"/>
      <c r="JTM106" s="189"/>
      <c r="JTN106" s="189"/>
      <c r="JTO106" s="189"/>
      <c r="JTP106" s="189"/>
      <c r="JTQ106" s="189"/>
      <c r="JTR106" s="189"/>
      <c r="JTS106" s="189"/>
      <c r="JTT106" s="189"/>
      <c r="JTU106" s="189"/>
      <c r="JTV106" s="189"/>
      <c r="JTW106" s="189"/>
      <c r="JTX106" s="189"/>
      <c r="JTY106" s="189"/>
      <c r="JTZ106" s="189"/>
      <c r="JUA106" s="189"/>
      <c r="JUB106" s="189"/>
      <c r="JUC106" s="189"/>
      <c r="JUD106" s="189"/>
      <c r="JUE106" s="189"/>
      <c r="JUF106" s="189"/>
      <c r="JUG106" s="189"/>
      <c r="JUH106" s="189"/>
      <c r="JUI106" s="189"/>
      <c r="JUJ106" s="189"/>
      <c r="JUK106" s="189"/>
      <c r="JUL106" s="189"/>
      <c r="JUM106" s="189"/>
      <c r="JUN106" s="189"/>
      <c r="JUO106" s="189"/>
      <c r="JUP106" s="189"/>
      <c r="JUQ106" s="189"/>
      <c r="JUR106" s="189"/>
      <c r="JUS106" s="189"/>
      <c r="JUT106" s="189"/>
      <c r="JUU106" s="189"/>
      <c r="JUV106" s="189"/>
      <c r="JUW106" s="189"/>
      <c r="JUX106" s="189"/>
      <c r="JUY106" s="189"/>
      <c r="JUZ106" s="189"/>
      <c r="JVA106" s="189"/>
      <c r="JVB106" s="189"/>
      <c r="JVC106" s="189"/>
      <c r="JVD106" s="189"/>
      <c r="JVE106" s="189"/>
      <c r="JVF106" s="189"/>
      <c r="JVG106" s="189"/>
      <c r="JVH106" s="189"/>
      <c r="JVI106" s="189"/>
      <c r="JVJ106" s="189"/>
      <c r="JVK106" s="189"/>
      <c r="JVL106" s="189"/>
      <c r="JVM106" s="189"/>
      <c r="JVN106" s="189"/>
      <c r="JVO106" s="189"/>
      <c r="JVP106" s="189"/>
      <c r="JVQ106" s="189"/>
      <c r="JVR106" s="189"/>
      <c r="JVS106" s="189"/>
      <c r="JVT106" s="189"/>
      <c r="JVU106" s="189"/>
      <c r="JVV106" s="189"/>
      <c r="JVW106" s="189"/>
      <c r="JVX106" s="189"/>
      <c r="JVY106" s="189"/>
      <c r="JVZ106" s="189"/>
      <c r="JWA106" s="189"/>
      <c r="JWB106" s="189"/>
      <c r="JWC106" s="189"/>
      <c r="JWD106" s="189"/>
      <c r="JWE106" s="189"/>
      <c r="JWF106" s="189"/>
      <c r="JWG106" s="189"/>
      <c r="JWH106" s="189"/>
      <c r="JWI106" s="189"/>
      <c r="JWJ106" s="189"/>
      <c r="JWK106" s="189"/>
      <c r="JWL106" s="189"/>
      <c r="JWM106" s="189"/>
      <c r="JWN106" s="189"/>
      <c r="JWO106" s="189"/>
      <c r="JWP106" s="189"/>
      <c r="JWQ106" s="189"/>
      <c r="JWR106" s="189"/>
      <c r="JWS106" s="189"/>
      <c r="JWT106" s="189"/>
      <c r="JWU106" s="189"/>
      <c r="JWV106" s="189"/>
      <c r="JWW106" s="189"/>
      <c r="JWX106" s="189"/>
      <c r="JWY106" s="189"/>
      <c r="JWZ106" s="189"/>
      <c r="JXA106" s="189"/>
      <c r="JXB106" s="189"/>
      <c r="JXC106" s="189"/>
      <c r="JXD106" s="189"/>
      <c r="JXE106" s="189"/>
      <c r="JXF106" s="189"/>
      <c r="JXG106" s="189"/>
      <c r="JXH106" s="189"/>
      <c r="JXI106" s="189"/>
      <c r="JXJ106" s="189"/>
      <c r="JXK106" s="189"/>
      <c r="JXL106" s="189"/>
      <c r="JXM106" s="189"/>
      <c r="JXN106" s="189"/>
      <c r="JXO106" s="189"/>
      <c r="JXP106" s="189"/>
      <c r="JXQ106" s="189"/>
      <c r="JXR106" s="189"/>
      <c r="JXS106" s="189"/>
      <c r="JXT106" s="189"/>
      <c r="JXU106" s="189"/>
      <c r="JXV106" s="189"/>
      <c r="JXW106" s="189"/>
      <c r="JXX106" s="189"/>
      <c r="JXY106" s="189"/>
      <c r="JXZ106" s="189"/>
      <c r="JYA106" s="189"/>
      <c r="JYB106" s="189"/>
      <c r="JYC106" s="189"/>
      <c r="JYD106" s="189"/>
      <c r="JYE106" s="189"/>
      <c r="JYF106" s="189"/>
      <c r="JYG106" s="189"/>
      <c r="JYH106" s="189"/>
      <c r="JYI106" s="189"/>
      <c r="JYJ106" s="189"/>
      <c r="JYK106" s="189"/>
      <c r="JYL106" s="189"/>
      <c r="JYM106" s="189"/>
      <c r="JYN106" s="189"/>
      <c r="JYO106" s="189"/>
      <c r="JYP106" s="189"/>
      <c r="JYQ106" s="189"/>
      <c r="JYR106" s="189"/>
      <c r="JYS106" s="189"/>
      <c r="JYT106" s="189"/>
      <c r="JYU106" s="189"/>
      <c r="JYV106" s="189"/>
      <c r="JYW106" s="189"/>
      <c r="JYX106" s="189"/>
      <c r="JYY106" s="189"/>
      <c r="JYZ106" s="189"/>
      <c r="JZA106" s="189"/>
      <c r="JZB106" s="189"/>
      <c r="JZC106" s="189"/>
      <c r="JZD106" s="189"/>
      <c r="JZE106" s="189"/>
      <c r="JZF106" s="189"/>
      <c r="JZG106" s="189"/>
      <c r="JZH106" s="189"/>
      <c r="JZI106" s="189"/>
      <c r="JZJ106" s="189"/>
      <c r="JZK106" s="189"/>
      <c r="JZL106" s="189"/>
      <c r="JZM106" s="189"/>
      <c r="JZN106" s="189"/>
      <c r="JZO106" s="189"/>
      <c r="JZP106" s="189"/>
      <c r="JZQ106" s="189"/>
      <c r="JZR106" s="189"/>
      <c r="JZS106" s="189"/>
      <c r="JZT106" s="189"/>
      <c r="JZU106" s="189"/>
      <c r="JZV106" s="189"/>
      <c r="JZW106" s="189"/>
      <c r="JZX106" s="189"/>
      <c r="JZY106" s="189"/>
      <c r="JZZ106" s="189"/>
      <c r="KAA106" s="189"/>
      <c r="KAB106" s="189"/>
      <c r="KAC106" s="189"/>
      <c r="KAD106" s="189"/>
      <c r="KAE106" s="189"/>
      <c r="KAF106" s="189"/>
      <c r="KAG106" s="189"/>
      <c r="KAH106" s="189"/>
      <c r="KAI106" s="189"/>
      <c r="KAJ106" s="189"/>
      <c r="KAK106" s="189"/>
      <c r="KAL106" s="189"/>
      <c r="KAM106" s="189"/>
      <c r="KAN106" s="189"/>
      <c r="KAO106" s="189"/>
      <c r="KAP106" s="189"/>
      <c r="KAQ106" s="189"/>
      <c r="KAR106" s="189"/>
      <c r="KAS106" s="189"/>
      <c r="KAT106" s="189"/>
      <c r="KAU106" s="189"/>
      <c r="KAV106" s="189"/>
      <c r="KAW106" s="189"/>
      <c r="KAX106" s="189"/>
      <c r="KAY106" s="189"/>
      <c r="KAZ106" s="189"/>
      <c r="KBA106" s="189"/>
      <c r="KBB106" s="189"/>
      <c r="KBC106" s="189"/>
      <c r="KBD106" s="189"/>
      <c r="KBE106" s="189"/>
      <c r="KBF106" s="189"/>
      <c r="KBG106" s="189"/>
      <c r="KBH106" s="189"/>
      <c r="KBI106" s="189"/>
      <c r="KBJ106" s="189"/>
      <c r="KBK106" s="189"/>
      <c r="KBL106" s="189"/>
      <c r="KBM106" s="189"/>
      <c r="KBN106" s="189"/>
      <c r="KBO106" s="189"/>
      <c r="KBP106" s="189"/>
      <c r="KBQ106" s="189"/>
      <c r="KBR106" s="189"/>
      <c r="KBS106" s="189"/>
      <c r="KBT106" s="189"/>
      <c r="KBU106" s="189"/>
      <c r="KBV106" s="189"/>
      <c r="KBW106" s="189"/>
      <c r="KBX106" s="189"/>
      <c r="KBY106" s="189"/>
      <c r="KBZ106" s="189"/>
      <c r="KCA106" s="189"/>
      <c r="KCB106" s="189"/>
      <c r="KCC106" s="189"/>
      <c r="KCD106" s="189"/>
      <c r="KCE106" s="189"/>
      <c r="KCF106" s="189"/>
      <c r="KCG106" s="189"/>
      <c r="KCH106" s="189"/>
      <c r="KCI106" s="189"/>
      <c r="KCJ106" s="189"/>
      <c r="KCK106" s="189"/>
      <c r="KCL106" s="189"/>
      <c r="KCM106" s="189"/>
      <c r="KCN106" s="189"/>
      <c r="KCO106" s="189"/>
      <c r="KCP106" s="189"/>
      <c r="KCQ106" s="189"/>
      <c r="KCR106" s="189"/>
      <c r="KCS106" s="189"/>
      <c r="KCT106" s="189"/>
      <c r="KCU106" s="189"/>
      <c r="KCV106" s="189"/>
      <c r="KCW106" s="189"/>
      <c r="KCX106" s="189"/>
      <c r="KCY106" s="189"/>
      <c r="KCZ106" s="189"/>
      <c r="KDA106" s="189"/>
      <c r="KDB106" s="189"/>
      <c r="KDC106" s="189"/>
      <c r="KDD106" s="189"/>
      <c r="KDE106" s="189"/>
      <c r="KDF106" s="189"/>
      <c r="KDG106" s="189"/>
      <c r="KDH106" s="189"/>
      <c r="KDI106" s="189"/>
      <c r="KDJ106" s="189"/>
      <c r="KDK106" s="189"/>
      <c r="KDL106" s="189"/>
      <c r="KDM106" s="189"/>
      <c r="KDN106" s="189"/>
      <c r="KDO106" s="189"/>
      <c r="KDP106" s="189"/>
      <c r="KDQ106" s="189"/>
      <c r="KDR106" s="189"/>
      <c r="KDS106" s="189"/>
      <c r="KDT106" s="189"/>
      <c r="KDU106" s="189"/>
      <c r="KDV106" s="189"/>
      <c r="KDW106" s="189"/>
      <c r="KDX106" s="189"/>
      <c r="KDY106" s="189"/>
      <c r="KDZ106" s="189"/>
      <c r="KEA106" s="189"/>
      <c r="KEB106" s="189"/>
      <c r="KEC106" s="189"/>
      <c r="KED106" s="189"/>
      <c r="KEE106" s="189"/>
      <c r="KEF106" s="189"/>
      <c r="KEG106" s="189"/>
      <c r="KEH106" s="189"/>
      <c r="KEI106" s="189"/>
      <c r="KEJ106" s="189"/>
      <c r="KEK106" s="189"/>
      <c r="KEL106" s="189"/>
      <c r="KEM106" s="189"/>
      <c r="KEN106" s="189"/>
      <c r="KEO106" s="189"/>
      <c r="KEP106" s="189"/>
      <c r="KEQ106" s="189"/>
      <c r="KER106" s="189"/>
      <c r="KES106" s="189"/>
      <c r="KET106" s="189"/>
      <c r="KEU106" s="189"/>
      <c r="KEV106" s="189"/>
      <c r="KEW106" s="189"/>
      <c r="KEX106" s="189"/>
      <c r="KEY106" s="189"/>
      <c r="KEZ106" s="189"/>
      <c r="KFA106" s="189"/>
      <c r="KFB106" s="189"/>
      <c r="KFC106" s="189"/>
      <c r="KFD106" s="189"/>
      <c r="KFE106" s="189"/>
      <c r="KFF106" s="189"/>
      <c r="KFG106" s="189"/>
      <c r="KFH106" s="189"/>
      <c r="KFI106" s="189"/>
      <c r="KFJ106" s="189"/>
      <c r="KFK106" s="189"/>
      <c r="KFL106" s="189"/>
      <c r="KFM106" s="189"/>
      <c r="KFN106" s="189"/>
      <c r="KFO106" s="189"/>
      <c r="KFP106" s="189"/>
      <c r="KFQ106" s="189"/>
      <c r="KFR106" s="189"/>
      <c r="KFS106" s="189"/>
      <c r="KFT106" s="189"/>
      <c r="KFU106" s="189"/>
      <c r="KFV106" s="189"/>
      <c r="KFW106" s="189"/>
      <c r="KFX106" s="189"/>
      <c r="KFY106" s="189"/>
      <c r="KFZ106" s="189"/>
      <c r="KGA106" s="189"/>
      <c r="KGB106" s="189"/>
      <c r="KGC106" s="189"/>
      <c r="KGD106" s="189"/>
      <c r="KGE106" s="189"/>
      <c r="KGF106" s="189"/>
      <c r="KGG106" s="189"/>
      <c r="KGH106" s="189"/>
      <c r="KGI106" s="189"/>
      <c r="KGJ106" s="189"/>
      <c r="KGK106" s="189"/>
      <c r="KGL106" s="189"/>
      <c r="KGM106" s="189"/>
      <c r="KGN106" s="189"/>
      <c r="KGO106" s="189"/>
      <c r="KGP106" s="189"/>
      <c r="KGQ106" s="189"/>
      <c r="KGR106" s="189"/>
      <c r="KGS106" s="189"/>
      <c r="KGT106" s="189"/>
      <c r="KGU106" s="189"/>
      <c r="KGV106" s="189"/>
      <c r="KGW106" s="189"/>
      <c r="KGX106" s="189"/>
      <c r="KGY106" s="189"/>
      <c r="KGZ106" s="189"/>
      <c r="KHA106" s="189"/>
      <c r="KHB106" s="189"/>
      <c r="KHC106" s="189"/>
      <c r="KHD106" s="189"/>
      <c r="KHE106" s="189"/>
      <c r="KHF106" s="189"/>
      <c r="KHG106" s="189"/>
      <c r="KHH106" s="189"/>
      <c r="KHI106" s="189"/>
      <c r="KHJ106" s="189"/>
      <c r="KHK106" s="189"/>
      <c r="KHL106" s="189"/>
      <c r="KHM106" s="189"/>
      <c r="KHN106" s="189"/>
      <c r="KHO106" s="189"/>
      <c r="KHP106" s="189"/>
      <c r="KHQ106" s="189"/>
      <c r="KHR106" s="189"/>
      <c r="KHS106" s="189"/>
      <c r="KHT106" s="189"/>
      <c r="KHU106" s="189"/>
      <c r="KHV106" s="189"/>
      <c r="KHW106" s="189"/>
      <c r="KHX106" s="189"/>
      <c r="KHY106" s="189"/>
      <c r="KHZ106" s="189"/>
      <c r="KIA106" s="189"/>
      <c r="KIB106" s="189"/>
      <c r="KIC106" s="189"/>
      <c r="KID106" s="189"/>
      <c r="KIE106" s="189"/>
      <c r="KIF106" s="189"/>
      <c r="KIG106" s="189"/>
      <c r="KIH106" s="189"/>
      <c r="KII106" s="189"/>
      <c r="KIJ106" s="189"/>
      <c r="KIK106" s="189"/>
      <c r="KIL106" s="189"/>
      <c r="KIM106" s="189"/>
      <c r="KIN106" s="189"/>
      <c r="KIO106" s="189"/>
      <c r="KIP106" s="189"/>
      <c r="KIQ106" s="189"/>
      <c r="KIR106" s="189"/>
      <c r="KIS106" s="189"/>
      <c r="KIT106" s="189"/>
      <c r="KIU106" s="189"/>
      <c r="KIV106" s="189"/>
      <c r="KIW106" s="189"/>
      <c r="KIX106" s="189"/>
      <c r="KIY106" s="189"/>
      <c r="KIZ106" s="189"/>
      <c r="KJA106" s="189"/>
      <c r="KJB106" s="189"/>
      <c r="KJC106" s="189"/>
      <c r="KJD106" s="189"/>
      <c r="KJE106" s="189"/>
      <c r="KJF106" s="189"/>
      <c r="KJG106" s="189"/>
      <c r="KJH106" s="189"/>
      <c r="KJI106" s="189"/>
      <c r="KJJ106" s="189"/>
      <c r="KJK106" s="189"/>
      <c r="KJL106" s="189"/>
      <c r="KJM106" s="189"/>
      <c r="KJN106" s="189"/>
      <c r="KJO106" s="189"/>
      <c r="KJP106" s="189"/>
      <c r="KJQ106" s="189"/>
      <c r="KJR106" s="189"/>
      <c r="KJS106" s="189"/>
      <c r="KJT106" s="189"/>
      <c r="KJU106" s="189"/>
      <c r="KJV106" s="189"/>
      <c r="KJW106" s="189"/>
      <c r="KJX106" s="189"/>
      <c r="KJY106" s="189"/>
      <c r="KJZ106" s="189"/>
      <c r="KKA106" s="189"/>
      <c r="KKB106" s="189"/>
      <c r="KKC106" s="189"/>
      <c r="KKD106" s="189"/>
      <c r="KKE106" s="189"/>
      <c r="KKF106" s="189"/>
      <c r="KKG106" s="189"/>
      <c r="KKH106" s="189"/>
      <c r="KKI106" s="189"/>
      <c r="KKJ106" s="189"/>
      <c r="KKK106" s="189"/>
      <c r="KKL106" s="189"/>
      <c r="KKM106" s="189"/>
      <c r="KKN106" s="189"/>
      <c r="KKO106" s="189"/>
      <c r="KKP106" s="189"/>
      <c r="KKQ106" s="189"/>
      <c r="KKR106" s="189"/>
      <c r="KKS106" s="189"/>
      <c r="KKT106" s="189"/>
      <c r="KKU106" s="189"/>
      <c r="KKV106" s="189"/>
      <c r="KKW106" s="189"/>
      <c r="KKX106" s="189"/>
      <c r="KKY106" s="189"/>
      <c r="KKZ106" s="189"/>
      <c r="KLA106" s="189"/>
      <c r="KLB106" s="189"/>
      <c r="KLC106" s="189"/>
      <c r="KLD106" s="189"/>
      <c r="KLE106" s="189"/>
      <c r="KLF106" s="189"/>
      <c r="KLG106" s="189"/>
      <c r="KLH106" s="189"/>
      <c r="KLI106" s="189"/>
      <c r="KLJ106" s="189"/>
      <c r="KLK106" s="189"/>
      <c r="KLL106" s="189"/>
      <c r="KLM106" s="189"/>
      <c r="KLN106" s="189"/>
      <c r="KLO106" s="189"/>
      <c r="KLP106" s="189"/>
      <c r="KLQ106" s="189"/>
      <c r="KLR106" s="189"/>
      <c r="KLS106" s="189"/>
      <c r="KLT106" s="189"/>
      <c r="KLU106" s="189"/>
      <c r="KLV106" s="189"/>
      <c r="KLW106" s="189"/>
      <c r="KLX106" s="189"/>
      <c r="KLY106" s="189"/>
      <c r="KLZ106" s="189"/>
      <c r="KMA106" s="189"/>
      <c r="KMB106" s="189"/>
      <c r="KMC106" s="189"/>
      <c r="KMD106" s="189"/>
      <c r="KME106" s="189"/>
      <c r="KMF106" s="189"/>
      <c r="KMG106" s="189"/>
      <c r="KMH106" s="189"/>
      <c r="KMI106" s="189"/>
      <c r="KMJ106" s="189"/>
      <c r="KMK106" s="189"/>
      <c r="KML106" s="189"/>
      <c r="KMM106" s="189"/>
      <c r="KMN106" s="189"/>
      <c r="KMO106" s="189"/>
      <c r="KMP106" s="189"/>
      <c r="KMQ106" s="189"/>
      <c r="KMR106" s="189"/>
      <c r="KMS106" s="189"/>
      <c r="KMT106" s="189"/>
      <c r="KMU106" s="189"/>
      <c r="KMV106" s="189"/>
      <c r="KMW106" s="189"/>
      <c r="KMX106" s="189"/>
      <c r="KMY106" s="189"/>
      <c r="KMZ106" s="189"/>
      <c r="KNA106" s="189"/>
      <c r="KNB106" s="189"/>
      <c r="KNC106" s="189"/>
      <c r="KND106" s="189"/>
      <c r="KNE106" s="189"/>
      <c r="KNF106" s="189"/>
      <c r="KNG106" s="189"/>
      <c r="KNH106" s="189"/>
      <c r="KNI106" s="189"/>
      <c r="KNJ106" s="189"/>
      <c r="KNK106" s="189"/>
      <c r="KNL106" s="189"/>
      <c r="KNM106" s="189"/>
      <c r="KNN106" s="189"/>
      <c r="KNO106" s="189"/>
      <c r="KNP106" s="189"/>
      <c r="KNQ106" s="189"/>
      <c r="KNR106" s="189"/>
      <c r="KNS106" s="189"/>
      <c r="KNT106" s="189"/>
      <c r="KNU106" s="189"/>
      <c r="KNV106" s="189"/>
      <c r="KNW106" s="189"/>
      <c r="KNX106" s="189"/>
      <c r="KNY106" s="189"/>
      <c r="KNZ106" s="189"/>
      <c r="KOA106" s="189"/>
      <c r="KOB106" s="189"/>
      <c r="KOC106" s="189"/>
      <c r="KOD106" s="189"/>
      <c r="KOE106" s="189"/>
      <c r="KOF106" s="189"/>
      <c r="KOG106" s="189"/>
      <c r="KOH106" s="189"/>
      <c r="KOI106" s="189"/>
      <c r="KOJ106" s="189"/>
      <c r="KOK106" s="189"/>
      <c r="KOL106" s="189"/>
      <c r="KOM106" s="189"/>
      <c r="KON106" s="189"/>
      <c r="KOO106" s="189"/>
      <c r="KOP106" s="189"/>
      <c r="KOQ106" s="189"/>
      <c r="KOR106" s="189"/>
      <c r="KOS106" s="189"/>
      <c r="KOT106" s="189"/>
      <c r="KOU106" s="189"/>
      <c r="KOV106" s="189"/>
      <c r="KOW106" s="189"/>
      <c r="KOX106" s="189"/>
      <c r="KOY106" s="189"/>
      <c r="KOZ106" s="189"/>
      <c r="KPA106" s="189"/>
      <c r="KPB106" s="189"/>
      <c r="KPC106" s="189"/>
      <c r="KPD106" s="189"/>
      <c r="KPE106" s="189"/>
      <c r="KPF106" s="189"/>
      <c r="KPG106" s="189"/>
      <c r="KPH106" s="189"/>
      <c r="KPI106" s="189"/>
      <c r="KPJ106" s="189"/>
      <c r="KPK106" s="189"/>
      <c r="KPL106" s="189"/>
      <c r="KPM106" s="189"/>
      <c r="KPN106" s="189"/>
      <c r="KPO106" s="189"/>
      <c r="KPP106" s="189"/>
      <c r="KPQ106" s="189"/>
      <c r="KPR106" s="189"/>
      <c r="KPS106" s="189"/>
      <c r="KPT106" s="189"/>
      <c r="KPU106" s="189"/>
      <c r="KPV106" s="189"/>
      <c r="KPW106" s="189"/>
      <c r="KPX106" s="189"/>
      <c r="KPY106" s="189"/>
      <c r="KPZ106" s="189"/>
      <c r="KQA106" s="189"/>
      <c r="KQB106" s="189"/>
      <c r="KQC106" s="189"/>
      <c r="KQD106" s="189"/>
      <c r="KQE106" s="189"/>
      <c r="KQF106" s="189"/>
      <c r="KQG106" s="189"/>
      <c r="KQH106" s="189"/>
      <c r="KQI106" s="189"/>
      <c r="KQJ106" s="189"/>
      <c r="KQK106" s="189"/>
      <c r="KQL106" s="189"/>
      <c r="KQM106" s="189"/>
      <c r="KQN106" s="189"/>
      <c r="KQO106" s="189"/>
      <c r="KQP106" s="189"/>
      <c r="KQQ106" s="189"/>
      <c r="KQR106" s="189"/>
      <c r="KQS106" s="189"/>
      <c r="KQT106" s="189"/>
      <c r="KQU106" s="189"/>
      <c r="KQV106" s="189"/>
      <c r="KQW106" s="189"/>
      <c r="KQX106" s="189"/>
      <c r="KQY106" s="189"/>
      <c r="KQZ106" s="189"/>
      <c r="KRA106" s="189"/>
      <c r="KRB106" s="189"/>
      <c r="KRC106" s="189"/>
      <c r="KRD106" s="189"/>
      <c r="KRE106" s="189"/>
      <c r="KRF106" s="189"/>
      <c r="KRG106" s="189"/>
      <c r="KRH106" s="189"/>
      <c r="KRI106" s="189"/>
      <c r="KRJ106" s="189"/>
      <c r="KRK106" s="189"/>
      <c r="KRL106" s="189"/>
      <c r="KRM106" s="189"/>
      <c r="KRN106" s="189"/>
      <c r="KRO106" s="189"/>
      <c r="KRP106" s="189"/>
      <c r="KRQ106" s="189"/>
      <c r="KRR106" s="189"/>
      <c r="KRS106" s="189"/>
      <c r="KRT106" s="189"/>
      <c r="KRU106" s="189"/>
      <c r="KRV106" s="189"/>
      <c r="KRW106" s="189"/>
      <c r="KRX106" s="189"/>
      <c r="KRY106" s="189"/>
      <c r="KRZ106" s="189"/>
      <c r="KSA106" s="189"/>
      <c r="KSB106" s="189"/>
      <c r="KSC106" s="189"/>
      <c r="KSD106" s="189"/>
      <c r="KSE106" s="189"/>
      <c r="KSF106" s="189"/>
      <c r="KSG106" s="189"/>
      <c r="KSH106" s="189"/>
      <c r="KSI106" s="189"/>
      <c r="KSJ106" s="189"/>
      <c r="KSK106" s="189"/>
      <c r="KSL106" s="189"/>
      <c r="KSM106" s="189"/>
      <c r="KSN106" s="189"/>
      <c r="KSO106" s="189"/>
      <c r="KSP106" s="189"/>
      <c r="KSQ106" s="189"/>
      <c r="KSR106" s="189"/>
      <c r="KSS106" s="189"/>
      <c r="KST106" s="189"/>
      <c r="KSU106" s="189"/>
      <c r="KSV106" s="189"/>
      <c r="KSW106" s="189"/>
      <c r="KSX106" s="189"/>
      <c r="KSY106" s="189"/>
      <c r="KSZ106" s="189"/>
      <c r="KTA106" s="189"/>
      <c r="KTB106" s="189"/>
      <c r="KTC106" s="189"/>
      <c r="KTD106" s="189"/>
      <c r="KTE106" s="189"/>
      <c r="KTF106" s="189"/>
      <c r="KTG106" s="189"/>
      <c r="KTH106" s="189"/>
      <c r="KTI106" s="189"/>
      <c r="KTJ106" s="189"/>
      <c r="KTK106" s="189"/>
      <c r="KTL106" s="189"/>
      <c r="KTM106" s="189"/>
      <c r="KTN106" s="189"/>
      <c r="KTO106" s="189"/>
      <c r="KTP106" s="189"/>
      <c r="KTQ106" s="189"/>
      <c r="KTR106" s="189"/>
      <c r="KTS106" s="189"/>
      <c r="KTT106" s="189"/>
      <c r="KTU106" s="189"/>
      <c r="KTV106" s="189"/>
      <c r="KTW106" s="189"/>
      <c r="KTX106" s="189"/>
      <c r="KTY106" s="189"/>
      <c r="KTZ106" s="189"/>
      <c r="KUA106" s="189"/>
      <c r="KUB106" s="189"/>
      <c r="KUC106" s="189"/>
      <c r="KUD106" s="189"/>
      <c r="KUE106" s="189"/>
      <c r="KUF106" s="189"/>
      <c r="KUG106" s="189"/>
      <c r="KUH106" s="189"/>
      <c r="KUI106" s="189"/>
      <c r="KUJ106" s="189"/>
      <c r="KUK106" s="189"/>
      <c r="KUL106" s="189"/>
      <c r="KUM106" s="189"/>
      <c r="KUN106" s="189"/>
      <c r="KUO106" s="189"/>
      <c r="KUP106" s="189"/>
      <c r="KUQ106" s="189"/>
      <c r="KUR106" s="189"/>
      <c r="KUS106" s="189"/>
      <c r="KUT106" s="189"/>
      <c r="KUU106" s="189"/>
      <c r="KUV106" s="189"/>
      <c r="KUW106" s="189"/>
      <c r="KUX106" s="189"/>
      <c r="KUY106" s="189"/>
      <c r="KUZ106" s="189"/>
      <c r="KVA106" s="189"/>
      <c r="KVB106" s="189"/>
      <c r="KVC106" s="189"/>
      <c r="KVD106" s="189"/>
      <c r="KVE106" s="189"/>
      <c r="KVF106" s="189"/>
      <c r="KVG106" s="189"/>
      <c r="KVH106" s="189"/>
      <c r="KVI106" s="189"/>
      <c r="KVJ106" s="189"/>
      <c r="KVK106" s="189"/>
      <c r="KVL106" s="189"/>
      <c r="KVM106" s="189"/>
      <c r="KVN106" s="189"/>
      <c r="KVO106" s="189"/>
      <c r="KVP106" s="189"/>
      <c r="KVQ106" s="189"/>
      <c r="KVR106" s="189"/>
      <c r="KVS106" s="189"/>
      <c r="KVT106" s="189"/>
      <c r="KVU106" s="189"/>
      <c r="KVV106" s="189"/>
      <c r="KVW106" s="189"/>
      <c r="KVX106" s="189"/>
      <c r="KVY106" s="189"/>
      <c r="KVZ106" s="189"/>
      <c r="KWA106" s="189"/>
      <c r="KWB106" s="189"/>
      <c r="KWC106" s="189"/>
      <c r="KWD106" s="189"/>
      <c r="KWE106" s="189"/>
      <c r="KWF106" s="189"/>
      <c r="KWG106" s="189"/>
      <c r="KWH106" s="189"/>
      <c r="KWI106" s="189"/>
      <c r="KWJ106" s="189"/>
      <c r="KWK106" s="189"/>
      <c r="KWL106" s="189"/>
      <c r="KWM106" s="189"/>
      <c r="KWN106" s="189"/>
      <c r="KWO106" s="189"/>
      <c r="KWP106" s="189"/>
      <c r="KWQ106" s="189"/>
      <c r="KWR106" s="189"/>
      <c r="KWS106" s="189"/>
      <c r="KWT106" s="189"/>
      <c r="KWU106" s="189"/>
      <c r="KWV106" s="189"/>
      <c r="KWW106" s="189"/>
      <c r="KWX106" s="189"/>
      <c r="KWY106" s="189"/>
      <c r="KWZ106" s="189"/>
      <c r="KXA106" s="189"/>
      <c r="KXB106" s="189"/>
      <c r="KXC106" s="189"/>
      <c r="KXD106" s="189"/>
      <c r="KXE106" s="189"/>
      <c r="KXF106" s="189"/>
      <c r="KXG106" s="189"/>
      <c r="KXH106" s="189"/>
      <c r="KXI106" s="189"/>
      <c r="KXJ106" s="189"/>
      <c r="KXK106" s="189"/>
      <c r="KXL106" s="189"/>
      <c r="KXM106" s="189"/>
      <c r="KXN106" s="189"/>
      <c r="KXO106" s="189"/>
      <c r="KXP106" s="189"/>
      <c r="KXQ106" s="189"/>
      <c r="KXR106" s="189"/>
      <c r="KXS106" s="189"/>
      <c r="KXT106" s="189"/>
      <c r="KXU106" s="189"/>
      <c r="KXV106" s="189"/>
      <c r="KXW106" s="189"/>
      <c r="KXX106" s="189"/>
      <c r="KXY106" s="189"/>
      <c r="KXZ106" s="189"/>
      <c r="KYA106" s="189"/>
      <c r="KYB106" s="189"/>
      <c r="KYC106" s="189"/>
      <c r="KYD106" s="189"/>
      <c r="KYE106" s="189"/>
      <c r="KYF106" s="189"/>
      <c r="KYG106" s="189"/>
      <c r="KYH106" s="189"/>
      <c r="KYI106" s="189"/>
      <c r="KYJ106" s="189"/>
      <c r="KYK106" s="189"/>
      <c r="KYL106" s="189"/>
      <c r="KYM106" s="189"/>
      <c r="KYN106" s="189"/>
      <c r="KYO106" s="189"/>
      <c r="KYP106" s="189"/>
      <c r="KYQ106" s="189"/>
      <c r="KYR106" s="189"/>
      <c r="KYS106" s="189"/>
      <c r="KYT106" s="189"/>
      <c r="KYU106" s="189"/>
      <c r="KYV106" s="189"/>
      <c r="KYW106" s="189"/>
      <c r="KYX106" s="189"/>
      <c r="KYY106" s="189"/>
      <c r="KYZ106" s="189"/>
      <c r="KZA106" s="189"/>
      <c r="KZB106" s="189"/>
      <c r="KZC106" s="189"/>
      <c r="KZD106" s="189"/>
      <c r="KZE106" s="189"/>
      <c r="KZF106" s="189"/>
      <c r="KZG106" s="189"/>
      <c r="KZH106" s="189"/>
      <c r="KZI106" s="189"/>
      <c r="KZJ106" s="189"/>
      <c r="KZK106" s="189"/>
      <c r="KZL106" s="189"/>
      <c r="KZM106" s="189"/>
      <c r="KZN106" s="189"/>
      <c r="KZO106" s="189"/>
      <c r="KZP106" s="189"/>
      <c r="KZQ106" s="189"/>
      <c r="KZR106" s="189"/>
      <c r="KZS106" s="189"/>
      <c r="KZT106" s="189"/>
      <c r="KZU106" s="189"/>
      <c r="KZV106" s="189"/>
      <c r="KZW106" s="189"/>
      <c r="KZX106" s="189"/>
      <c r="KZY106" s="189"/>
      <c r="KZZ106" s="189"/>
      <c r="LAA106" s="189"/>
      <c r="LAB106" s="189"/>
      <c r="LAC106" s="189"/>
      <c r="LAD106" s="189"/>
      <c r="LAE106" s="189"/>
      <c r="LAF106" s="189"/>
      <c r="LAG106" s="189"/>
      <c r="LAH106" s="189"/>
      <c r="LAI106" s="189"/>
      <c r="LAJ106" s="189"/>
      <c r="LAK106" s="189"/>
      <c r="LAL106" s="189"/>
      <c r="LAM106" s="189"/>
      <c r="LAN106" s="189"/>
      <c r="LAO106" s="189"/>
      <c r="LAP106" s="189"/>
      <c r="LAQ106" s="189"/>
      <c r="LAR106" s="189"/>
      <c r="LAS106" s="189"/>
      <c r="LAT106" s="189"/>
      <c r="LAU106" s="189"/>
      <c r="LAV106" s="189"/>
      <c r="LAW106" s="189"/>
      <c r="LAX106" s="189"/>
      <c r="LAY106" s="189"/>
      <c r="LAZ106" s="189"/>
      <c r="LBA106" s="189"/>
      <c r="LBB106" s="189"/>
      <c r="LBC106" s="189"/>
      <c r="LBD106" s="189"/>
      <c r="LBE106" s="189"/>
      <c r="LBF106" s="189"/>
      <c r="LBG106" s="189"/>
      <c r="LBH106" s="189"/>
      <c r="LBI106" s="189"/>
      <c r="LBJ106" s="189"/>
      <c r="LBK106" s="189"/>
      <c r="LBL106" s="189"/>
      <c r="LBM106" s="189"/>
      <c r="LBN106" s="189"/>
      <c r="LBO106" s="189"/>
      <c r="LBP106" s="189"/>
      <c r="LBQ106" s="189"/>
      <c r="LBR106" s="189"/>
      <c r="LBS106" s="189"/>
      <c r="LBT106" s="189"/>
      <c r="LBU106" s="189"/>
      <c r="LBV106" s="189"/>
      <c r="LBW106" s="189"/>
      <c r="LBX106" s="189"/>
      <c r="LBY106" s="189"/>
      <c r="LBZ106" s="189"/>
      <c r="LCA106" s="189"/>
      <c r="LCB106" s="189"/>
      <c r="LCC106" s="189"/>
      <c r="LCD106" s="189"/>
      <c r="LCE106" s="189"/>
      <c r="LCF106" s="189"/>
      <c r="LCG106" s="189"/>
      <c r="LCH106" s="189"/>
      <c r="LCI106" s="189"/>
      <c r="LCJ106" s="189"/>
      <c r="LCK106" s="189"/>
      <c r="LCL106" s="189"/>
      <c r="LCM106" s="189"/>
      <c r="LCN106" s="189"/>
      <c r="LCO106" s="189"/>
      <c r="LCP106" s="189"/>
      <c r="LCQ106" s="189"/>
      <c r="LCR106" s="189"/>
      <c r="LCS106" s="189"/>
      <c r="LCT106" s="189"/>
      <c r="LCU106" s="189"/>
      <c r="LCV106" s="189"/>
      <c r="LCW106" s="189"/>
      <c r="LCX106" s="189"/>
      <c r="LCY106" s="189"/>
      <c r="LCZ106" s="189"/>
      <c r="LDA106" s="189"/>
      <c r="LDB106" s="189"/>
      <c r="LDC106" s="189"/>
      <c r="LDD106" s="189"/>
      <c r="LDE106" s="189"/>
      <c r="LDF106" s="189"/>
      <c r="LDG106" s="189"/>
      <c r="LDH106" s="189"/>
      <c r="LDI106" s="189"/>
      <c r="LDJ106" s="189"/>
      <c r="LDK106" s="189"/>
      <c r="LDL106" s="189"/>
      <c r="LDM106" s="189"/>
      <c r="LDN106" s="189"/>
      <c r="LDO106" s="189"/>
      <c r="LDP106" s="189"/>
      <c r="LDQ106" s="189"/>
      <c r="LDR106" s="189"/>
      <c r="LDS106" s="189"/>
      <c r="LDT106" s="189"/>
      <c r="LDU106" s="189"/>
      <c r="LDV106" s="189"/>
      <c r="LDW106" s="189"/>
      <c r="LDX106" s="189"/>
      <c r="LDY106" s="189"/>
      <c r="LDZ106" s="189"/>
      <c r="LEA106" s="189"/>
      <c r="LEB106" s="189"/>
      <c r="LEC106" s="189"/>
      <c r="LED106" s="189"/>
      <c r="LEE106" s="189"/>
      <c r="LEF106" s="189"/>
      <c r="LEG106" s="189"/>
      <c r="LEH106" s="189"/>
      <c r="LEI106" s="189"/>
      <c r="LEJ106" s="189"/>
      <c r="LEK106" s="189"/>
      <c r="LEL106" s="189"/>
      <c r="LEM106" s="189"/>
      <c r="LEN106" s="189"/>
      <c r="LEO106" s="189"/>
      <c r="LEP106" s="189"/>
      <c r="LEQ106" s="189"/>
      <c r="LER106" s="189"/>
      <c r="LES106" s="189"/>
      <c r="LET106" s="189"/>
      <c r="LEU106" s="189"/>
      <c r="LEV106" s="189"/>
      <c r="LEW106" s="189"/>
      <c r="LEX106" s="189"/>
      <c r="LEY106" s="189"/>
      <c r="LEZ106" s="189"/>
      <c r="LFA106" s="189"/>
      <c r="LFB106" s="189"/>
      <c r="LFC106" s="189"/>
      <c r="LFD106" s="189"/>
      <c r="LFE106" s="189"/>
      <c r="LFF106" s="189"/>
      <c r="LFG106" s="189"/>
      <c r="LFH106" s="189"/>
      <c r="LFI106" s="189"/>
      <c r="LFJ106" s="189"/>
      <c r="LFK106" s="189"/>
      <c r="LFL106" s="189"/>
      <c r="LFM106" s="189"/>
      <c r="LFN106" s="189"/>
      <c r="LFO106" s="189"/>
      <c r="LFP106" s="189"/>
      <c r="LFQ106" s="189"/>
      <c r="LFR106" s="189"/>
      <c r="LFS106" s="189"/>
      <c r="LFT106" s="189"/>
      <c r="LFU106" s="189"/>
      <c r="LFV106" s="189"/>
      <c r="LFW106" s="189"/>
      <c r="LFX106" s="189"/>
      <c r="LFY106" s="189"/>
      <c r="LFZ106" s="189"/>
      <c r="LGA106" s="189"/>
      <c r="LGB106" s="189"/>
      <c r="LGC106" s="189"/>
      <c r="LGD106" s="189"/>
      <c r="LGE106" s="189"/>
      <c r="LGF106" s="189"/>
      <c r="LGG106" s="189"/>
      <c r="LGH106" s="189"/>
      <c r="LGI106" s="189"/>
      <c r="LGJ106" s="189"/>
      <c r="LGK106" s="189"/>
      <c r="LGL106" s="189"/>
      <c r="LGM106" s="189"/>
      <c r="LGN106" s="189"/>
      <c r="LGO106" s="189"/>
      <c r="LGP106" s="189"/>
      <c r="LGQ106" s="189"/>
      <c r="LGR106" s="189"/>
      <c r="LGS106" s="189"/>
      <c r="LGT106" s="189"/>
      <c r="LGU106" s="189"/>
      <c r="LGV106" s="189"/>
      <c r="LGW106" s="189"/>
      <c r="LGX106" s="189"/>
      <c r="LGY106" s="189"/>
      <c r="LGZ106" s="189"/>
      <c r="LHA106" s="189"/>
      <c r="LHB106" s="189"/>
      <c r="LHC106" s="189"/>
      <c r="LHD106" s="189"/>
      <c r="LHE106" s="189"/>
      <c r="LHF106" s="189"/>
      <c r="LHG106" s="189"/>
      <c r="LHH106" s="189"/>
      <c r="LHI106" s="189"/>
      <c r="LHJ106" s="189"/>
      <c r="LHK106" s="189"/>
      <c r="LHL106" s="189"/>
      <c r="LHM106" s="189"/>
      <c r="LHN106" s="189"/>
      <c r="LHO106" s="189"/>
      <c r="LHP106" s="189"/>
      <c r="LHQ106" s="189"/>
      <c r="LHR106" s="189"/>
      <c r="LHS106" s="189"/>
      <c r="LHT106" s="189"/>
      <c r="LHU106" s="189"/>
      <c r="LHV106" s="189"/>
      <c r="LHW106" s="189"/>
      <c r="LHX106" s="189"/>
      <c r="LHY106" s="189"/>
      <c r="LHZ106" s="189"/>
      <c r="LIA106" s="189"/>
      <c r="LIB106" s="189"/>
      <c r="LIC106" s="189"/>
      <c r="LID106" s="189"/>
      <c r="LIE106" s="189"/>
      <c r="LIF106" s="189"/>
      <c r="LIG106" s="189"/>
      <c r="LIH106" s="189"/>
      <c r="LII106" s="189"/>
      <c r="LIJ106" s="189"/>
      <c r="LIK106" s="189"/>
      <c r="LIL106" s="189"/>
      <c r="LIM106" s="189"/>
      <c r="LIN106" s="189"/>
      <c r="LIO106" s="189"/>
      <c r="LIP106" s="189"/>
      <c r="LIQ106" s="189"/>
      <c r="LIR106" s="189"/>
      <c r="LIS106" s="189"/>
      <c r="LIT106" s="189"/>
      <c r="LIU106" s="189"/>
      <c r="LIV106" s="189"/>
      <c r="LIW106" s="189"/>
      <c r="LIX106" s="189"/>
      <c r="LIY106" s="189"/>
      <c r="LIZ106" s="189"/>
      <c r="LJA106" s="189"/>
      <c r="LJB106" s="189"/>
      <c r="LJC106" s="189"/>
      <c r="LJD106" s="189"/>
      <c r="LJE106" s="189"/>
      <c r="LJF106" s="189"/>
      <c r="LJG106" s="189"/>
      <c r="LJH106" s="189"/>
      <c r="LJI106" s="189"/>
      <c r="LJJ106" s="189"/>
      <c r="LJK106" s="189"/>
      <c r="LJL106" s="189"/>
      <c r="LJM106" s="189"/>
      <c r="LJN106" s="189"/>
      <c r="LJO106" s="189"/>
      <c r="LJP106" s="189"/>
      <c r="LJQ106" s="189"/>
      <c r="LJR106" s="189"/>
      <c r="LJS106" s="189"/>
      <c r="LJT106" s="189"/>
      <c r="LJU106" s="189"/>
      <c r="LJV106" s="189"/>
      <c r="LJW106" s="189"/>
      <c r="LJX106" s="189"/>
      <c r="LJY106" s="189"/>
      <c r="LJZ106" s="189"/>
      <c r="LKA106" s="189"/>
      <c r="LKB106" s="189"/>
      <c r="LKC106" s="189"/>
      <c r="LKD106" s="189"/>
      <c r="LKE106" s="189"/>
      <c r="LKF106" s="189"/>
      <c r="LKG106" s="189"/>
      <c r="LKH106" s="189"/>
      <c r="LKI106" s="189"/>
      <c r="LKJ106" s="189"/>
      <c r="LKK106" s="189"/>
      <c r="LKL106" s="189"/>
      <c r="LKM106" s="189"/>
      <c r="LKN106" s="189"/>
      <c r="LKO106" s="189"/>
      <c r="LKP106" s="189"/>
      <c r="LKQ106" s="189"/>
      <c r="LKR106" s="189"/>
      <c r="LKS106" s="189"/>
      <c r="LKT106" s="189"/>
      <c r="LKU106" s="189"/>
      <c r="LKV106" s="189"/>
      <c r="LKW106" s="189"/>
      <c r="LKX106" s="189"/>
      <c r="LKY106" s="189"/>
      <c r="LKZ106" s="189"/>
      <c r="LLA106" s="189"/>
      <c r="LLB106" s="189"/>
      <c r="LLC106" s="189"/>
      <c r="LLD106" s="189"/>
      <c r="LLE106" s="189"/>
      <c r="LLF106" s="189"/>
      <c r="LLG106" s="189"/>
      <c r="LLH106" s="189"/>
      <c r="LLI106" s="189"/>
      <c r="LLJ106" s="189"/>
      <c r="LLK106" s="189"/>
      <c r="LLL106" s="189"/>
      <c r="LLM106" s="189"/>
      <c r="LLN106" s="189"/>
      <c r="LLO106" s="189"/>
      <c r="LLP106" s="189"/>
      <c r="LLQ106" s="189"/>
      <c r="LLR106" s="189"/>
      <c r="LLS106" s="189"/>
      <c r="LLT106" s="189"/>
      <c r="LLU106" s="189"/>
      <c r="LLV106" s="189"/>
      <c r="LLW106" s="189"/>
      <c r="LLX106" s="189"/>
      <c r="LLY106" s="189"/>
      <c r="LLZ106" s="189"/>
      <c r="LMA106" s="189"/>
      <c r="LMB106" s="189"/>
      <c r="LMC106" s="189"/>
      <c r="LMD106" s="189"/>
      <c r="LME106" s="189"/>
      <c r="LMF106" s="189"/>
      <c r="LMG106" s="189"/>
      <c r="LMH106" s="189"/>
      <c r="LMI106" s="189"/>
      <c r="LMJ106" s="189"/>
      <c r="LMK106" s="189"/>
      <c r="LML106" s="189"/>
      <c r="LMM106" s="189"/>
      <c r="LMN106" s="189"/>
      <c r="LMO106" s="189"/>
      <c r="LMP106" s="189"/>
      <c r="LMQ106" s="189"/>
      <c r="LMR106" s="189"/>
      <c r="LMS106" s="189"/>
      <c r="LMT106" s="189"/>
      <c r="LMU106" s="189"/>
      <c r="LMV106" s="189"/>
      <c r="LMW106" s="189"/>
      <c r="LMX106" s="189"/>
      <c r="LMY106" s="189"/>
      <c r="LMZ106" s="189"/>
      <c r="LNA106" s="189"/>
      <c r="LNB106" s="189"/>
      <c r="LNC106" s="189"/>
      <c r="LND106" s="189"/>
      <c r="LNE106" s="189"/>
      <c r="LNF106" s="189"/>
      <c r="LNG106" s="189"/>
      <c r="LNH106" s="189"/>
      <c r="LNI106" s="189"/>
      <c r="LNJ106" s="189"/>
      <c r="LNK106" s="189"/>
      <c r="LNL106" s="189"/>
      <c r="LNM106" s="189"/>
      <c r="LNN106" s="189"/>
      <c r="LNO106" s="189"/>
      <c r="LNP106" s="189"/>
      <c r="LNQ106" s="189"/>
      <c r="LNR106" s="189"/>
      <c r="LNS106" s="189"/>
      <c r="LNT106" s="189"/>
      <c r="LNU106" s="189"/>
      <c r="LNV106" s="189"/>
      <c r="LNW106" s="189"/>
      <c r="LNX106" s="189"/>
      <c r="LNY106" s="189"/>
      <c r="LNZ106" s="189"/>
      <c r="LOA106" s="189"/>
      <c r="LOB106" s="189"/>
      <c r="LOC106" s="189"/>
      <c r="LOD106" s="189"/>
      <c r="LOE106" s="189"/>
      <c r="LOF106" s="189"/>
      <c r="LOG106" s="189"/>
      <c r="LOH106" s="189"/>
      <c r="LOI106" s="189"/>
      <c r="LOJ106" s="189"/>
      <c r="LOK106" s="189"/>
      <c r="LOL106" s="189"/>
      <c r="LOM106" s="189"/>
      <c r="LON106" s="189"/>
      <c r="LOO106" s="189"/>
      <c r="LOP106" s="189"/>
      <c r="LOQ106" s="189"/>
      <c r="LOR106" s="189"/>
      <c r="LOS106" s="189"/>
      <c r="LOT106" s="189"/>
      <c r="LOU106" s="189"/>
      <c r="LOV106" s="189"/>
      <c r="LOW106" s="189"/>
      <c r="LOX106" s="189"/>
      <c r="LOY106" s="189"/>
      <c r="LOZ106" s="189"/>
      <c r="LPA106" s="189"/>
      <c r="LPB106" s="189"/>
      <c r="LPC106" s="189"/>
      <c r="LPD106" s="189"/>
      <c r="LPE106" s="189"/>
      <c r="LPF106" s="189"/>
      <c r="LPG106" s="189"/>
      <c r="LPH106" s="189"/>
      <c r="LPI106" s="189"/>
      <c r="LPJ106" s="189"/>
      <c r="LPK106" s="189"/>
      <c r="LPL106" s="189"/>
      <c r="LPM106" s="189"/>
      <c r="LPN106" s="189"/>
      <c r="LPO106" s="189"/>
      <c r="LPP106" s="189"/>
      <c r="LPQ106" s="189"/>
      <c r="LPR106" s="189"/>
      <c r="LPS106" s="189"/>
      <c r="LPT106" s="189"/>
      <c r="LPU106" s="189"/>
      <c r="LPV106" s="189"/>
      <c r="LPW106" s="189"/>
      <c r="LPX106" s="189"/>
      <c r="LPY106" s="189"/>
      <c r="LPZ106" s="189"/>
      <c r="LQA106" s="189"/>
      <c r="LQB106" s="189"/>
      <c r="LQC106" s="189"/>
      <c r="LQD106" s="189"/>
      <c r="LQE106" s="189"/>
      <c r="LQF106" s="189"/>
      <c r="LQG106" s="189"/>
      <c r="LQH106" s="189"/>
      <c r="LQI106" s="189"/>
      <c r="LQJ106" s="189"/>
      <c r="LQK106" s="189"/>
      <c r="LQL106" s="189"/>
      <c r="LQM106" s="189"/>
      <c r="LQN106" s="189"/>
      <c r="LQO106" s="189"/>
      <c r="LQP106" s="189"/>
      <c r="LQQ106" s="189"/>
      <c r="LQR106" s="189"/>
      <c r="LQS106" s="189"/>
      <c r="LQT106" s="189"/>
      <c r="LQU106" s="189"/>
      <c r="LQV106" s="189"/>
      <c r="LQW106" s="189"/>
      <c r="LQX106" s="189"/>
      <c r="LQY106" s="189"/>
      <c r="LQZ106" s="189"/>
      <c r="LRA106" s="189"/>
      <c r="LRB106" s="189"/>
      <c r="LRC106" s="189"/>
      <c r="LRD106" s="189"/>
      <c r="LRE106" s="189"/>
      <c r="LRF106" s="189"/>
      <c r="LRG106" s="189"/>
      <c r="LRH106" s="189"/>
      <c r="LRI106" s="189"/>
      <c r="LRJ106" s="189"/>
      <c r="LRK106" s="189"/>
      <c r="LRL106" s="189"/>
      <c r="LRM106" s="189"/>
      <c r="LRN106" s="189"/>
      <c r="LRO106" s="189"/>
      <c r="LRP106" s="189"/>
      <c r="LRQ106" s="189"/>
      <c r="LRR106" s="189"/>
      <c r="LRS106" s="189"/>
      <c r="LRT106" s="189"/>
      <c r="LRU106" s="189"/>
      <c r="LRV106" s="189"/>
      <c r="LRW106" s="189"/>
      <c r="LRX106" s="189"/>
      <c r="LRY106" s="189"/>
      <c r="LRZ106" s="189"/>
      <c r="LSA106" s="189"/>
      <c r="LSB106" s="189"/>
      <c r="LSC106" s="189"/>
      <c r="LSD106" s="189"/>
      <c r="LSE106" s="189"/>
      <c r="LSF106" s="189"/>
      <c r="LSG106" s="189"/>
      <c r="LSH106" s="189"/>
      <c r="LSI106" s="189"/>
      <c r="LSJ106" s="189"/>
      <c r="LSK106" s="189"/>
      <c r="LSL106" s="189"/>
      <c r="LSM106" s="189"/>
      <c r="LSN106" s="189"/>
      <c r="LSO106" s="189"/>
      <c r="LSP106" s="189"/>
      <c r="LSQ106" s="189"/>
      <c r="LSR106" s="189"/>
      <c r="LSS106" s="189"/>
      <c r="LST106" s="189"/>
      <c r="LSU106" s="189"/>
      <c r="LSV106" s="189"/>
      <c r="LSW106" s="189"/>
      <c r="LSX106" s="189"/>
      <c r="LSY106" s="189"/>
      <c r="LSZ106" s="189"/>
      <c r="LTA106" s="189"/>
      <c r="LTB106" s="189"/>
      <c r="LTC106" s="189"/>
      <c r="LTD106" s="189"/>
      <c r="LTE106" s="189"/>
      <c r="LTF106" s="189"/>
      <c r="LTG106" s="189"/>
      <c r="LTH106" s="189"/>
      <c r="LTI106" s="189"/>
      <c r="LTJ106" s="189"/>
      <c r="LTK106" s="189"/>
      <c r="LTL106" s="189"/>
      <c r="LTM106" s="189"/>
      <c r="LTN106" s="189"/>
      <c r="LTO106" s="189"/>
      <c r="LTP106" s="189"/>
      <c r="LTQ106" s="189"/>
      <c r="LTR106" s="189"/>
      <c r="LTS106" s="189"/>
      <c r="LTT106" s="189"/>
      <c r="LTU106" s="189"/>
      <c r="LTV106" s="189"/>
      <c r="LTW106" s="189"/>
      <c r="LTX106" s="189"/>
      <c r="LTY106" s="189"/>
      <c r="LTZ106" s="189"/>
      <c r="LUA106" s="189"/>
      <c r="LUB106" s="189"/>
      <c r="LUC106" s="189"/>
      <c r="LUD106" s="189"/>
      <c r="LUE106" s="189"/>
      <c r="LUF106" s="189"/>
      <c r="LUG106" s="189"/>
      <c r="LUH106" s="189"/>
      <c r="LUI106" s="189"/>
      <c r="LUJ106" s="189"/>
      <c r="LUK106" s="189"/>
      <c r="LUL106" s="189"/>
      <c r="LUM106" s="189"/>
      <c r="LUN106" s="189"/>
      <c r="LUO106" s="189"/>
      <c r="LUP106" s="189"/>
      <c r="LUQ106" s="189"/>
      <c r="LUR106" s="189"/>
      <c r="LUS106" s="189"/>
      <c r="LUT106" s="189"/>
      <c r="LUU106" s="189"/>
      <c r="LUV106" s="189"/>
      <c r="LUW106" s="189"/>
      <c r="LUX106" s="189"/>
      <c r="LUY106" s="189"/>
      <c r="LUZ106" s="189"/>
      <c r="LVA106" s="189"/>
      <c r="LVB106" s="189"/>
      <c r="LVC106" s="189"/>
      <c r="LVD106" s="189"/>
      <c r="LVE106" s="189"/>
      <c r="LVF106" s="189"/>
      <c r="LVG106" s="189"/>
      <c r="LVH106" s="189"/>
      <c r="LVI106" s="189"/>
      <c r="LVJ106" s="189"/>
      <c r="LVK106" s="189"/>
      <c r="LVL106" s="189"/>
      <c r="LVM106" s="189"/>
      <c r="LVN106" s="189"/>
      <c r="LVO106" s="189"/>
      <c r="LVP106" s="189"/>
      <c r="LVQ106" s="189"/>
      <c r="LVR106" s="189"/>
      <c r="LVS106" s="189"/>
      <c r="LVT106" s="189"/>
      <c r="LVU106" s="189"/>
      <c r="LVV106" s="189"/>
      <c r="LVW106" s="189"/>
      <c r="LVX106" s="189"/>
      <c r="LVY106" s="189"/>
      <c r="LVZ106" s="189"/>
      <c r="LWA106" s="189"/>
      <c r="LWB106" s="189"/>
      <c r="LWC106" s="189"/>
      <c r="LWD106" s="189"/>
      <c r="LWE106" s="189"/>
      <c r="LWF106" s="189"/>
      <c r="LWG106" s="189"/>
      <c r="LWH106" s="189"/>
      <c r="LWI106" s="189"/>
      <c r="LWJ106" s="189"/>
      <c r="LWK106" s="189"/>
      <c r="LWL106" s="189"/>
      <c r="LWM106" s="189"/>
      <c r="LWN106" s="189"/>
      <c r="LWO106" s="189"/>
      <c r="LWP106" s="189"/>
      <c r="LWQ106" s="189"/>
      <c r="LWR106" s="189"/>
      <c r="LWS106" s="189"/>
      <c r="LWT106" s="189"/>
      <c r="LWU106" s="189"/>
      <c r="LWV106" s="189"/>
      <c r="LWW106" s="189"/>
      <c r="LWX106" s="189"/>
      <c r="LWY106" s="189"/>
      <c r="LWZ106" s="189"/>
      <c r="LXA106" s="189"/>
      <c r="LXB106" s="189"/>
      <c r="LXC106" s="189"/>
      <c r="LXD106" s="189"/>
      <c r="LXE106" s="189"/>
      <c r="LXF106" s="189"/>
      <c r="LXG106" s="189"/>
      <c r="LXH106" s="189"/>
      <c r="LXI106" s="189"/>
      <c r="LXJ106" s="189"/>
      <c r="LXK106" s="189"/>
      <c r="LXL106" s="189"/>
      <c r="LXM106" s="189"/>
      <c r="LXN106" s="189"/>
      <c r="LXO106" s="189"/>
      <c r="LXP106" s="189"/>
      <c r="LXQ106" s="189"/>
      <c r="LXR106" s="189"/>
      <c r="LXS106" s="189"/>
      <c r="LXT106" s="189"/>
      <c r="LXU106" s="189"/>
      <c r="LXV106" s="189"/>
      <c r="LXW106" s="189"/>
      <c r="LXX106" s="189"/>
      <c r="LXY106" s="189"/>
      <c r="LXZ106" s="189"/>
      <c r="LYA106" s="189"/>
      <c r="LYB106" s="189"/>
      <c r="LYC106" s="189"/>
      <c r="LYD106" s="189"/>
      <c r="LYE106" s="189"/>
      <c r="LYF106" s="189"/>
      <c r="LYG106" s="189"/>
      <c r="LYH106" s="189"/>
      <c r="LYI106" s="189"/>
      <c r="LYJ106" s="189"/>
      <c r="LYK106" s="189"/>
      <c r="LYL106" s="189"/>
      <c r="LYM106" s="189"/>
      <c r="LYN106" s="189"/>
      <c r="LYO106" s="189"/>
      <c r="LYP106" s="189"/>
      <c r="LYQ106" s="189"/>
      <c r="LYR106" s="189"/>
      <c r="LYS106" s="189"/>
      <c r="LYT106" s="189"/>
      <c r="LYU106" s="189"/>
      <c r="LYV106" s="189"/>
      <c r="LYW106" s="189"/>
      <c r="LYX106" s="189"/>
      <c r="LYY106" s="189"/>
      <c r="LYZ106" s="189"/>
      <c r="LZA106" s="189"/>
      <c r="LZB106" s="189"/>
      <c r="LZC106" s="189"/>
      <c r="LZD106" s="189"/>
      <c r="LZE106" s="189"/>
      <c r="LZF106" s="189"/>
      <c r="LZG106" s="189"/>
      <c r="LZH106" s="189"/>
      <c r="LZI106" s="189"/>
      <c r="LZJ106" s="189"/>
      <c r="LZK106" s="189"/>
      <c r="LZL106" s="189"/>
      <c r="LZM106" s="189"/>
      <c r="LZN106" s="189"/>
      <c r="LZO106" s="189"/>
      <c r="LZP106" s="189"/>
      <c r="LZQ106" s="189"/>
      <c r="LZR106" s="189"/>
      <c r="LZS106" s="189"/>
      <c r="LZT106" s="189"/>
      <c r="LZU106" s="189"/>
      <c r="LZV106" s="189"/>
      <c r="LZW106" s="189"/>
      <c r="LZX106" s="189"/>
      <c r="LZY106" s="189"/>
      <c r="LZZ106" s="189"/>
      <c r="MAA106" s="189"/>
      <c r="MAB106" s="189"/>
      <c r="MAC106" s="189"/>
      <c r="MAD106" s="189"/>
      <c r="MAE106" s="189"/>
      <c r="MAF106" s="189"/>
      <c r="MAG106" s="189"/>
      <c r="MAH106" s="189"/>
      <c r="MAI106" s="189"/>
      <c r="MAJ106" s="189"/>
      <c r="MAK106" s="189"/>
      <c r="MAL106" s="189"/>
      <c r="MAM106" s="189"/>
      <c r="MAN106" s="189"/>
      <c r="MAO106" s="189"/>
      <c r="MAP106" s="189"/>
      <c r="MAQ106" s="189"/>
      <c r="MAR106" s="189"/>
      <c r="MAS106" s="189"/>
      <c r="MAT106" s="189"/>
      <c r="MAU106" s="189"/>
      <c r="MAV106" s="189"/>
      <c r="MAW106" s="189"/>
      <c r="MAX106" s="189"/>
      <c r="MAY106" s="189"/>
      <c r="MAZ106" s="189"/>
      <c r="MBA106" s="189"/>
      <c r="MBB106" s="189"/>
      <c r="MBC106" s="189"/>
      <c r="MBD106" s="189"/>
      <c r="MBE106" s="189"/>
      <c r="MBF106" s="189"/>
      <c r="MBG106" s="189"/>
      <c r="MBH106" s="189"/>
      <c r="MBI106" s="189"/>
      <c r="MBJ106" s="189"/>
      <c r="MBK106" s="189"/>
      <c r="MBL106" s="189"/>
      <c r="MBM106" s="189"/>
      <c r="MBN106" s="189"/>
      <c r="MBO106" s="189"/>
      <c r="MBP106" s="189"/>
      <c r="MBQ106" s="189"/>
      <c r="MBR106" s="189"/>
      <c r="MBS106" s="189"/>
      <c r="MBT106" s="189"/>
      <c r="MBU106" s="189"/>
      <c r="MBV106" s="189"/>
      <c r="MBW106" s="189"/>
      <c r="MBX106" s="189"/>
      <c r="MBY106" s="189"/>
      <c r="MBZ106" s="189"/>
      <c r="MCA106" s="189"/>
      <c r="MCB106" s="189"/>
      <c r="MCC106" s="189"/>
      <c r="MCD106" s="189"/>
      <c r="MCE106" s="189"/>
      <c r="MCF106" s="189"/>
      <c r="MCG106" s="189"/>
      <c r="MCH106" s="189"/>
      <c r="MCI106" s="189"/>
      <c r="MCJ106" s="189"/>
      <c r="MCK106" s="189"/>
      <c r="MCL106" s="189"/>
      <c r="MCM106" s="189"/>
      <c r="MCN106" s="189"/>
      <c r="MCO106" s="189"/>
      <c r="MCP106" s="189"/>
      <c r="MCQ106" s="189"/>
      <c r="MCR106" s="189"/>
      <c r="MCS106" s="189"/>
      <c r="MCT106" s="189"/>
      <c r="MCU106" s="189"/>
      <c r="MCV106" s="189"/>
      <c r="MCW106" s="189"/>
      <c r="MCX106" s="189"/>
      <c r="MCY106" s="189"/>
      <c r="MCZ106" s="189"/>
      <c r="MDA106" s="189"/>
      <c r="MDB106" s="189"/>
      <c r="MDC106" s="189"/>
      <c r="MDD106" s="189"/>
      <c r="MDE106" s="189"/>
      <c r="MDF106" s="189"/>
      <c r="MDG106" s="189"/>
      <c r="MDH106" s="189"/>
      <c r="MDI106" s="189"/>
      <c r="MDJ106" s="189"/>
      <c r="MDK106" s="189"/>
      <c r="MDL106" s="189"/>
      <c r="MDM106" s="189"/>
      <c r="MDN106" s="189"/>
      <c r="MDO106" s="189"/>
      <c r="MDP106" s="189"/>
      <c r="MDQ106" s="189"/>
      <c r="MDR106" s="189"/>
      <c r="MDS106" s="189"/>
      <c r="MDT106" s="189"/>
      <c r="MDU106" s="189"/>
      <c r="MDV106" s="189"/>
      <c r="MDW106" s="189"/>
      <c r="MDX106" s="189"/>
      <c r="MDY106" s="189"/>
      <c r="MDZ106" s="189"/>
      <c r="MEA106" s="189"/>
      <c r="MEB106" s="189"/>
      <c r="MEC106" s="189"/>
      <c r="MED106" s="189"/>
      <c r="MEE106" s="189"/>
      <c r="MEF106" s="189"/>
      <c r="MEG106" s="189"/>
      <c r="MEH106" s="189"/>
      <c r="MEI106" s="189"/>
      <c r="MEJ106" s="189"/>
      <c r="MEK106" s="189"/>
      <c r="MEL106" s="189"/>
      <c r="MEM106" s="189"/>
      <c r="MEN106" s="189"/>
      <c r="MEO106" s="189"/>
      <c r="MEP106" s="189"/>
      <c r="MEQ106" s="189"/>
      <c r="MER106" s="189"/>
      <c r="MES106" s="189"/>
      <c r="MET106" s="189"/>
      <c r="MEU106" s="189"/>
      <c r="MEV106" s="189"/>
      <c r="MEW106" s="189"/>
      <c r="MEX106" s="189"/>
      <c r="MEY106" s="189"/>
      <c r="MEZ106" s="189"/>
      <c r="MFA106" s="189"/>
      <c r="MFB106" s="189"/>
      <c r="MFC106" s="189"/>
      <c r="MFD106" s="189"/>
      <c r="MFE106" s="189"/>
      <c r="MFF106" s="189"/>
      <c r="MFG106" s="189"/>
      <c r="MFH106" s="189"/>
      <c r="MFI106" s="189"/>
      <c r="MFJ106" s="189"/>
      <c r="MFK106" s="189"/>
      <c r="MFL106" s="189"/>
      <c r="MFM106" s="189"/>
      <c r="MFN106" s="189"/>
      <c r="MFO106" s="189"/>
      <c r="MFP106" s="189"/>
      <c r="MFQ106" s="189"/>
      <c r="MFR106" s="189"/>
      <c r="MFS106" s="189"/>
      <c r="MFT106" s="189"/>
      <c r="MFU106" s="189"/>
      <c r="MFV106" s="189"/>
      <c r="MFW106" s="189"/>
      <c r="MFX106" s="189"/>
      <c r="MFY106" s="189"/>
      <c r="MFZ106" s="189"/>
      <c r="MGA106" s="189"/>
      <c r="MGB106" s="189"/>
      <c r="MGC106" s="189"/>
      <c r="MGD106" s="189"/>
      <c r="MGE106" s="189"/>
      <c r="MGF106" s="189"/>
      <c r="MGG106" s="189"/>
      <c r="MGH106" s="189"/>
      <c r="MGI106" s="189"/>
      <c r="MGJ106" s="189"/>
      <c r="MGK106" s="189"/>
      <c r="MGL106" s="189"/>
      <c r="MGM106" s="189"/>
      <c r="MGN106" s="189"/>
      <c r="MGO106" s="189"/>
      <c r="MGP106" s="189"/>
      <c r="MGQ106" s="189"/>
      <c r="MGR106" s="189"/>
      <c r="MGS106" s="189"/>
      <c r="MGT106" s="189"/>
      <c r="MGU106" s="189"/>
      <c r="MGV106" s="189"/>
      <c r="MGW106" s="189"/>
      <c r="MGX106" s="189"/>
      <c r="MGY106" s="189"/>
      <c r="MGZ106" s="189"/>
      <c r="MHA106" s="189"/>
      <c r="MHB106" s="189"/>
      <c r="MHC106" s="189"/>
      <c r="MHD106" s="189"/>
      <c r="MHE106" s="189"/>
      <c r="MHF106" s="189"/>
      <c r="MHG106" s="189"/>
      <c r="MHH106" s="189"/>
      <c r="MHI106" s="189"/>
      <c r="MHJ106" s="189"/>
      <c r="MHK106" s="189"/>
      <c r="MHL106" s="189"/>
      <c r="MHM106" s="189"/>
      <c r="MHN106" s="189"/>
      <c r="MHO106" s="189"/>
      <c r="MHP106" s="189"/>
      <c r="MHQ106" s="189"/>
      <c r="MHR106" s="189"/>
      <c r="MHS106" s="189"/>
      <c r="MHT106" s="189"/>
      <c r="MHU106" s="189"/>
      <c r="MHV106" s="189"/>
      <c r="MHW106" s="189"/>
      <c r="MHX106" s="189"/>
      <c r="MHY106" s="189"/>
      <c r="MHZ106" s="189"/>
      <c r="MIA106" s="189"/>
      <c r="MIB106" s="189"/>
      <c r="MIC106" s="189"/>
      <c r="MID106" s="189"/>
      <c r="MIE106" s="189"/>
      <c r="MIF106" s="189"/>
      <c r="MIG106" s="189"/>
      <c r="MIH106" s="189"/>
      <c r="MII106" s="189"/>
      <c r="MIJ106" s="189"/>
      <c r="MIK106" s="189"/>
      <c r="MIL106" s="189"/>
      <c r="MIM106" s="189"/>
      <c r="MIN106" s="189"/>
      <c r="MIO106" s="189"/>
      <c r="MIP106" s="189"/>
      <c r="MIQ106" s="189"/>
      <c r="MIR106" s="189"/>
      <c r="MIS106" s="189"/>
      <c r="MIT106" s="189"/>
      <c r="MIU106" s="189"/>
      <c r="MIV106" s="189"/>
      <c r="MIW106" s="189"/>
      <c r="MIX106" s="189"/>
      <c r="MIY106" s="189"/>
      <c r="MIZ106" s="189"/>
      <c r="MJA106" s="189"/>
      <c r="MJB106" s="189"/>
      <c r="MJC106" s="189"/>
      <c r="MJD106" s="189"/>
      <c r="MJE106" s="189"/>
      <c r="MJF106" s="189"/>
      <c r="MJG106" s="189"/>
      <c r="MJH106" s="189"/>
      <c r="MJI106" s="189"/>
      <c r="MJJ106" s="189"/>
      <c r="MJK106" s="189"/>
      <c r="MJL106" s="189"/>
      <c r="MJM106" s="189"/>
      <c r="MJN106" s="189"/>
      <c r="MJO106" s="189"/>
      <c r="MJP106" s="189"/>
      <c r="MJQ106" s="189"/>
      <c r="MJR106" s="189"/>
      <c r="MJS106" s="189"/>
      <c r="MJT106" s="189"/>
      <c r="MJU106" s="189"/>
      <c r="MJV106" s="189"/>
      <c r="MJW106" s="189"/>
      <c r="MJX106" s="189"/>
      <c r="MJY106" s="189"/>
      <c r="MJZ106" s="189"/>
      <c r="MKA106" s="189"/>
      <c r="MKB106" s="189"/>
      <c r="MKC106" s="189"/>
      <c r="MKD106" s="189"/>
      <c r="MKE106" s="189"/>
      <c r="MKF106" s="189"/>
      <c r="MKG106" s="189"/>
      <c r="MKH106" s="189"/>
      <c r="MKI106" s="189"/>
      <c r="MKJ106" s="189"/>
      <c r="MKK106" s="189"/>
      <c r="MKL106" s="189"/>
      <c r="MKM106" s="189"/>
      <c r="MKN106" s="189"/>
      <c r="MKO106" s="189"/>
      <c r="MKP106" s="189"/>
      <c r="MKQ106" s="189"/>
      <c r="MKR106" s="189"/>
      <c r="MKS106" s="189"/>
      <c r="MKT106" s="189"/>
      <c r="MKU106" s="189"/>
      <c r="MKV106" s="189"/>
      <c r="MKW106" s="189"/>
      <c r="MKX106" s="189"/>
      <c r="MKY106" s="189"/>
      <c r="MKZ106" s="189"/>
      <c r="MLA106" s="189"/>
      <c r="MLB106" s="189"/>
      <c r="MLC106" s="189"/>
      <c r="MLD106" s="189"/>
      <c r="MLE106" s="189"/>
      <c r="MLF106" s="189"/>
      <c r="MLG106" s="189"/>
      <c r="MLH106" s="189"/>
      <c r="MLI106" s="189"/>
      <c r="MLJ106" s="189"/>
      <c r="MLK106" s="189"/>
      <c r="MLL106" s="189"/>
      <c r="MLM106" s="189"/>
      <c r="MLN106" s="189"/>
      <c r="MLO106" s="189"/>
      <c r="MLP106" s="189"/>
      <c r="MLQ106" s="189"/>
      <c r="MLR106" s="189"/>
      <c r="MLS106" s="189"/>
      <c r="MLT106" s="189"/>
      <c r="MLU106" s="189"/>
      <c r="MLV106" s="189"/>
      <c r="MLW106" s="189"/>
      <c r="MLX106" s="189"/>
      <c r="MLY106" s="189"/>
      <c r="MLZ106" s="189"/>
      <c r="MMA106" s="189"/>
      <c r="MMB106" s="189"/>
      <c r="MMC106" s="189"/>
      <c r="MMD106" s="189"/>
      <c r="MME106" s="189"/>
      <c r="MMF106" s="189"/>
      <c r="MMG106" s="189"/>
      <c r="MMH106" s="189"/>
      <c r="MMI106" s="189"/>
      <c r="MMJ106" s="189"/>
      <c r="MMK106" s="189"/>
      <c r="MML106" s="189"/>
      <c r="MMM106" s="189"/>
      <c r="MMN106" s="189"/>
      <c r="MMO106" s="189"/>
      <c r="MMP106" s="189"/>
      <c r="MMQ106" s="189"/>
      <c r="MMR106" s="189"/>
      <c r="MMS106" s="189"/>
      <c r="MMT106" s="189"/>
      <c r="MMU106" s="189"/>
      <c r="MMV106" s="189"/>
      <c r="MMW106" s="189"/>
      <c r="MMX106" s="189"/>
      <c r="MMY106" s="189"/>
      <c r="MMZ106" s="189"/>
      <c r="MNA106" s="189"/>
      <c r="MNB106" s="189"/>
      <c r="MNC106" s="189"/>
      <c r="MND106" s="189"/>
      <c r="MNE106" s="189"/>
      <c r="MNF106" s="189"/>
      <c r="MNG106" s="189"/>
      <c r="MNH106" s="189"/>
      <c r="MNI106" s="189"/>
      <c r="MNJ106" s="189"/>
      <c r="MNK106" s="189"/>
      <c r="MNL106" s="189"/>
      <c r="MNM106" s="189"/>
      <c r="MNN106" s="189"/>
      <c r="MNO106" s="189"/>
      <c r="MNP106" s="189"/>
      <c r="MNQ106" s="189"/>
      <c r="MNR106" s="189"/>
      <c r="MNS106" s="189"/>
      <c r="MNT106" s="189"/>
      <c r="MNU106" s="189"/>
      <c r="MNV106" s="189"/>
      <c r="MNW106" s="189"/>
      <c r="MNX106" s="189"/>
      <c r="MNY106" s="189"/>
      <c r="MNZ106" s="189"/>
      <c r="MOA106" s="189"/>
      <c r="MOB106" s="189"/>
      <c r="MOC106" s="189"/>
      <c r="MOD106" s="189"/>
      <c r="MOE106" s="189"/>
      <c r="MOF106" s="189"/>
      <c r="MOG106" s="189"/>
      <c r="MOH106" s="189"/>
      <c r="MOI106" s="189"/>
      <c r="MOJ106" s="189"/>
      <c r="MOK106" s="189"/>
      <c r="MOL106" s="189"/>
      <c r="MOM106" s="189"/>
      <c r="MON106" s="189"/>
      <c r="MOO106" s="189"/>
      <c r="MOP106" s="189"/>
      <c r="MOQ106" s="189"/>
      <c r="MOR106" s="189"/>
      <c r="MOS106" s="189"/>
      <c r="MOT106" s="189"/>
      <c r="MOU106" s="189"/>
      <c r="MOV106" s="189"/>
      <c r="MOW106" s="189"/>
      <c r="MOX106" s="189"/>
      <c r="MOY106" s="189"/>
      <c r="MOZ106" s="189"/>
      <c r="MPA106" s="189"/>
      <c r="MPB106" s="189"/>
      <c r="MPC106" s="189"/>
      <c r="MPD106" s="189"/>
      <c r="MPE106" s="189"/>
      <c r="MPF106" s="189"/>
      <c r="MPG106" s="189"/>
      <c r="MPH106" s="189"/>
      <c r="MPI106" s="189"/>
      <c r="MPJ106" s="189"/>
      <c r="MPK106" s="189"/>
      <c r="MPL106" s="189"/>
      <c r="MPM106" s="189"/>
      <c r="MPN106" s="189"/>
      <c r="MPO106" s="189"/>
      <c r="MPP106" s="189"/>
      <c r="MPQ106" s="189"/>
      <c r="MPR106" s="189"/>
      <c r="MPS106" s="189"/>
      <c r="MPT106" s="189"/>
      <c r="MPU106" s="189"/>
      <c r="MPV106" s="189"/>
      <c r="MPW106" s="189"/>
      <c r="MPX106" s="189"/>
      <c r="MPY106" s="189"/>
      <c r="MPZ106" s="189"/>
      <c r="MQA106" s="189"/>
      <c r="MQB106" s="189"/>
      <c r="MQC106" s="189"/>
      <c r="MQD106" s="189"/>
      <c r="MQE106" s="189"/>
      <c r="MQF106" s="189"/>
      <c r="MQG106" s="189"/>
      <c r="MQH106" s="189"/>
      <c r="MQI106" s="189"/>
      <c r="MQJ106" s="189"/>
      <c r="MQK106" s="189"/>
      <c r="MQL106" s="189"/>
      <c r="MQM106" s="189"/>
      <c r="MQN106" s="189"/>
      <c r="MQO106" s="189"/>
      <c r="MQP106" s="189"/>
      <c r="MQQ106" s="189"/>
      <c r="MQR106" s="189"/>
      <c r="MQS106" s="189"/>
      <c r="MQT106" s="189"/>
      <c r="MQU106" s="189"/>
      <c r="MQV106" s="189"/>
      <c r="MQW106" s="189"/>
      <c r="MQX106" s="189"/>
      <c r="MQY106" s="189"/>
      <c r="MQZ106" s="189"/>
      <c r="MRA106" s="189"/>
      <c r="MRB106" s="189"/>
      <c r="MRC106" s="189"/>
      <c r="MRD106" s="189"/>
      <c r="MRE106" s="189"/>
      <c r="MRF106" s="189"/>
      <c r="MRG106" s="189"/>
      <c r="MRH106" s="189"/>
      <c r="MRI106" s="189"/>
      <c r="MRJ106" s="189"/>
      <c r="MRK106" s="189"/>
      <c r="MRL106" s="189"/>
      <c r="MRM106" s="189"/>
      <c r="MRN106" s="189"/>
      <c r="MRO106" s="189"/>
      <c r="MRP106" s="189"/>
      <c r="MRQ106" s="189"/>
      <c r="MRR106" s="189"/>
      <c r="MRS106" s="189"/>
      <c r="MRT106" s="189"/>
      <c r="MRU106" s="189"/>
      <c r="MRV106" s="189"/>
      <c r="MRW106" s="189"/>
      <c r="MRX106" s="189"/>
      <c r="MRY106" s="189"/>
      <c r="MRZ106" s="189"/>
      <c r="MSA106" s="189"/>
      <c r="MSB106" s="189"/>
      <c r="MSC106" s="189"/>
      <c r="MSD106" s="189"/>
      <c r="MSE106" s="189"/>
      <c r="MSF106" s="189"/>
      <c r="MSG106" s="189"/>
      <c r="MSH106" s="189"/>
      <c r="MSI106" s="189"/>
      <c r="MSJ106" s="189"/>
      <c r="MSK106" s="189"/>
      <c r="MSL106" s="189"/>
      <c r="MSM106" s="189"/>
      <c r="MSN106" s="189"/>
      <c r="MSO106" s="189"/>
      <c r="MSP106" s="189"/>
      <c r="MSQ106" s="189"/>
      <c r="MSR106" s="189"/>
      <c r="MSS106" s="189"/>
      <c r="MST106" s="189"/>
      <c r="MSU106" s="189"/>
      <c r="MSV106" s="189"/>
      <c r="MSW106" s="189"/>
      <c r="MSX106" s="189"/>
      <c r="MSY106" s="189"/>
      <c r="MSZ106" s="189"/>
      <c r="MTA106" s="189"/>
      <c r="MTB106" s="189"/>
      <c r="MTC106" s="189"/>
      <c r="MTD106" s="189"/>
      <c r="MTE106" s="189"/>
      <c r="MTF106" s="189"/>
      <c r="MTG106" s="189"/>
      <c r="MTH106" s="189"/>
      <c r="MTI106" s="189"/>
      <c r="MTJ106" s="189"/>
      <c r="MTK106" s="189"/>
      <c r="MTL106" s="189"/>
      <c r="MTM106" s="189"/>
      <c r="MTN106" s="189"/>
      <c r="MTO106" s="189"/>
      <c r="MTP106" s="189"/>
      <c r="MTQ106" s="189"/>
      <c r="MTR106" s="189"/>
      <c r="MTS106" s="189"/>
      <c r="MTT106" s="189"/>
      <c r="MTU106" s="189"/>
      <c r="MTV106" s="189"/>
      <c r="MTW106" s="189"/>
      <c r="MTX106" s="189"/>
      <c r="MTY106" s="189"/>
      <c r="MTZ106" s="189"/>
      <c r="MUA106" s="189"/>
      <c r="MUB106" s="189"/>
      <c r="MUC106" s="189"/>
      <c r="MUD106" s="189"/>
      <c r="MUE106" s="189"/>
      <c r="MUF106" s="189"/>
      <c r="MUG106" s="189"/>
      <c r="MUH106" s="189"/>
      <c r="MUI106" s="189"/>
      <c r="MUJ106" s="189"/>
      <c r="MUK106" s="189"/>
      <c r="MUL106" s="189"/>
      <c r="MUM106" s="189"/>
      <c r="MUN106" s="189"/>
      <c r="MUO106" s="189"/>
      <c r="MUP106" s="189"/>
      <c r="MUQ106" s="189"/>
      <c r="MUR106" s="189"/>
      <c r="MUS106" s="189"/>
      <c r="MUT106" s="189"/>
      <c r="MUU106" s="189"/>
      <c r="MUV106" s="189"/>
      <c r="MUW106" s="189"/>
      <c r="MUX106" s="189"/>
      <c r="MUY106" s="189"/>
      <c r="MUZ106" s="189"/>
      <c r="MVA106" s="189"/>
      <c r="MVB106" s="189"/>
      <c r="MVC106" s="189"/>
      <c r="MVD106" s="189"/>
      <c r="MVE106" s="189"/>
      <c r="MVF106" s="189"/>
      <c r="MVG106" s="189"/>
      <c r="MVH106" s="189"/>
      <c r="MVI106" s="189"/>
      <c r="MVJ106" s="189"/>
      <c r="MVK106" s="189"/>
      <c r="MVL106" s="189"/>
      <c r="MVM106" s="189"/>
      <c r="MVN106" s="189"/>
      <c r="MVO106" s="189"/>
      <c r="MVP106" s="189"/>
      <c r="MVQ106" s="189"/>
      <c r="MVR106" s="189"/>
      <c r="MVS106" s="189"/>
      <c r="MVT106" s="189"/>
      <c r="MVU106" s="189"/>
      <c r="MVV106" s="189"/>
      <c r="MVW106" s="189"/>
      <c r="MVX106" s="189"/>
      <c r="MVY106" s="189"/>
      <c r="MVZ106" s="189"/>
      <c r="MWA106" s="189"/>
      <c r="MWB106" s="189"/>
      <c r="MWC106" s="189"/>
      <c r="MWD106" s="189"/>
      <c r="MWE106" s="189"/>
      <c r="MWF106" s="189"/>
      <c r="MWG106" s="189"/>
      <c r="MWH106" s="189"/>
      <c r="MWI106" s="189"/>
      <c r="MWJ106" s="189"/>
      <c r="MWK106" s="189"/>
      <c r="MWL106" s="189"/>
      <c r="MWM106" s="189"/>
      <c r="MWN106" s="189"/>
      <c r="MWO106" s="189"/>
      <c r="MWP106" s="189"/>
      <c r="MWQ106" s="189"/>
      <c r="MWR106" s="189"/>
      <c r="MWS106" s="189"/>
      <c r="MWT106" s="189"/>
      <c r="MWU106" s="189"/>
      <c r="MWV106" s="189"/>
      <c r="MWW106" s="189"/>
      <c r="MWX106" s="189"/>
      <c r="MWY106" s="189"/>
      <c r="MWZ106" s="189"/>
      <c r="MXA106" s="189"/>
      <c r="MXB106" s="189"/>
      <c r="MXC106" s="189"/>
      <c r="MXD106" s="189"/>
      <c r="MXE106" s="189"/>
      <c r="MXF106" s="189"/>
      <c r="MXG106" s="189"/>
      <c r="MXH106" s="189"/>
      <c r="MXI106" s="189"/>
      <c r="MXJ106" s="189"/>
      <c r="MXK106" s="189"/>
      <c r="MXL106" s="189"/>
      <c r="MXM106" s="189"/>
      <c r="MXN106" s="189"/>
      <c r="MXO106" s="189"/>
      <c r="MXP106" s="189"/>
      <c r="MXQ106" s="189"/>
      <c r="MXR106" s="189"/>
      <c r="MXS106" s="189"/>
      <c r="MXT106" s="189"/>
      <c r="MXU106" s="189"/>
      <c r="MXV106" s="189"/>
      <c r="MXW106" s="189"/>
      <c r="MXX106" s="189"/>
      <c r="MXY106" s="189"/>
      <c r="MXZ106" s="189"/>
      <c r="MYA106" s="189"/>
      <c r="MYB106" s="189"/>
      <c r="MYC106" s="189"/>
      <c r="MYD106" s="189"/>
      <c r="MYE106" s="189"/>
      <c r="MYF106" s="189"/>
      <c r="MYG106" s="189"/>
      <c r="MYH106" s="189"/>
      <c r="MYI106" s="189"/>
      <c r="MYJ106" s="189"/>
      <c r="MYK106" s="189"/>
      <c r="MYL106" s="189"/>
      <c r="MYM106" s="189"/>
      <c r="MYN106" s="189"/>
      <c r="MYO106" s="189"/>
      <c r="MYP106" s="189"/>
      <c r="MYQ106" s="189"/>
      <c r="MYR106" s="189"/>
      <c r="MYS106" s="189"/>
      <c r="MYT106" s="189"/>
      <c r="MYU106" s="189"/>
      <c r="MYV106" s="189"/>
      <c r="MYW106" s="189"/>
      <c r="MYX106" s="189"/>
      <c r="MYY106" s="189"/>
      <c r="MYZ106" s="189"/>
      <c r="MZA106" s="189"/>
      <c r="MZB106" s="189"/>
      <c r="MZC106" s="189"/>
      <c r="MZD106" s="189"/>
      <c r="MZE106" s="189"/>
      <c r="MZF106" s="189"/>
      <c r="MZG106" s="189"/>
      <c r="MZH106" s="189"/>
      <c r="MZI106" s="189"/>
      <c r="MZJ106" s="189"/>
      <c r="MZK106" s="189"/>
      <c r="MZL106" s="189"/>
      <c r="MZM106" s="189"/>
      <c r="MZN106" s="189"/>
      <c r="MZO106" s="189"/>
      <c r="MZP106" s="189"/>
      <c r="MZQ106" s="189"/>
      <c r="MZR106" s="189"/>
      <c r="MZS106" s="189"/>
      <c r="MZT106" s="189"/>
      <c r="MZU106" s="189"/>
      <c r="MZV106" s="189"/>
      <c r="MZW106" s="189"/>
      <c r="MZX106" s="189"/>
      <c r="MZY106" s="189"/>
      <c r="MZZ106" s="189"/>
      <c r="NAA106" s="189"/>
      <c r="NAB106" s="189"/>
      <c r="NAC106" s="189"/>
      <c r="NAD106" s="189"/>
      <c r="NAE106" s="189"/>
      <c r="NAF106" s="189"/>
      <c r="NAG106" s="189"/>
      <c r="NAH106" s="189"/>
      <c r="NAI106" s="189"/>
      <c r="NAJ106" s="189"/>
      <c r="NAK106" s="189"/>
      <c r="NAL106" s="189"/>
      <c r="NAM106" s="189"/>
      <c r="NAN106" s="189"/>
      <c r="NAO106" s="189"/>
      <c r="NAP106" s="189"/>
      <c r="NAQ106" s="189"/>
      <c r="NAR106" s="189"/>
      <c r="NAS106" s="189"/>
      <c r="NAT106" s="189"/>
      <c r="NAU106" s="189"/>
      <c r="NAV106" s="189"/>
      <c r="NAW106" s="189"/>
      <c r="NAX106" s="189"/>
      <c r="NAY106" s="189"/>
      <c r="NAZ106" s="189"/>
      <c r="NBA106" s="189"/>
      <c r="NBB106" s="189"/>
      <c r="NBC106" s="189"/>
      <c r="NBD106" s="189"/>
      <c r="NBE106" s="189"/>
      <c r="NBF106" s="189"/>
      <c r="NBG106" s="189"/>
      <c r="NBH106" s="189"/>
      <c r="NBI106" s="189"/>
      <c r="NBJ106" s="189"/>
      <c r="NBK106" s="189"/>
      <c r="NBL106" s="189"/>
      <c r="NBM106" s="189"/>
      <c r="NBN106" s="189"/>
      <c r="NBO106" s="189"/>
      <c r="NBP106" s="189"/>
      <c r="NBQ106" s="189"/>
      <c r="NBR106" s="189"/>
      <c r="NBS106" s="189"/>
      <c r="NBT106" s="189"/>
      <c r="NBU106" s="189"/>
      <c r="NBV106" s="189"/>
      <c r="NBW106" s="189"/>
      <c r="NBX106" s="189"/>
      <c r="NBY106" s="189"/>
      <c r="NBZ106" s="189"/>
      <c r="NCA106" s="189"/>
      <c r="NCB106" s="189"/>
      <c r="NCC106" s="189"/>
      <c r="NCD106" s="189"/>
      <c r="NCE106" s="189"/>
      <c r="NCF106" s="189"/>
      <c r="NCG106" s="189"/>
      <c r="NCH106" s="189"/>
      <c r="NCI106" s="189"/>
      <c r="NCJ106" s="189"/>
      <c r="NCK106" s="189"/>
      <c r="NCL106" s="189"/>
      <c r="NCM106" s="189"/>
      <c r="NCN106" s="189"/>
      <c r="NCO106" s="189"/>
      <c r="NCP106" s="189"/>
      <c r="NCQ106" s="189"/>
      <c r="NCR106" s="189"/>
      <c r="NCS106" s="189"/>
      <c r="NCT106" s="189"/>
      <c r="NCU106" s="189"/>
      <c r="NCV106" s="189"/>
      <c r="NCW106" s="189"/>
      <c r="NCX106" s="189"/>
      <c r="NCY106" s="189"/>
      <c r="NCZ106" s="189"/>
      <c r="NDA106" s="189"/>
      <c r="NDB106" s="189"/>
      <c r="NDC106" s="189"/>
      <c r="NDD106" s="189"/>
      <c r="NDE106" s="189"/>
      <c r="NDF106" s="189"/>
      <c r="NDG106" s="189"/>
      <c r="NDH106" s="189"/>
      <c r="NDI106" s="189"/>
      <c r="NDJ106" s="189"/>
      <c r="NDK106" s="189"/>
      <c r="NDL106" s="189"/>
      <c r="NDM106" s="189"/>
      <c r="NDN106" s="189"/>
      <c r="NDO106" s="189"/>
      <c r="NDP106" s="189"/>
      <c r="NDQ106" s="189"/>
      <c r="NDR106" s="189"/>
      <c r="NDS106" s="189"/>
      <c r="NDT106" s="189"/>
      <c r="NDU106" s="189"/>
      <c r="NDV106" s="189"/>
      <c r="NDW106" s="189"/>
      <c r="NDX106" s="189"/>
      <c r="NDY106" s="189"/>
      <c r="NDZ106" s="189"/>
      <c r="NEA106" s="189"/>
      <c r="NEB106" s="189"/>
      <c r="NEC106" s="189"/>
      <c r="NED106" s="189"/>
      <c r="NEE106" s="189"/>
      <c r="NEF106" s="189"/>
      <c r="NEG106" s="189"/>
      <c r="NEH106" s="189"/>
      <c r="NEI106" s="189"/>
      <c r="NEJ106" s="189"/>
      <c r="NEK106" s="189"/>
      <c r="NEL106" s="189"/>
      <c r="NEM106" s="189"/>
      <c r="NEN106" s="189"/>
      <c r="NEO106" s="189"/>
      <c r="NEP106" s="189"/>
      <c r="NEQ106" s="189"/>
      <c r="NER106" s="189"/>
      <c r="NES106" s="189"/>
      <c r="NET106" s="189"/>
      <c r="NEU106" s="189"/>
      <c r="NEV106" s="189"/>
      <c r="NEW106" s="189"/>
      <c r="NEX106" s="189"/>
      <c r="NEY106" s="189"/>
      <c r="NEZ106" s="189"/>
      <c r="NFA106" s="189"/>
      <c r="NFB106" s="189"/>
      <c r="NFC106" s="189"/>
      <c r="NFD106" s="189"/>
      <c r="NFE106" s="189"/>
      <c r="NFF106" s="189"/>
      <c r="NFG106" s="189"/>
      <c r="NFH106" s="189"/>
      <c r="NFI106" s="189"/>
      <c r="NFJ106" s="189"/>
      <c r="NFK106" s="189"/>
      <c r="NFL106" s="189"/>
      <c r="NFM106" s="189"/>
      <c r="NFN106" s="189"/>
      <c r="NFO106" s="189"/>
      <c r="NFP106" s="189"/>
      <c r="NFQ106" s="189"/>
      <c r="NFR106" s="189"/>
      <c r="NFS106" s="189"/>
      <c r="NFT106" s="189"/>
      <c r="NFU106" s="189"/>
      <c r="NFV106" s="189"/>
      <c r="NFW106" s="189"/>
      <c r="NFX106" s="189"/>
      <c r="NFY106" s="189"/>
      <c r="NFZ106" s="189"/>
      <c r="NGA106" s="189"/>
      <c r="NGB106" s="189"/>
      <c r="NGC106" s="189"/>
      <c r="NGD106" s="189"/>
      <c r="NGE106" s="189"/>
      <c r="NGF106" s="189"/>
      <c r="NGG106" s="189"/>
      <c r="NGH106" s="189"/>
      <c r="NGI106" s="189"/>
      <c r="NGJ106" s="189"/>
      <c r="NGK106" s="189"/>
      <c r="NGL106" s="189"/>
      <c r="NGM106" s="189"/>
      <c r="NGN106" s="189"/>
      <c r="NGO106" s="189"/>
      <c r="NGP106" s="189"/>
      <c r="NGQ106" s="189"/>
      <c r="NGR106" s="189"/>
      <c r="NGS106" s="189"/>
      <c r="NGT106" s="189"/>
      <c r="NGU106" s="189"/>
      <c r="NGV106" s="189"/>
      <c r="NGW106" s="189"/>
      <c r="NGX106" s="189"/>
      <c r="NGY106" s="189"/>
      <c r="NGZ106" s="189"/>
      <c r="NHA106" s="189"/>
      <c r="NHB106" s="189"/>
      <c r="NHC106" s="189"/>
      <c r="NHD106" s="189"/>
      <c r="NHE106" s="189"/>
      <c r="NHF106" s="189"/>
      <c r="NHG106" s="189"/>
      <c r="NHH106" s="189"/>
      <c r="NHI106" s="189"/>
      <c r="NHJ106" s="189"/>
      <c r="NHK106" s="189"/>
      <c r="NHL106" s="189"/>
      <c r="NHM106" s="189"/>
      <c r="NHN106" s="189"/>
      <c r="NHO106" s="189"/>
      <c r="NHP106" s="189"/>
      <c r="NHQ106" s="189"/>
      <c r="NHR106" s="189"/>
      <c r="NHS106" s="189"/>
      <c r="NHT106" s="189"/>
      <c r="NHU106" s="189"/>
      <c r="NHV106" s="189"/>
      <c r="NHW106" s="189"/>
      <c r="NHX106" s="189"/>
      <c r="NHY106" s="189"/>
      <c r="NHZ106" s="189"/>
      <c r="NIA106" s="189"/>
      <c r="NIB106" s="189"/>
      <c r="NIC106" s="189"/>
      <c r="NID106" s="189"/>
      <c r="NIE106" s="189"/>
      <c r="NIF106" s="189"/>
      <c r="NIG106" s="189"/>
      <c r="NIH106" s="189"/>
      <c r="NII106" s="189"/>
      <c r="NIJ106" s="189"/>
      <c r="NIK106" s="189"/>
      <c r="NIL106" s="189"/>
      <c r="NIM106" s="189"/>
      <c r="NIN106" s="189"/>
      <c r="NIO106" s="189"/>
      <c r="NIP106" s="189"/>
      <c r="NIQ106" s="189"/>
      <c r="NIR106" s="189"/>
      <c r="NIS106" s="189"/>
      <c r="NIT106" s="189"/>
      <c r="NIU106" s="189"/>
      <c r="NIV106" s="189"/>
      <c r="NIW106" s="189"/>
      <c r="NIX106" s="189"/>
      <c r="NIY106" s="189"/>
      <c r="NIZ106" s="189"/>
      <c r="NJA106" s="189"/>
      <c r="NJB106" s="189"/>
      <c r="NJC106" s="189"/>
      <c r="NJD106" s="189"/>
      <c r="NJE106" s="189"/>
      <c r="NJF106" s="189"/>
      <c r="NJG106" s="189"/>
      <c r="NJH106" s="189"/>
      <c r="NJI106" s="189"/>
      <c r="NJJ106" s="189"/>
      <c r="NJK106" s="189"/>
      <c r="NJL106" s="189"/>
      <c r="NJM106" s="189"/>
      <c r="NJN106" s="189"/>
      <c r="NJO106" s="189"/>
      <c r="NJP106" s="189"/>
      <c r="NJQ106" s="189"/>
      <c r="NJR106" s="189"/>
      <c r="NJS106" s="189"/>
      <c r="NJT106" s="189"/>
      <c r="NJU106" s="189"/>
      <c r="NJV106" s="189"/>
      <c r="NJW106" s="189"/>
      <c r="NJX106" s="189"/>
      <c r="NJY106" s="189"/>
      <c r="NJZ106" s="189"/>
      <c r="NKA106" s="189"/>
      <c r="NKB106" s="189"/>
      <c r="NKC106" s="189"/>
      <c r="NKD106" s="189"/>
      <c r="NKE106" s="189"/>
      <c r="NKF106" s="189"/>
      <c r="NKG106" s="189"/>
      <c r="NKH106" s="189"/>
      <c r="NKI106" s="189"/>
      <c r="NKJ106" s="189"/>
      <c r="NKK106" s="189"/>
      <c r="NKL106" s="189"/>
      <c r="NKM106" s="189"/>
      <c r="NKN106" s="189"/>
      <c r="NKO106" s="189"/>
      <c r="NKP106" s="189"/>
      <c r="NKQ106" s="189"/>
      <c r="NKR106" s="189"/>
      <c r="NKS106" s="189"/>
      <c r="NKT106" s="189"/>
      <c r="NKU106" s="189"/>
      <c r="NKV106" s="189"/>
      <c r="NKW106" s="189"/>
      <c r="NKX106" s="189"/>
      <c r="NKY106" s="189"/>
      <c r="NKZ106" s="189"/>
      <c r="NLA106" s="189"/>
      <c r="NLB106" s="189"/>
      <c r="NLC106" s="189"/>
      <c r="NLD106" s="189"/>
      <c r="NLE106" s="189"/>
      <c r="NLF106" s="189"/>
      <c r="NLG106" s="189"/>
      <c r="NLH106" s="189"/>
      <c r="NLI106" s="189"/>
      <c r="NLJ106" s="189"/>
      <c r="NLK106" s="189"/>
      <c r="NLL106" s="189"/>
      <c r="NLM106" s="189"/>
      <c r="NLN106" s="189"/>
      <c r="NLO106" s="189"/>
      <c r="NLP106" s="189"/>
      <c r="NLQ106" s="189"/>
      <c r="NLR106" s="189"/>
      <c r="NLS106" s="189"/>
      <c r="NLT106" s="189"/>
      <c r="NLU106" s="189"/>
      <c r="NLV106" s="189"/>
      <c r="NLW106" s="189"/>
      <c r="NLX106" s="189"/>
      <c r="NLY106" s="189"/>
      <c r="NLZ106" s="189"/>
      <c r="NMA106" s="189"/>
      <c r="NMB106" s="189"/>
      <c r="NMC106" s="189"/>
      <c r="NMD106" s="189"/>
      <c r="NME106" s="189"/>
      <c r="NMF106" s="189"/>
      <c r="NMG106" s="189"/>
      <c r="NMH106" s="189"/>
      <c r="NMI106" s="189"/>
      <c r="NMJ106" s="189"/>
      <c r="NMK106" s="189"/>
      <c r="NML106" s="189"/>
      <c r="NMM106" s="189"/>
      <c r="NMN106" s="189"/>
      <c r="NMO106" s="189"/>
      <c r="NMP106" s="189"/>
      <c r="NMQ106" s="189"/>
      <c r="NMR106" s="189"/>
      <c r="NMS106" s="189"/>
      <c r="NMT106" s="189"/>
      <c r="NMU106" s="189"/>
      <c r="NMV106" s="189"/>
      <c r="NMW106" s="189"/>
      <c r="NMX106" s="189"/>
      <c r="NMY106" s="189"/>
      <c r="NMZ106" s="189"/>
      <c r="NNA106" s="189"/>
      <c r="NNB106" s="189"/>
      <c r="NNC106" s="189"/>
      <c r="NND106" s="189"/>
      <c r="NNE106" s="189"/>
      <c r="NNF106" s="189"/>
      <c r="NNG106" s="189"/>
      <c r="NNH106" s="189"/>
      <c r="NNI106" s="189"/>
      <c r="NNJ106" s="189"/>
      <c r="NNK106" s="189"/>
      <c r="NNL106" s="189"/>
      <c r="NNM106" s="189"/>
      <c r="NNN106" s="189"/>
      <c r="NNO106" s="189"/>
      <c r="NNP106" s="189"/>
      <c r="NNQ106" s="189"/>
      <c r="NNR106" s="189"/>
      <c r="NNS106" s="189"/>
      <c r="NNT106" s="189"/>
      <c r="NNU106" s="189"/>
      <c r="NNV106" s="189"/>
      <c r="NNW106" s="189"/>
      <c r="NNX106" s="189"/>
      <c r="NNY106" s="189"/>
      <c r="NNZ106" s="189"/>
      <c r="NOA106" s="189"/>
      <c r="NOB106" s="189"/>
      <c r="NOC106" s="189"/>
      <c r="NOD106" s="189"/>
      <c r="NOE106" s="189"/>
      <c r="NOF106" s="189"/>
      <c r="NOG106" s="189"/>
      <c r="NOH106" s="189"/>
      <c r="NOI106" s="189"/>
      <c r="NOJ106" s="189"/>
      <c r="NOK106" s="189"/>
      <c r="NOL106" s="189"/>
      <c r="NOM106" s="189"/>
      <c r="NON106" s="189"/>
      <c r="NOO106" s="189"/>
      <c r="NOP106" s="189"/>
      <c r="NOQ106" s="189"/>
      <c r="NOR106" s="189"/>
      <c r="NOS106" s="189"/>
      <c r="NOT106" s="189"/>
      <c r="NOU106" s="189"/>
      <c r="NOV106" s="189"/>
      <c r="NOW106" s="189"/>
      <c r="NOX106" s="189"/>
      <c r="NOY106" s="189"/>
      <c r="NOZ106" s="189"/>
      <c r="NPA106" s="189"/>
      <c r="NPB106" s="189"/>
      <c r="NPC106" s="189"/>
      <c r="NPD106" s="189"/>
      <c r="NPE106" s="189"/>
      <c r="NPF106" s="189"/>
      <c r="NPG106" s="189"/>
      <c r="NPH106" s="189"/>
      <c r="NPI106" s="189"/>
      <c r="NPJ106" s="189"/>
      <c r="NPK106" s="189"/>
      <c r="NPL106" s="189"/>
      <c r="NPM106" s="189"/>
      <c r="NPN106" s="189"/>
      <c r="NPO106" s="189"/>
      <c r="NPP106" s="189"/>
      <c r="NPQ106" s="189"/>
      <c r="NPR106" s="189"/>
      <c r="NPS106" s="189"/>
      <c r="NPT106" s="189"/>
      <c r="NPU106" s="189"/>
      <c r="NPV106" s="189"/>
      <c r="NPW106" s="189"/>
      <c r="NPX106" s="189"/>
      <c r="NPY106" s="189"/>
      <c r="NPZ106" s="189"/>
      <c r="NQA106" s="189"/>
      <c r="NQB106" s="189"/>
      <c r="NQC106" s="189"/>
      <c r="NQD106" s="189"/>
      <c r="NQE106" s="189"/>
      <c r="NQF106" s="189"/>
      <c r="NQG106" s="189"/>
      <c r="NQH106" s="189"/>
      <c r="NQI106" s="189"/>
      <c r="NQJ106" s="189"/>
      <c r="NQK106" s="189"/>
      <c r="NQL106" s="189"/>
      <c r="NQM106" s="189"/>
      <c r="NQN106" s="189"/>
      <c r="NQO106" s="189"/>
      <c r="NQP106" s="189"/>
      <c r="NQQ106" s="189"/>
      <c r="NQR106" s="189"/>
      <c r="NQS106" s="189"/>
      <c r="NQT106" s="189"/>
      <c r="NQU106" s="189"/>
      <c r="NQV106" s="189"/>
      <c r="NQW106" s="189"/>
      <c r="NQX106" s="189"/>
      <c r="NQY106" s="189"/>
      <c r="NQZ106" s="189"/>
      <c r="NRA106" s="189"/>
      <c r="NRB106" s="189"/>
      <c r="NRC106" s="189"/>
      <c r="NRD106" s="189"/>
      <c r="NRE106" s="189"/>
      <c r="NRF106" s="189"/>
      <c r="NRG106" s="189"/>
      <c r="NRH106" s="189"/>
      <c r="NRI106" s="189"/>
      <c r="NRJ106" s="189"/>
      <c r="NRK106" s="189"/>
      <c r="NRL106" s="189"/>
      <c r="NRM106" s="189"/>
      <c r="NRN106" s="189"/>
      <c r="NRO106" s="189"/>
      <c r="NRP106" s="189"/>
      <c r="NRQ106" s="189"/>
      <c r="NRR106" s="189"/>
      <c r="NRS106" s="189"/>
      <c r="NRT106" s="189"/>
      <c r="NRU106" s="189"/>
      <c r="NRV106" s="189"/>
      <c r="NRW106" s="189"/>
      <c r="NRX106" s="189"/>
      <c r="NRY106" s="189"/>
      <c r="NRZ106" s="189"/>
      <c r="NSA106" s="189"/>
      <c r="NSB106" s="189"/>
      <c r="NSC106" s="189"/>
      <c r="NSD106" s="189"/>
      <c r="NSE106" s="189"/>
      <c r="NSF106" s="189"/>
      <c r="NSG106" s="189"/>
      <c r="NSH106" s="189"/>
      <c r="NSI106" s="189"/>
      <c r="NSJ106" s="189"/>
      <c r="NSK106" s="189"/>
      <c r="NSL106" s="189"/>
      <c r="NSM106" s="189"/>
      <c r="NSN106" s="189"/>
      <c r="NSO106" s="189"/>
      <c r="NSP106" s="189"/>
      <c r="NSQ106" s="189"/>
      <c r="NSR106" s="189"/>
      <c r="NSS106" s="189"/>
      <c r="NST106" s="189"/>
      <c r="NSU106" s="189"/>
      <c r="NSV106" s="189"/>
      <c r="NSW106" s="189"/>
      <c r="NSX106" s="189"/>
      <c r="NSY106" s="189"/>
      <c r="NSZ106" s="189"/>
      <c r="NTA106" s="189"/>
      <c r="NTB106" s="189"/>
      <c r="NTC106" s="189"/>
      <c r="NTD106" s="189"/>
      <c r="NTE106" s="189"/>
      <c r="NTF106" s="189"/>
      <c r="NTG106" s="189"/>
      <c r="NTH106" s="189"/>
      <c r="NTI106" s="189"/>
      <c r="NTJ106" s="189"/>
      <c r="NTK106" s="189"/>
      <c r="NTL106" s="189"/>
      <c r="NTM106" s="189"/>
      <c r="NTN106" s="189"/>
      <c r="NTO106" s="189"/>
      <c r="NTP106" s="189"/>
      <c r="NTQ106" s="189"/>
      <c r="NTR106" s="189"/>
      <c r="NTS106" s="189"/>
      <c r="NTT106" s="189"/>
      <c r="NTU106" s="189"/>
      <c r="NTV106" s="189"/>
      <c r="NTW106" s="189"/>
      <c r="NTX106" s="189"/>
      <c r="NTY106" s="189"/>
      <c r="NTZ106" s="189"/>
      <c r="NUA106" s="189"/>
      <c r="NUB106" s="189"/>
      <c r="NUC106" s="189"/>
      <c r="NUD106" s="189"/>
      <c r="NUE106" s="189"/>
      <c r="NUF106" s="189"/>
      <c r="NUG106" s="189"/>
      <c r="NUH106" s="189"/>
      <c r="NUI106" s="189"/>
      <c r="NUJ106" s="189"/>
      <c r="NUK106" s="189"/>
      <c r="NUL106" s="189"/>
      <c r="NUM106" s="189"/>
      <c r="NUN106" s="189"/>
      <c r="NUO106" s="189"/>
      <c r="NUP106" s="189"/>
      <c r="NUQ106" s="189"/>
      <c r="NUR106" s="189"/>
      <c r="NUS106" s="189"/>
      <c r="NUT106" s="189"/>
      <c r="NUU106" s="189"/>
      <c r="NUV106" s="189"/>
      <c r="NUW106" s="189"/>
      <c r="NUX106" s="189"/>
      <c r="NUY106" s="189"/>
      <c r="NUZ106" s="189"/>
      <c r="NVA106" s="189"/>
      <c r="NVB106" s="189"/>
      <c r="NVC106" s="189"/>
      <c r="NVD106" s="189"/>
      <c r="NVE106" s="189"/>
      <c r="NVF106" s="189"/>
      <c r="NVG106" s="189"/>
      <c r="NVH106" s="189"/>
      <c r="NVI106" s="189"/>
      <c r="NVJ106" s="189"/>
      <c r="NVK106" s="189"/>
      <c r="NVL106" s="189"/>
      <c r="NVM106" s="189"/>
      <c r="NVN106" s="189"/>
      <c r="NVO106" s="189"/>
      <c r="NVP106" s="189"/>
      <c r="NVQ106" s="189"/>
      <c r="NVR106" s="189"/>
      <c r="NVS106" s="189"/>
      <c r="NVT106" s="189"/>
      <c r="NVU106" s="189"/>
      <c r="NVV106" s="189"/>
      <c r="NVW106" s="189"/>
      <c r="NVX106" s="189"/>
      <c r="NVY106" s="189"/>
      <c r="NVZ106" s="189"/>
      <c r="NWA106" s="189"/>
      <c r="NWB106" s="189"/>
      <c r="NWC106" s="189"/>
      <c r="NWD106" s="189"/>
      <c r="NWE106" s="189"/>
      <c r="NWF106" s="189"/>
      <c r="NWG106" s="189"/>
      <c r="NWH106" s="189"/>
      <c r="NWI106" s="189"/>
      <c r="NWJ106" s="189"/>
      <c r="NWK106" s="189"/>
      <c r="NWL106" s="189"/>
      <c r="NWM106" s="189"/>
      <c r="NWN106" s="189"/>
      <c r="NWO106" s="189"/>
      <c r="NWP106" s="189"/>
      <c r="NWQ106" s="189"/>
      <c r="NWR106" s="189"/>
      <c r="NWS106" s="189"/>
      <c r="NWT106" s="189"/>
      <c r="NWU106" s="189"/>
      <c r="NWV106" s="189"/>
      <c r="NWW106" s="189"/>
      <c r="NWX106" s="189"/>
      <c r="NWY106" s="189"/>
      <c r="NWZ106" s="189"/>
      <c r="NXA106" s="189"/>
      <c r="NXB106" s="189"/>
      <c r="NXC106" s="189"/>
      <c r="NXD106" s="189"/>
      <c r="NXE106" s="189"/>
      <c r="NXF106" s="189"/>
      <c r="NXG106" s="189"/>
      <c r="NXH106" s="189"/>
      <c r="NXI106" s="189"/>
      <c r="NXJ106" s="189"/>
      <c r="NXK106" s="189"/>
      <c r="NXL106" s="189"/>
      <c r="NXM106" s="189"/>
      <c r="NXN106" s="189"/>
      <c r="NXO106" s="189"/>
      <c r="NXP106" s="189"/>
      <c r="NXQ106" s="189"/>
      <c r="NXR106" s="189"/>
      <c r="NXS106" s="189"/>
      <c r="NXT106" s="189"/>
      <c r="NXU106" s="189"/>
      <c r="NXV106" s="189"/>
      <c r="NXW106" s="189"/>
      <c r="NXX106" s="189"/>
      <c r="NXY106" s="189"/>
      <c r="NXZ106" s="189"/>
      <c r="NYA106" s="189"/>
      <c r="NYB106" s="189"/>
      <c r="NYC106" s="189"/>
      <c r="NYD106" s="189"/>
      <c r="NYE106" s="189"/>
      <c r="NYF106" s="189"/>
      <c r="NYG106" s="189"/>
      <c r="NYH106" s="189"/>
      <c r="NYI106" s="189"/>
      <c r="NYJ106" s="189"/>
      <c r="NYK106" s="189"/>
      <c r="NYL106" s="189"/>
      <c r="NYM106" s="189"/>
      <c r="NYN106" s="189"/>
      <c r="NYO106" s="189"/>
      <c r="NYP106" s="189"/>
      <c r="NYQ106" s="189"/>
      <c r="NYR106" s="189"/>
      <c r="NYS106" s="189"/>
      <c r="NYT106" s="189"/>
      <c r="NYU106" s="189"/>
      <c r="NYV106" s="189"/>
      <c r="NYW106" s="189"/>
      <c r="NYX106" s="189"/>
      <c r="NYY106" s="189"/>
      <c r="NYZ106" s="189"/>
      <c r="NZA106" s="189"/>
      <c r="NZB106" s="189"/>
      <c r="NZC106" s="189"/>
      <c r="NZD106" s="189"/>
      <c r="NZE106" s="189"/>
      <c r="NZF106" s="189"/>
      <c r="NZG106" s="189"/>
      <c r="NZH106" s="189"/>
      <c r="NZI106" s="189"/>
      <c r="NZJ106" s="189"/>
      <c r="NZK106" s="189"/>
      <c r="NZL106" s="189"/>
      <c r="NZM106" s="189"/>
      <c r="NZN106" s="189"/>
      <c r="NZO106" s="189"/>
      <c r="NZP106" s="189"/>
      <c r="NZQ106" s="189"/>
      <c r="NZR106" s="189"/>
      <c r="NZS106" s="189"/>
      <c r="NZT106" s="189"/>
      <c r="NZU106" s="189"/>
      <c r="NZV106" s="189"/>
      <c r="NZW106" s="189"/>
      <c r="NZX106" s="189"/>
      <c r="NZY106" s="189"/>
      <c r="NZZ106" s="189"/>
      <c r="OAA106" s="189"/>
      <c r="OAB106" s="189"/>
      <c r="OAC106" s="189"/>
      <c r="OAD106" s="189"/>
      <c r="OAE106" s="189"/>
      <c r="OAF106" s="189"/>
      <c r="OAG106" s="189"/>
      <c r="OAH106" s="189"/>
      <c r="OAI106" s="189"/>
      <c r="OAJ106" s="189"/>
      <c r="OAK106" s="189"/>
      <c r="OAL106" s="189"/>
      <c r="OAM106" s="189"/>
      <c r="OAN106" s="189"/>
      <c r="OAO106" s="189"/>
      <c r="OAP106" s="189"/>
      <c r="OAQ106" s="189"/>
      <c r="OAR106" s="189"/>
      <c r="OAS106" s="189"/>
      <c r="OAT106" s="189"/>
      <c r="OAU106" s="189"/>
      <c r="OAV106" s="189"/>
      <c r="OAW106" s="189"/>
      <c r="OAX106" s="189"/>
      <c r="OAY106" s="189"/>
      <c r="OAZ106" s="189"/>
      <c r="OBA106" s="189"/>
      <c r="OBB106" s="189"/>
      <c r="OBC106" s="189"/>
      <c r="OBD106" s="189"/>
      <c r="OBE106" s="189"/>
      <c r="OBF106" s="189"/>
      <c r="OBG106" s="189"/>
      <c r="OBH106" s="189"/>
      <c r="OBI106" s="189"/>
      <c r="OBJ106" s="189"/>
      <c r="OBK106" s="189"/>
      <c r="OBL106" s="189"/>
      <c r="OBM106" s="189"/>
      <c r="OBN106" s="189"/>
      <c r="OBO106" s="189"/>
      <c r="OBP106" s="189"/>
      <c r="OBQ106" s="189"/>
      <c r="OBR106" s="189"/>
      <c r="OBS106" s="189"/>
      <c r="OBT106" s="189"/>
      <c r="OBU106" s="189"/>
      <c r="OBV106" s="189"/>
      <c r="OBW106" s="189"/>
      <c r="OBX106" s="189"/>
      <c r="OBY106" s="189"/>
      <c r="OBZ106" s="189"/>
      <c r="OCA106" s="189"/>
      <c r="OCB106" s="189"/>
      <c r="OCC106" s="189"/>
      <c r="OCD106" s="189"/>
      <c r="OCE106" s="189"/>
      <c r="OCF106" s="189"/>
      <c r="OCG106" s="189"/>
      <c r="OCH106" s="189"/>
      <c r="OCI106" s="189"/>
      <c r="OCJ106" s="189"/>
      <c r="OCK106" s="189"/>
      <c r="OCL106" s="189"/>
      <c r="OCM106" s="189"/>
      <c r="OCN106" s="189"/>
      <c r="OCO106" s="189"/>
      <c r="OCP106" s="189"/>
      <c r="OCQ106" s="189"/>
      <c r="OCR106" s="189"/>
      <c r="OCS106" s="189"/>
      <c r="OCT106" s="189"/>
      <c r="OCU106" s="189"/>
      <c r="OCV106" s="189"/>
      <c r="OCW106" s="189"/>
      <c r="OCX106" s="189"/>
      <c r="OCY106" s="189"/>
      <c r="OCZ106" s="189"/>
      <c r="ODA106" s="189"/>
      <c r="ODB106" s="189"/>
      <c r="ODC106" s="189"/>
      <c r="ODD106" s="189"/>
      <c r="ODE106" s="189"/>
      <c r="ODF106" s="189"/>
      <c r="ODG106" s="189"/>
      <c r="ODH106" s="189"/>
      <c r="ODI106" s="189"/>
      <c r="ODJ106" s="189"/>
      <c r="ODK106" s="189"/>
      <c r="ODL106" s="189"/>
      <c r="ODM106" s="189"/>
      <c r="ODN106" s="189"/>
      <c r="ODO106" s="189"/>
      <c r="ODP106" s="189"/>
      <c r="ODQ106" s="189"/>
      <c r="ODR106" s="189"/>
      <c r="ODS106" s="189"/>
      <c r="ODT106" s="189"/>
      <c r="ODU106" s="189"/>
      <c r="ODV106" s="189"/>
      <c r="ODW106" s="189"/>
      <c r="ODX106" s="189"/>
      <c r="ODY106" s="189"/>
      <c r="ODZ106" s="189"/>
      <c r="OEA106" s="189"/>
      <c r="OEB106" s="189"/>
      <c r="OEC106" s="189"/>
      <c r="OED106" s="189"/>
      <c r="OEE106" s="189"/>
      <c r="OEF106" s="189"/>
      <c r="OEG106" s="189"/>
      <c r="OEH106" s="189"/>
      <c r="OEI106" s="189"/>
      <c r="OEJ106" s="189"/>
      <c r="OEK106" s="189"/>
      <c r="OEL106" s="189"/>
      <c r="OEM106" s="189"/>
      <c r="OEN106" s="189"/>
      <c r="OEO106" s="189"/>
      <c r="OEP106" s="189"/>
      <c r="OEQ106" s="189"/>
      <c r="OER106" s="189"/>
      <c r="OES106" s="189"/>
      <c r="OET106" s="189"/>
      <c r="OEU106" s="189"/>
      <c r="OEV106" s="189"/>
      <c r="OEW106" s="189"/>
      <c r="OEX106" s="189"/>
      <c r="OEY106" s="189"/>
      <c r="OEZ106" s="189"/>
      <c r="OFA106" s="189"/>
      <c r="OFB106" s="189"/>
      <c r="OFC106" s="189"/>
      <c r="OFD106" s="189"/>
      <c r="OFE106" s="189"/>
      <c r="OFF106" s="189"/>
      <c r="OFG106" s="189"/>
      <c r="OFH106" s="189"/>
      <c r="OFI106" s="189"/>
      <c r="OFJ106" s="189"/>
      <c r="OFK106" s="189"/>
      <c r="OFL106" s="189"/>
      <c r="OFM106" s="189"/>
      <c r="OFN106" s="189"/>
      <c r="OFO106" s="189"/>
      <c r="OFP106" s="189"/>
      <c r="OFQ106" s="189"/>
      <c r="OFR106" s="189"/>
      <c r="OFS106" s="189"/>
      <c r="OFT106" s="189"/>
      <c r="OFU106" s="189"/>
      <c r="OFV106" s="189"/>
      <c r="OFW106" s="189"/>
      <c r="OFX106" s="189"/>
      <c r="OFY106" s="189"/>
      <c r="OFZ106" s="189"/>
      <c r="OGA106" s="189"/>
      <c r="OGB106" s="189"/>
      <c r="OGC106" s="189"/>
      <c r="OGD106" s="189"/>
      <c r="OGE106" s="189"/>
      <c r="OGF106" s="189"/>
      <c r="OGG106" s="189"/>
      <c r="OGH106" s="189"/>
      <c r="OGI106" s="189"/>
      <c r="OGJ106" s="189"/>
      <c r="OGK106" s="189"/>
      <c r="OGL106" s="189"/>
      <c r="OGM106" s="189"/>
      <c r="OGN106" s="189"/>
      <c r="OGO106" s="189"/>
      <c r="OGP106" s="189"/>
      <c r="OGQ106" s="189"/>
      <c r="OGR106" s="189"/>
      <c r="OGS106" s="189"/>
      <c r="OGT106" s="189"/>
      <c r="OGU106" s="189"/>
      <c r="OGV106" s="189"/>
      <c r="OGW106" s="189"/>
      <c r="OGX106" s="189"/>
      <c r="OGY106" s="189"/>
      <c r="OGZ106" s="189"/>
      <c r="OHA106" s="189"/>
      <c r="OHB106" s="189"/>
      <c r="OHC106" s="189"/>
      <c r="OHD106" s="189"/>
      <c r="OHE106" s="189"/>
      <c r="OHF106" s="189"/>
      <c r="OHG106" s="189"/>
      <c r="OHH106" s="189"/>
      <c r="OHI106" s="189"/>
      <c r="OHJ106" s="189"/>
      <c r="OHK106" s="189"/>
      <c r="OHL106" s="189"/>
      <c r="OHM106" s="189"/>
      <c r="OHN106" s="189"/>
      <c r="OHO106" s="189"/>
      <c r="OHP106" s="189"/>
      <c r="OHQ106" s="189"/>
      <c r="OHR106" s="189"/>
      <c r="OHS106" s="189"/>
      <c r="OHT106" s="189"/>
      <c r="OHU106" s="189"/>
      <c r="OHV106" s="189"/>
      <c r="OHW106" s="189"/>
      <c r="OHX106" s="189"/>
      <c r="OHY106" s="189"/>
      <c r="OHZ106" s="189"/>
      <c r="OIA106" s="189"/>
      <c r="OIB106" s="189"/>
      <c r="OIC106" s="189"/>
      <c r="OID106" s="189"/>
      <c r="OIE106" s="189"/>
      <c r="OIF106" s="189"/>
      <c r="OIG106" s="189"/>
      <c r="OIH106" s="189"/>
      <c r="OII106" s="189"/>
      <c r="OIJ106" s="189"/>
      <c r="OIK106" s="189"/>
      <c r="OIL106" s="189"/>
      <c r="OIM106" s="189"/>
      <c r="OIN106" s="189"/>
      <c r="OIO106" s="189"/>
      <c r="OIP106" s="189"/>
      <c r="OIQ106" s="189"/>
      <c r="OIR106" s="189"/>
      <c r="OIS106" s="189"/>
      <c r="OIT106" s="189"/>
      <c r="OIU106" s="189"/>
      <c r="OIV106" s="189"/>
      <c r="OIW106" s="189"/>
      <c r="OIX106" s="189"/>
      <c r="OIY106" s="189"/>
      <c r="OIZ106" s="189"/>
      <c r="OJA106" s="189"/>
      <c r="OJB106" s="189"/>
      <c r="OJC106" s="189"/>
      <c r="OJD106" s="189"/>
      <c r="OJE106" s="189"/>
      <c r="OJF106" s="189"/>
      <c r="OJG106" s="189"/>
      <c r="OJH106" s="189"/>
      <c r="OJI106" s="189"/>
      <c r="OJJ106" s="189"/>
      <c r="OJK106" s="189"/>
      <c r="OJL106" s="189"/>
      <c r="OJM106" s="189"/>
      <c r="OJN106" s="189"/>
      <c r="OJO106" s="189"/>
      <c r="OJP106" s="189"/>
      <c r="OJQ106" s="189"/>
      <c r="OJR106" s="189"/>
      <c r="OJS106" s="189"/>
      <c r="OJT106" s="189"/>
      <c r="OJU106" s="189"/>
      <c r="OJV106" s="189"/>
      <c r="OJW106" s="189"/>
      <c r="OJX106" s="189"/>
      <c r="OJY106" s="189"/>
      <c r="OJZ106" s="189"/>
      <c r="OKA106" s="189"/>
      <c r="OKB106" s="189"/>
      <c r="OKC106" s="189"/>
      <c r="OKD106" s="189"/>
      <c r="OKE106" s="189"/>
      <c r="OKF106" s="189"/>
      <c r="OKG106" s="189"/>
      <c r="OKH106" s="189"/>
      <c r="OKI106" s="189"/>
      <c r="OKJ106" s="189"/>
      <c r="OKK106" s="189"/>
      <c r="OKL106" s="189"/>
      <c r="OKM106" s="189"/>
      <c r="OKN106" s="189"/>
      <c r="OKO106" s="189"/>
      <c r="OKP106" s="189"/>
      <c r="OKQ106" s="189"/>
      <c r="OKR106" s="189"/>
      <c r="OKS106" s="189"/>
      <c r="OKT106" s="189"/>
      <c r="OKU106" s="189"/>
      <c r="OKV106" s="189"/>
      <c r="OKW106" s="189"/>
      <c r="OKX106" s="189"/>
      <c r="OKY106" s="189"/>
      <c r="OKZ106" s="189"/>
      <c r="OLA106" s="189"/>
      <c r="OLB106" s="189"/>
      <c r="OLC106" s="189"/>
      <c r="OLD106" s="189"/>
      <c r="OLE106" s="189"/>
      <c r="OLF106" s="189"/>
      <c r="OLG106" s="189"/>
      <c r="OLH106" s="189"/>
      <c r="OLI106" s="189"/>
      <c r="OLJ106" s="189"/>
      <c r="OLK106" s="189"/>
      <c r="OLL106" s="189"/>
      <c r="OLM106" s="189"/>
      <c r="OLN106" s="189"/>
      <c r="OLO106" s="189"/>
      <c r="OLP106" s="189"/>
      <c r="OLQ106" s="189"/>
      <c r="OLR106" s="189"/>
      <c r="OLS106" s="189"/>
      <c r="OLT106" s="189"/>
      <c r="OLU106" s="189"/>
      <c r="OLV106" s="189"/>
      <c r="OLW106" s="189"/>
      <c r="OLX106" s="189"/>
      <c r="OLY106" s="189"/>
      <c r="OLZ106" s="189"/>
      <c r="OMA106" s="189"/>
      <c r="OMB106" s="189"/>
      <c r="OMC106" s="189"/>
      <c r="OMD106" s="189"/>
      <c r="OME106" s="189"/>
      <c r="OMF106" s="189"/>
      <c r="OMG106" s="189"/>
      <c r="OMH106" s="189"/>
      <c r="OMI106" s="189"/>
      <c r="OMJ106" s="189"/>
      <c r="OMK106" s="189"/>
      <c r="OML106" s="189"/>
      <c r="OMM106" s="189"/>
      <c r="OMN106" s="189"/>
      <c r="OMO106" s="189"/>
      <c r="OMP106" s="189"/>
      <c r="OMQ106" s="189"/>
      <c r="OMR106" s="189"/>
      <c r="OMS106" s="189"/>
      <c r="OMT106" s="189"/>
      <c r="OMU106" s="189"/>
      <c r="OMV106" s="189"/>
      <c r="OMW106" s="189"/>
      <c r="OMX106" s="189"/>
      <c r="OMY106" s="189"/>
      <c r="OMZ106" s="189"/>
      <c r="ONA106" s="189"/>
      <c r="ONB106" s="189"/>
      <c r="ONC106" s="189"/>
      <c r="OND106" s="189"/>
      <c r="ONE106" s="189"/>
      <c r="ONF106" s="189"/>
      <c r="ONG106" s="189"/>
      <c r="ONH106" s="189"/>
      <c r="ONI106" s="189"/>
      <c r="ONJ106" s="189"/>
      <c r="ONK106" s="189"/>
      <c r="ONL106" s="189"/>
      <c r="ONM106" s="189"/>
      <c r="ONN106" s="189"/>
      <c r="ONO106" s="189"/>
      <c r="ONP106" s="189"/>
      <c r="ONQ106" s="189"/>
      <c r="ONR106" s="189"/>
      <c r="ONS106" s="189"/>
      <c r="ONT106" s="189"/>
      <c r="ONU106" s="189"/>
      <c r="ONV106" s="189"/>
      <c r="ONW106" s="189"/>
      <c r="ONX106" s="189"/>
      <c r="ONY106" s="189"/>
      <c r="ONZ106" s="189"/>
      <c r="OOA106" s="189"/>
      <c r="OOB106" s="189"/>
      <c r="OOC106" s="189"/>
      <c r="OOD106" s="189"/>
      <c r="OOE106" s="189"/>
      <c r="OOF106" s="189"/>
      <c r="OOG106" s="189"/>
      <c r="OOH106" s="189"/>
      <c r="OOI106" s="189"/>
      <c r="OOJ106" s="189"/>
      <c r="OOK106" s="189"/>
      <c r="OOL106" s="189"/>
      <c r="OOM106" s="189"/>
      <c r="OON106" s="189"/>
      <c r="OOO106" s="189"/>
      <c r="OOP106" s="189"/>
      <c r="OOQ106" s="189"/>
      <c r="OOR106" s="189"/>
      <c r="OOS106" s="189"/>
      <c r="OOT106" s="189"/>
      <c r="OOU106" s="189"/>
      <c r="OOV106" s="189"/>
      <c r="OOW106" s="189"/>
      <c r="OOX106" s="189"/>
      <c r="OOY106" s="189"/>
      <c r="OOZ106" s="189"/>
      <c r="OPA106" s="189"/>
      <c r="OPB106" s="189"/>
      <c r="OPC106" s="189"/>
      <c r="OPD106" s="189"/>
      <c r="OPE106" s="189"/>
      <c r="OPF106" s="189"/>
      <c r="OPG106" s="189"/>
      <c r="OPH106" s="189"/>
      <c r="OPI106" s="189"/>
      <c r="OPJ106" s="189"/>
      <c r="OPK106" s="189"/>
      <c r="OPL106" s="189"/>
      <c r="OPM106" s="189"/>
      <c r="OPN106" s="189"/>
      <c r="OPO106" s="189"/>
      <c r="OPP106" s="189"/>
      <c r="OPQ106" s="189"/>
      <c r="OPR106" s="189"/>
      <c r="OPS106" s="189"/>
      <c r="OPT106" s="189"/>
      <c r="OPU106" s="189"/>
      <c r="OPV106" s="189"/>
      <c r="OPW106" s="189"/>
      <c r="OPX106" s="189"/>
      <c r="OPY106" s="189"/>
      <c r="OPZ106" s="189"/>
      <c r="OQA106" s="189"/>
      <c r="OQB106" s="189"/>
      <c r="OQC106" s="189"/>
      <c r="OQD106" s="189"/>
      <c r="OQE106" s="189"/>
      <c r="OQF106" s="189"/>
      <c r="OQG106" s="189"/>
      <c r="OQH106" s="189"/>
      <c r="OQI106" s="189"/>
      <c r="OQJ106" s="189"/>
      <c r="OQK106" s="189"/>
      <c r="OQL106" s="189"/>
      <c r="OQM106" s="189"/>
      <c r="OQN106" s="189"/>
      <c r="OQO106" s="189"/>
      <c r="OQP106" s="189"/>
      <c r="OQQ106" s="189"/>
      <c r="OQR106" s="189"/>
      <c r="OQS106" s="189"/>
      <c r="OQT106" s="189"/>
      <c r="OQU106" s="189"/>
      <c r="OQV106" s="189"/>
      <c r="OQW106" s="189"/>
      <c r="OQX106" s="189"/>
      <c r="OQY106" s="189"/>
      <c r="OQZ106" s="189"/>
      <c r="ORA106" s="189"/>
      <c r="ORB106" s="189"/>
      <c r="ORC106" s="189"/>
      <c r="ORD106" s="189"/>
      <c r="ORE106" s="189"/>
      <c r="ORF106" s="189"/>
      <c r="ORG106" s="189"/>
      <c r="ORH106" s="189"/>
      <c r="ORI106" s="189"/>
      <c r="ORJ106" s="189"/>
      <c r="ORK106" s="189"/>
      <c r="ORL106" s="189"/>
      <c r="ORM106" s="189"/>
      <c r="ORN106" s="189"/>
      <c r="ORO106" s="189"/>
      <c r="ORP106" s="189"/>
      <c r="ORQ106" s="189"/>
      <c r="ORR106" s="189"/>
      <c r="ORS106" s="189"/>
      <c r="ORT106" s="189"/>
      <c r="ORU106" s="189"/>
      <c r="ORV106" s="189"/>
      <c r="ORW106" s="189"/>
      <c r="ORX106" s="189"/>
      <c r="ORY106" s="189"/>
      <c r="ORZ106" s="189"/>
      <c r="OSA106" s="189"/>
      <c r="OSB106" s="189"/>
      <c r="OSC106" s="189"/>
      <c r="OSD106" s="189"/>
      <c r="OSE106" s="189"/>
      <c r="OSF106" s="189"/>
      <c r="OSG106" s="189"/>
      <c r="OSH106" s="189"/>
      <c r="OSI106" s="189"/>
      <c r="OSJ106" s="189"/>
      <c r="OSK106" s="189"/>
      <c r="OSL106" s="189"/>
      <c r="OSM106" s="189"/>
      <c r="OSN106" s="189"/>
      <c r="OSO106" s="189"/>
      <c r="OSP106" s="189"/>
      <c r="OSQ106" s="189"/>
      <c r="OSR106" s="189"/>
      <c r="OSS106" s="189"/>
      <c r="OST106" s="189"/>
      <c r="OSU106" s="189"/>
      <c r="OSV106" s="189"/>
      <c r="OSW106" s="189"/>
      <c r="OSX106" s="189"/>
      <c r="OSY106" s="189"/>
      <c r="OSZ106" s="189"/>
      <c r="OTA106" s="189"/>
      <c r="OTB106" s="189"/>
      <c r="OTC106" s="189"/>
      <c r="OTD106" s="189"/>
      <c r="OTE106" s="189"/>
      <c r="OTF106" s="189"/>
      <c r="OTG106" s="189"/>
      <c r="OTH106" s="189"/>
      <c r="OTI106" s="189"/>
      <c r="OTJ106" s="189"/>
      <c r="OTK106" s="189"/>
      <c r="OTL106" s="189"/>
      <c r="OTM106" s="189"/>
      <c r="OTN106" s="189"/>
      <c r="OTO106" s="189"/>
      <c r="OTP106" s="189"/>
      <c r="OTQ106" s="189"/>
      <c r="OTR106" s="189"/>
      <c r="OTS106" s="189"/>
      <c r="OTT106" s="189"/>
      <c r="OTU106" s="189"/>
      <c r="OTV106" s="189"/>
      <c r="OTW106" s="189"/>
      <c r="OTX106" s="189"/>
      <c r="OTY106" s="189"/>
      <c r="OTZ106" s="189"/>
      <c r="OUA106" s="189"/>
      <c r="OUB106" s="189"/>
      <c r="OUC106" s="189"/>
      <c r="OUD106" s="189"/>
      <c r="OUE106" s="189"/>
      <c r="OUF106" s="189"/>
      <c r="OUG106" s="189"/>
      <c r="OUH106" s="189"/>
      <c r="OUI106" s="189"/>
      <c r="OUJ106" s="189"/>
      <c r="OUK106" s="189"/>
      <c r="OUL106" s="189"/>
      <c r="OUM106" s="189"/>
      <c r="OUN106" s="189"/>
      <c r="OUO106" s="189"/>
      <c r="OUP106" s="189"/>
      <c r="OUQ106" s="189"/>
      <c r="OUR106" s="189"/>
      <c r="OUS106" s="189"/>
      <c r="OUT106" s="189"/>
      <c r="OUU106" s="189"/>
      <c r="OUV106" s="189"/>
      <c r="OUW106" s="189"/>
      <c r="OUX106" s="189"/>
      <c r="OUY106" s="189"/>
      <c r="OUZ106" s="189"/>
      <c r="OVA106" s="189"/>
      <c r="OVB106" s="189"/>
      <c r="OVC106" s="189"/>
      <c r="OVD106" s="189"/>
      <c r="OVE106" s="189"/>
      <c r="OVF106" s="189"/>
      <c r="OVG106" s="189"/>
      <c r="OVH106" s="189"/>
      <c r="OVI106" s="189"/>
      <c r="OVJ106" s="189"/>
      <c r="OVK106" s="189"/>
      <c r="OVL106" s="189"/>
      <c r="OVM106" s="189"/>
      <c r="OVN106" s="189"/>
      <c r="OVO106" s="189"/>
      <c r="OVP106" s="189"/>
      <c r="OVQ106" s="189"/>
      <c r="OVR106" s="189"/>
      <c r="OVS106" s="189"/>
      <c r="OVT106" s="189"/>
      <c r="OVU106" s="189"/>
      <c r="OVV106" s="189"/>
      <c r="OVW106" s="189"/>
      <c r="OVX106" s="189"/>
      <c r="OVY106" s="189"/>
      <c r="OVZ106" s="189"/>
      <c r="OWA106" s="189"/>
      <c r="OWB106" s="189"/>
      <c r="OWC106" s="189"/>
      <c r="OWD106" s="189"/>
      <c r="OWE106" s="189"/>
      <c r="OWF106" s="189"/>
      <c r="OWG106" s="189"/>
      <c r="OWH106" s="189"/>
      <c r="OWI106" s="189"/>
      <c r="OWJ106" s="189"/>
      <c r="OWK106" s="189"/>
      <c r="OWL106" s="189"/>
      <c r="OWM106" s="189"/>
      <c r="OWN106" s="189"/>
      <c r="OWO106" s="189"/>
      <c r="OWP106" s="189"/>
      <c r="OWQ106" s="189"/>
      <c r="OWR106" s="189"/>
      <c r="OWS106" s="189"/>
      <c r="OWT106" s="189"/>
      <c r="OWU106" s="189"/>
      <c r="OWV106" s="189"/>
      <c r="OWW106" s="189"/>
      <c r="OWX106" s="189"/>
      <c r="OWY106" s="189"/>
      <c r="OWZ106" s="189"/>
      <c r="OXA106" s="189"/>
      <c r="OXB106" s="189"/>
      <c r="OXC106" s="189"/>
      <c r="OXD106" s="189"/>
      <c r="OXE106" s="189"/>
      <c r="OXF106" s="189"/>
      <c r="OXG106" s="189"/>
      <c r="OXH106" s="189"/>
      <c r="OXI106" s="189"/>
      <c r="OXJ106" s="189"/>
      <c r="OXK106" s="189"/>
      <c r="OXL106" s="189"/>
      <c r="OXM106" s="189"/>
      <c r="OXN106" s="189"/>
      <c r="OXO106" s="189"/>
      <c r="OXP106" s="189"/>
      <c r="OXQ106" s="189"/>
      <c r="OXR106" s="189"/>
      <c r="OXS106" s="189"/>
      <c r="OXT106" s="189"/>
      <c r="OXU106" s="189"/>
      <c r="OXV106" s="189"/>
      <c r="OXW106" s="189"/>
      <c r="OXX106" s="189"/>
      <c r="OXY106" s="189"/>
      <c r="OXZ106" s="189"/>
      <c r="OYA106" s="189"/>
      <c r="OYB106" s="189"/>
      <c r="OYC106" s="189"/>
      <c r="OYD106" s="189"/>
      <c r="OYE106" s="189"/>
      <c r="OYF106" s="189"/>
      <c r="OYG106" s="189"/>
      <c r="OYH106" s="189"/>
      <c r="OYI106" s="189"/>
      <c r="OYJ106" s="189"/>
      <c r="OYK106" s="189"/>
      <c r="OYL106" s="189"/>
      <c r="OYM106" s="189"/>
      <c r="OYN106" s="189"/>
      <c r="OYO106" s="189"/>
      <c r="OYP106" s="189"/>
      <c r="OYQ106" s="189"/>
      <c r="OYR106" s="189"/>
      <c r="OYS106" s="189"/>
      <c r="OYT106" s="189"/>
      <c r="OYU106" s="189"/>
      <c r="OYV106" s="189"/>
      <c r="OYW106" s="189"/>
      <c r="OYX106" s="189"/>
      <c r="OYY106" s="189"/>
      <c r="OYZ106" s="189"/>
      <c r="OZA106" s="189"/>
      <c r="OZB106" s="189"/>
      <c r="OZC106" s="189"/>
      <c r="OZD106" s="189"/>
      <c r="OZE106" s="189"/>
      <c r="OZF106" s="189"/>
      <c r="OZG106" s="189"/>
      <c r="OZH106" s="189"/>
      <c r="OZI106" s="189"/>
      <c r="OZJ106" s="189"/>
      <c r="OZK106" s="189"/>
      <c r="OZL106" s="189"/>
      <c r="OZM106" s="189"/>
      <c r="OZN106" s="189"/>
      <c r="OZO106" s="189"/>
      <c r="OZP106" s="189"/>
      <c r="OZQ106" s="189"/>
      <c r="OZR106" s="189"/>
      <c r="OZS106" s="189"/>
      <c r="OZT106" s="189"/>
      <c r="OZU106" s="189"/>
      <c r="OZV106" s="189"/>
      <c r="OZW106" s="189"/>
      <c r="OZX106" s="189"/>
      <c r="OZY106" s="189"/>
      <c r="OZZ106" s="189"/>
      <c r="PAA106" s="189"/>
      <c r="PAB106" s="189"/>
      <c r="PAC106" s="189"/>
      <c r="PAD106" s="189"/>
      <c r="PAE106" s="189"/>
      <c r="PAF106" s="189"/>
      <c r="PAG106" s="189"/>
      <c r="PAH106" s="189"/>
      <c r="PAI106" s="189"/>
      <c r="PAJ106" s="189"/>
      <c r="PAK106" s="189"/>
      <c r="PAL106" s="189"/>
      <c r="PAM106" s="189"/>
      <c r="PAN106" s="189"/>
      <c r="PAO106" s="189"/>
      <c r="PAP106" s="189"/>
      <c r="PAQ106" s="189"/>
      <c r="PAR106" s="189"/>
      <c r="PAS106" s="189"/>
      <c r="PAT106" s="189"/>
      <c r="PAU106" s="189"/>
      <c r="PAV106" s="189"/>
      <c r="PAW106" s="189"/>
      <c r="PAX106" s="189"/>
      <c r="PAY106" s="189"/>
      <c r="PAZ106" s="189"/>
      <c r="PBA106" s="189"/>
      <c r="PBB106" s="189"/>
      <c r="PBC106" s="189"/>
      <c r="PBD106" s="189"/>
      <c r="PBE106" s="189"/>
      <c r="PBF106" s="189"/>
      <c r="PBG106" s="189"/>
      <c r="PBH106" s="189"/>
      <c r="PBI106" s="189"/>
      <c r="PBJ106" s="189"/>
      <c r="PBK106" s="189"/>
      <c r="PBL106" s="189"/>
      <c r="PBM106" s="189"/>
      <c r="PBN106" s="189"/>
      <c r="PBO106" s="189"/>
      <c r="PBP106" s="189"/>
      <c r="PBQ106" s="189"/>
      <c r="PBR106" s="189"/>
      <c r="PBS106" s="189"/>
      <c r="PBT106" s="189"/>
      <c r="PBU106" s="189"/>
      <c r="PBV106" s="189"/>
      <c r="PBW106" s="189"/>
      <c r="PBX106" s="189"/>
      <c r="PBY106" s="189"/>
      <c r="PBZ106" s="189"/>
      <c r="PCA106" s="189"/>
      <c r="PCB106" s="189"/>
      <c r="PCC106" s="189"/>
      <c r="PCD106" s="189"/>
      <c r="PCE106" s="189"/>
      <c r="PCF106" s="189"/>
      <c r="PCG106" s="189"/>
      <c r="PCH106" s="189"/>
      <c r="PCI106" s="189"/>
      <c r="PCJ106" s="189"/>
      <c r="PCK106" s="189"/>
      <c r="PCL106" s="189"/>
      <c r="PCM106" s="189"/>
      <c r="PCN106" s="189"/>
      <c r="PCO106" s="189"/>
      <c r="PCP106" s="189"/>
      <c r="PCQ106" s="189"/>
      <c r="PCR106" s="189"/>
      <c r="PCS106" s="189"/>
      <c r="PCT106" s="189"/>
      <c r="PCU106" s="189"/>
      <c r="PCV106" s="189"/>
      <c r="PCW106" s="189"/>
      <c r="PCX106" s="189"/>
      <c r="PCY106" s="189"/>
      <c r="PCZ106" s="189"/>
      <c r="PDA106" s="189"/>
      <c r="PDB106" s="189"/>
      <c r="PDC106" s="189"/>
      <c r="PDD106" s="189"/>
      <c r="PDE106" s="189"/>
      <c r="PDF106" s="189"/>
      <c r="PDG106" s="189"/>
      <c r="PDH106" s="189"/>
      <c r="PDI106" s="189"/>
      <c r="PDJ106" s="189"/>
      <c r="PDK106" s="189"/>
      <c r="PDL106" s="189"/>
      <c r="PDM106" s="189"/>
      <c r="PDN106" s="189"/>
      <c r="PDO106" s="189"/>
      <c r="PDP106" s="189"/>
      <c r="PDQ106" s="189"/>
      <c r="PDR106" s="189"/>
      <c r="PDS106" s="189"/>
      <c r="PDT106" s="189"/>
      <c r="PDU106" s="189"/>
      <c r="PDV106" s="189"/>
      <c r="PDW106" s="189"/>
      <c r="PDX106" s="189"/>
      <c r="PDY106" s="189"/>
      <c r="PDZ106" s="189"/>
      <c r="PEA106" s="189"/>
      <c r="PEB106" s="189"/>
      <c r="PEC106" s="189"/>
      <c r="PED106" s="189"/>
      <c r="PEE106" s="189"/>
      <c r="PEF106" s="189"/>
      <c r="PEG106" s="189"/>
      <c r="PEH106" s="189"/>
      <c r="PEI106" s="189"/>
      <c r="PEJ106" s="189"/>
      <c r="PEK106" s="189"/>
      <c r="PEL106" s="189"/>
      <c r="PEM106" s="189"/>
      <c r="PEN106" s="189"/>
      <c r="PEO106" s="189"/>
      <c r="PEP106" s="189"/>
      <c r="PEQ106" s="189"/>
      <c r="PER106" s="189"/>
      <c r="PES106" s="189"/>
      <c r="PET106" s="189"/>
      <c r="PEU106" s="189"/>
      <c r="PEV106" s="189"/>
      <c r="PEW106" s="189"/>
      <c r="PEX106" s="189"/>
      <c r="PEY106" s="189"/>
      <c r="PEZ106" s="189"/>
      <c r="PFA106" s="189"/>
      <c r="PFB106" s="189"/>
      <c r="PFC106" s="189"/>
      <c r="PFD106" s="189"/>
      <c r="PFE106" s="189"/>
      <c r="PFF106" s="189"/>
      <c r="PFG106" s="189"/>
      <c r="PFH106" s="189"/>
      <c r="PFI106" s="189"/>
      <c r="PFJ106" s="189"/>
      <c r="PFK106" s="189"/>
      <c r="PFL106" s="189"/>
      <c r="PFM106" s="189"/>
      <c r="PFN106" s="189"/>
      <c r="PFO106" s="189"/>
      <c r="PFP106" s="189"/>
      <c r="PFQ106" s="189"/>
      <c r="PFR106" s="189"/>
      <c r="PFS106" s="189"/>
      <c r="PFT106" s="189"/>
      <c r="PFU106" s="189"/>
      <c r="PFV106" s="189"/>
      <c r="PFW106" s="189"/>
      <c r="PFX106" s="189"/>
      <c r="PFY106" s="189"/>
      <c r="PFZ106" s="189"/>
      <c r="PGA106" s="189"/>
      <c r="PGB106" s="189"/>
      <c r="PGC106" s="189"/>
      <c r="PGD106" s="189"/>
      <c r="PGE106" s="189"/>
      <c r="PGF106" s="189"/>
      <c r="PGG106" s="189"/>
      <c r="PGH106" s="189"/>
      <c r="PGI106" s="189"/>
      <c r="PGJ106" s="189"/>
      <c r="PGK106" s="189"/>
      <c r="PGL106" s="189"/>
      <c r="PGM106" s="189"/>
      <c r="PGN106" s="189"/>
      <c r="PGO106" s="189"/>
      <c r="PGP106" s="189"/>
      <c r="PGQ106" s="189"/>
      <c r="PGR106" s="189"/>
      <c r="PGS106" s="189"/>
      <c r="PGT106" s="189"/>
      <c r="PGU106" s="189"/>
      <c r="PGV106" s="189"/>
      <c r="PGW106" s="189"/>
      <c r="PGX106" s="189"/>
      <c r="PGY106" s="189"/>
      <c r="PGZ106" s="189"/>
      <c r="PHA106" s="189"/>
      <c r="PHB106" s="189"/>
      <c r="PHC106" s="189"/>
      <c r="PHD106" s="189"/>
      <c r="PHE106" s="189"/>
      <c r="PHF106" s="189"/>
      <c r="PHG106" s="189"/>
      <c r="PHH106" s="189"/>
      <c r="PHI106" s="189"/>
      <c r="PHJ106" s="189"/>
      <c r="PHK106" s="189"/>
      <c r="PHL106" s="189"/>
      <c r="PHM106" s="189"/>
      <c r="PHN106" s="189"/>
      <c r="PHO106" s="189"/>
      <c r="PHP106" s="189"/>
      <c r="PHQ106" s="189"/>
      <c r="PHR106" s="189"/>
      <c r="PHS106" s="189"/>
      <c r="PHT106" s="189"/>
      <c r="PHU106" s="189"/>
      <c r="PHV106" s="189"/>
      <c r="PHW106" s="189"/>
      <c r="PHX106" s="189"/>
      <c r="PHY106" s="189"/>
      <c r="PHZ106" s="189"/>
      <c r="PIA106" s="189"/>
      <c r="PIB106" s="189"/>
      <c r="PIC106" s="189"/>
      <c r="PID106" s="189"/>
      <c r="PIE106" s="189"/>
      <c r="PIF106" s="189"/>
      <c r="PIG106" s="189"/>
      <c r="PIH106" s="189"/>
      <c r="PII106" s="189"/>
      <c r="PIJ106" s="189"/>
      <c r="PIK106" s="189"/>
      <c r="PIL106" s="189"/>
      <c r="PIM106" s="189"/>
      <c r="PIN106" s="189"/>
      <c r="PIO106" s="189"/>
      <c r="PIP106" s="189"/>
      <c r="PIQ106" s="189"/>
      <c r="PIR106" s="189"/>
      <c r="PIS106" s="189"/>
      <c r="PIT106" s="189"/>
      <c r="PIU106" s="189"/>
      <c r="PIV106" s="189"/>
      <c r="PIW106" s="189"/>
      <c r="PIX106" s="189"/>
      <c r="PIY106" s="189"/>
      <c r="PIZ106" s="189"/>
      <c r="PJA106" s="189"/>
      <c r="PJB106" s="189"/>
      <c r="PJC106" s="189"/>
      <c r="PJD106" s="189"/>
      <c r="PJE106" s="189"/>
      <c r="PJF106" s="189"/>
      <c r="PJG106" s="189"/>
      <c r="PJH106" s="189"/>
      <c r="PJI106" s="189"/>
      <c r="PJJ106" s="189"/>
      <c r="PJK106" s="189"/>
      <c r="PJL106" s="189"/>
      <c r="PJM106" s="189"/>
      <c r="PJN106" s="189"/>
      <c r="PJO106" s="189"/>
      <c r="PJP106" s="189"/>
      <c r="PJQ106" s="189"/>
      <c r="PJR106" s="189"/>
      <c r="PJS106" s="189"/>
      <c r="PJT106" s="189"/>
      <c r="PJU106" s="189"/>
      <c r="PJV106" s="189"/>
      <c r="PJW106" s="189"/>
      <c r="PJX106" s="189"/>
      <c r="PJY106" s="189"/>
      <c r="PJZ106" s="189"/>
      <c r="PKA106" s="189"/>
      <c r="PKB106" s="189"/>
      <c r="PKC106" s="189"/>
      <c r="PKD106" s="189"/>
      <c r="PKE106" s="189"/>
      <c r="PKF106" s="189"/>
      <c r="PKG106" s="189"/>
      <c r="PKH106" s="189"/>
      <c r="PKI106" s="189"/>
      <c r="PKJ106" s="189"/>
      <c r="PKK106" s="189"/>
      <c r="PKL106" s="189"/>
      <c r="PKM106" s="189"/>
      <c r="PKN106" s="189"/>
      <c r="PKO106" s="189"/>
      <c r="PKP106" s="189"/>
      <c r="PKQ106" s="189"/>
      <c r="PKR106" s="189"/>
      <c r="PKS106" s="189"/>
      <c r="PKT106" s="189"/>
      <c r="PKU106" s="189"/>
      <c r="PKV106" s="189"/>
      <c r="PKW106" s="189"/>
      <c r="PKX106" s="189"/>
      <c r="PKY106" s="189"/>
      <c r="PKZ106" s="189"/>
      <c r="PLA106" s="189"/>
      <c r="PLB106" s="189"/>
      <c r="PLC106" s="189"/>
      <c r="PLD106" s="189"/>
      <c r="PLE106" s="189"/>
      <c r="PLF106" s="189"/>
      <c r="PLG106" s="189"/>
      <c r="PLH106" s="189"/>
      <c r="PLI106" s="189"/>
      <c r="PLJ106" s="189"/>
      <c r="PLK106" s="189"/>
      <c r="PLL106" s="189"/>
      <c r="PLM106" s="189"/>
      <c r="PLN106" s="189"/>
      <c r="PLO106" s="189"/>
      <c r="PLP106" s="189"/>
      <c r="PLQ106" s="189"/>
      <c r="PLR106" s="189"/>
      <c r="PLS106" s="189"/>
      <c r="PLT106" s="189"/>
      <c r="PLU106" s="189"/>
      <c r="PLV106" s="189"/>
      <c r="PLW106" s="189"/>
      <c r="PLX106" s="189"/>
      <c r="PLY106" s="189"/>
      <c r="PLZ106" s="189"/>
      <c r="PMA106" s="189"/>
      <c r="PMB106" s="189"/>
      <c r="PMC106" s="189"/>
      <c r="PMD106" s="189"/>
      <c r="PME106" s="189"/>
      <c r="PMF106" s="189"/>
      <c r="PMG106" s="189"/>
      <c r="PMH106" s="189"/>
      <c r="PMI106" s="189"/>
      <c r="PMJ106" s="189"/>
      <c r="PMK106" s="189"/>
      <c r="PML106" s="189"/>
      <c r="PMM106" s="189"/>
      <c r="PMN106" s="189"/>
      <c r="PMO106" s="189"/>
      <c r="PMP106" s="189"/>
      <c r="PMQ106" s="189"/>
      <c r="PMR106" s="189"/>
      <c r="PMS106" s="189"/>
      <c r="PMT106" s="189"/>
      <c r="PMU106" s="189"/>
      <c r="PMV106" s="189"/>
      <c r="PMW106" s="189"/>
      <c r="PMX106" s="189"/>
      <c r="PMY106" s="189"/>
      <c r="PMZ106" s="189"/>
      <c r="PNA106" s="189"/>
      <c r="PNB106" s="189"/>
      <c r="PNC106" s="189"/>
      <c r="PND106" s="189"/>
      <c r="PNE106" s="189"/>
      <c r="PNF106" s="189"/>
      <c r="PNG106" s="189"/>
      <c r="PNH106" s="189"/>
      <c r="PNI106" s="189"/>
      <c r="PNJ106" s="189"/>
      <c r="PNK106" s="189"/>
      <c r="PNL106" s="189"/>
      <c r="PNM106" s="189"/>
      <c r="PNN106" s="189"/>
      <c r="PNO106" s="189"/>
      <c r="PNP106" s="189"/>
      <c r="PNQ106" s="189"/>
      <c r="PNR106" s="189"/>
      <c r="PNS106" s="189"/>
      <c r="PNT106" s="189"/>
      <c r="PNU106" s="189"/>
      <c r="PNV106" s="189"/>
      <c r="PNW106" s="189"/>
      <c r="PNX106" s="189"/>
      <c r="PNY106" s="189"/>
      <c r="PNZ106" s="189"/>
      <c r="POA106" s="189"/>
      <c r="POB106" s="189"/>
      <c r="POC106" s="189"/>
      <c r="POD106" s="189"/>
      <c r="POE106" s="189"/>
      <c r="POF106" s="189"/>
      <c r="POG106" s="189"/>
      <c r="POH106" s="189"/>
      <c r="POI106" s="189"/>
      <c r="POJ106" s="189"/>
      <c r="POK106" s="189"/>
      <c r="POL106" s="189"/>
      <c r="POM106" s="189"/>
      <c r="PON106" s="189"/>
      <c r="POO106" s="189"/>
      <c r="POP106" s="189"/>
      <c r="POQ106" s="189"/>
      <c r="POR106" s="189"/>
      <c r="POS106" s="189"/>
      <c r="POT106" s="189"/>
      <c r="POU106" s="189"/>
      <c r="POV106" s="189"/>
      <c r="POW106" s="189"/>
      <c r="POX106" s="189"/>
      <c r="POY106" s="189"/>
      <c r="POZ106" s="189"/>
      <c r="PPA106" s="189"/>
      <c r="PPB106" s="189"/>
      <c r="PPC106" s="189"/>
      <c r="PPD106" s="189"/>
      <c r="PPE106" s="189"/>
      <c r="PPF106" s="189"/>
      <c r="PPG106" s="189"/>
      <c r="PPH106" s="189"/>
      <c r="PPI106" s="189"/>
      <c r="PPJ106" s="189"/>
      <c r="PPK106" s="189"/>
      <c r="PPL106" s="189"/>
      <c r="PPM106" s="189"/>
      <c r="PPN106" s="189"/>
      <c r="PPO106" s="189"/>
      <c r="PPP106" s="189"/>
      <c r="PPQ106" s="189"/>
      <c r="PPR106" s="189"/>
      <c r="PPS106" s="189"/>
      <c r="PPT106" s="189"/>
      <c r="PPU106" s="189"/>
      <c r="PPV106" s="189"/>
      <c r="PPW106" s="189"/>
      <c r="PPX106" s="189"/>
      <c r="PPY106" s="189"/>
      <c r="PPZ106" s="189"/>
      <c r="PQA106" s="189"/>
      <c r="PQB106" s="189"/>
      <c r="PQC106" s="189"/>
      <c r="PQD106" s="189"/>
      <c r="PQE106" s="189"/>
      <c r="PQF106" s="189"/>
      <c r="PQG106" s="189"/>
      <c r="PQH106" s="189"/>
      <c r="PQI106" s="189"/>
      <c r="PQJ106" s="189"/>
      <c r="PQK106" s="189"/>
      <c r="PQL106" s="189"/>
      <c r="PQM106" s="189"/>
      <c r="PQN106" s="189"/>
      <c r="PQO106" s="189"/>
      <c r="PQP106" s="189"/>
      <c r="PQQ106" s="189"/>
      <c r="PQR106" s="189"/>
      <c r="PQS106" s="189"/>
      <c r="PQT106" s="189"/>
      <c r="PQU106" s="189"/>
      <c r="PQV106" s="189"/>
      <c r="PQW106" s="189"/>
      <c r="PQX106" s="189"/>
      <c r="PQY106" s="189"/>
      <c r="PQZ106" s="189"/>
      <c r="PRA106" s="189"/>
      <c r="PRB106" s="189"/>
      <c r="PRC106" s="189"/>
      <c r="PRD106" s="189"/>
      <c r="PRE106" s="189"/>
      <c r="PRF106" s="189"/>
      <c r="PRG106" s="189"/>
      <c r="PRH106" s="189"/>
      <c r="PRI106" s="189"/>
      <c r="PRJ106" s="189"/>
      <c r="PRK106" s="189"/>
      <c r="PRL106" s="189"/>
      <c r="PRM106" s="189"/>
      <c r="PRN106" s="189"/>
      <c r="PRO106" s="189"/>
      <c r="PRP106" s="189"/>
      <c r="PRQ106" s="189"/>
      <c r="PRR106" s="189"/>
      <c r="PRS106" s="189"/>
      <c r="PRT106" s="189"/>
      <c r="PRU106" s="189"/>
      <c r="PRV106" s="189"/>
      <c r="PRW106" s="189"/>
      <c r="PRX106" s="189"/>
      <c r="PRY106" s="189"/>
      <c r="PRZ106" s="189"/>
      <c r="PSA106" s="189"/>
      <c r="PSB106" s="189"/>
      <c r="PSC106" s="189"/>
      <c r="PSD106" s="189"/>
      <c r="PSE106" s="189"/>
      <c r="PSF106" s="189"/>
      <c r="PSG106" s="189"/>
      <c r="PSH106" s="189"/>
      <c r="PSI106" s="189"/>
      <c r="PSJ106" s="189"/>
      <c r="PSK106" s="189"/>
      <c r="PSL106" s="189"/>
      <c r="PSM106" s="189"/>
      <c r="PSN106" s="189"/>
      <c r="PSO106" s="189"/>
      <c r="PSP106" s="189"/>
      <c r="PSQ106" s="189"/>
      <c r="PSR106" s="189"/>
      <c r="PSS106" s="189"/>
      <c r="PST106" s="189"/>
      <c r="PSU106" s="189"/>
      <c r="PSV106" s="189"/>
      <c r="PSW106" s="189"/>
      <c r="PSX106" s="189"/>
      <c r="PSY106" s="189"/>
      <c r="PSZ106" s="189"/>
      <c r="PTA106" s="189"/>
      <c r="PTB106" s="189"/>
      <c r="PTC106" s="189"/>
      <c r="PTD106" s="189"/>
      <c r="PTE106" s="189"/>
      <c r="PTF106" s="189"/>
      <c r="PTG106" s="189"/>
      <c r="PTH106" s="189"/>
      <c r="PTI106" s="189"/>
      <c r="PTJ106" s="189"/>
      <c r="PTK106" s="189"/>
      <c r="PTL106" s="189"/>
      <c r="PTM106" s="189"/>
      <c r="PTN106" s="189"/>
      <c r="PTO106" s="189"/>
      <c r="PTP106" s="189"/>
      <c r="PTQ106" s="189"/>
      <c r="PTR106" s="189"/>
      <c r="PTS106" s="189"/>
      <c r="PTT106" s="189"/>
      <c r="PTU106" s="189"/>
      <c r="PTV106" s="189"/>
      <c r="PTW106" s="189"/>
      <c r="PTX106" s="189"/>
      <c r="PTY106" s="189"/>
      <c r="PTZ106" s="189"/>
      <c r="PUA106" s="189"/>
      <c r="PUB106" s="189"/>
      <c r="PUC106" s="189"/>
      <c r="PUD106" s="189"/>
      <c r="PUE106" s="189"/>
      <c r="PUF106" s="189"/>
      <c r="PUG106" s="189"/>
      <c r="PUH106" s="189"/>
      <c r="PUI106" s="189"/>
      <c r="PUJ106" s="189"/>
      <c r="PUK106" s="189"/>
      <c r="PUL106" s="189"/>
      <c r="PUM106" s="189"/>
      <c r="PUN106" s="189"/>
      <c r="PUO106" s="189"/>
      <c r="PUP106" s="189"/>
      <c r="PUQ106" s="189"/>
      <c r="PUR106" s="189"/>
      <c r="PUS106" s="189"/>
      <c r="PUT106" s="189"/>
      <c r="PUU106" s="189"/>
      <c r="PUV106" s="189"/>
      <c r="PUW106" s="189"/>
      <c r="PUX106" s="189"/>
      <c r="PUY106" s="189"/>
      <c r="PUZ106" s="189"/>
      <c r="PVA106" s="189"/>
      <c r="PVB106" s="189"/>
      <c r="PVC106" s="189"/>
      <c r="PVD106" s="189"/>
      <c r="PVE106" s="189"/>
      <c r="PVF106" s="189"/>
      <c r="PVG106" s="189"/>
      <c r="PVH106" s="189"/>
      <c r="PVI106" s="189"/>
      <c r="PVJ106" s="189"/>
      <c r="PVK106" s="189"/>
      <c r="PVL106" s="189"/>
      <c r="PVM106" s="189"/>
      <c r="PVN106" s="189"/>
      <c r="PVO106" s="189"/>
      <c r="PVP106" s="189"/>
      <c r="PVQ106" s="189"/>
      <c r="PVR106" s="189"/>
      <c r="PVS106" s="189"/>
      <c r="PVT106" s="189"/>
      <c r="PVU106" s="189"/>
      <c r="PVV106" s="189"/>
      <c r="PVW106" s="189"/>
      <c r="PVX106" s="189"/>
      <c r="PVY106" s="189"/>
      <c r="PVZ106" s="189"/>
      <c r="PWA106" s="189"/>
      <c r="PWB106" s="189"/>
      <c r="PWC106" s="189"/>
      <c r="PWD106" s="189"/>
      <c r="PWE106" s="189"/>
      <c r="PWF106" s="189"/>
      <c r="PWG106" s="189"/>
      <c r="PWH106" s="189"/>
      <c r="PWI106" s="189"/>
      <c r="PWJ106" s="189"/>
      <c r="PWK106" s="189"/>
      <c r="PWL106" s="189"/>
      <c r="PWM106" s="189"/>
      <c r="PWN106" s="189"/>
      <c r="PWO106" s="189"/>
      <c r="PWP106" s="189"/>
      <c r="PWQ106" s="189"/>
      <c r="PWR106" s="189"/>
      <c r="PWS106" s="189"/>
      <c r="PWT106" s="189"/>
      <c r="PWU106" s="189"/>
      <c r="PWV106" s="189"/>
      <c r="PWW106" s="189"/>
      <c r="PWX106" s="189"/>
      <c r="PWY106" s="189"/>
      <c r="PWZ106" s="189"/>
      <c r="PXA106" s="189"/>
      <c r="PXB106" s="189"/>
      <c r="PXC106" s="189"/>
      <c r="PXD106" s="189"/>
      <c r="PXE106" s="189"/>
      <c r="PXF106" s="189"/>
      <c r="PXG106" s="189"/>
      <c r="PXH106" s="189"/>
      <c r="PXI106" s="189"/>
      <c r="PXJ106" s="189"/>
      <c r="PXK106" s="189"/>
      <c r="PXL106" s="189"/>
      <c r="PXM106" s="189"/>
      <c r="PXN106" s="189"/>
      <c r="PXO106" s="189"/>
      <c r="PXP106" s="189"/>
      <c r="PXQ106" s="189"/>
      <c r="PXR106" s="189"/>
      <c r="PXS106" s="189"/>
      <c r="PXT106" s="189"/>
      <c r="PXU106" s="189"/>
      <c r="PXV106" s="189"/>
      <c r="PXW106" s="189"/>
      <c r="PXX106" s="189"/>
      <c r="PXY106" s="189"/>
      <c r="PXZ106" s="189"/>
      <c r="PYA106" s="189"/>
      <c r="PYB106" s="189"/>
      <c r="PYC106" s="189"/>
      <c r="PYD106" s="189"/>
      <c r="PYE106" s="189"/>
      <c r="PYF106" s="189"/>
      <c r="PYG106" s="189"/>
      <c r="PYH106" s="189"/>
      <c r="PYI106" s="189"/>
      <c r="PYJ106" s="189"/>
      <c r="PYK106" s="189"/>
      <c r="PYL106" s="189"/>
      <c r="PYM106" s="189"/>
      <c r="PYN106" s="189"/>
      <c r="PYO106" s="189"/>
      <c r="PYP106" s="189"/>
      <c r="PYQ106" s="189"/>
      <c r="PYR106" s="189"/>
      <c r="PYS106" s="189"/>
      <c r="PYT106" s="189"/>
      <c r="PYU106" s="189"/>
      <c r="PYV106" s="189"/>
      <c r="PYW106" s="189"/>
      <c r="PYX106" s="189"/>
      <c r="PYY106" s="189"/>
      <c r="PYZ106" s="189"/>
      <c r="PZA106" s="189"/>
      <c r="PZB106" s="189"/>
      <c r="PZC106" s="189"/>
      <c r="PZD106" s="189"/>
      <c r="PZE106" s="189"/>
      <c r="PZF106" s="189"/>
      <c r="PZG106" s="189"/>
      <c r="PZH106" s="189"/>
      <c r="PZI106" s="189"/>
      <c r="PZJ106" s="189"/>
      <c r="PZK106" s="189"/>
      <c r="PZL106" s="189"/>
      <c r="PZM106" s="189"/>
      <c r="PZN106" s="189"/>
      <c r="PZO106" s="189"/>
      <c r="PZP106" s="189"/>
      <c r="PZQ106" s="189"/>
      <c r="PZR106" s="189"/>
      <c r="PZS106" s="189"/>
      <c r="PZT106" s="189"/>
      <c r="PZU106" s="189"/>
      <c r="PZV106" s="189"/>
      <c r="PZW106" s="189"/>
      <c r="PZX106" s="189"/>
      <c r="PZY106" s="189"/>
      <c r="PZZ106" s="189"/>
      <c r="QAA106" s="189"/>
      <c r="QAB106" s="189"/>
      <c r="QAC106" s="189"/>
      <c r="QAD106" s="189"/>
      <c r="QAE106" s="189"/>
      <c r="QAF106" s="189"/>
      <c r="QAG106" s="189"/>
      <c r="QAH106" s="189"/>
      <c r="QAI106" s="189"/>
      <c r="QAJ106" s="189"/>
      <c r="QAK106" s="189"/>
      <c r="QAL106" s="189"/>
      <c r="QAM106" s="189"/>
      <c r="QAN106" s="189"/>
      <c r="QAO106" s="189"/>
      <c r="QAP106" s="189"/>
      <c r="QAQ106" s="189"/>
      <c r="QAR106" s="189"/>
      <c r="QAS106" s="189"/>
      <c r="QAT106" s="189"/>
      <c r="QAU106" s="189"/>
      <c r="QAV106" s="189"/>
      <c r="QAW106" s="189"/>
      <c r="QAX106" s="189"/>
      <c r="QAY106" s="189"/>
      <c r="QAZ106" s="189"/>
      <c r="QBA106" s="189"/>
      <c r="QBB106" s="189"/>
      <c r="QBC106" s="189"/>
      <c r="QBD106" s="189"/>
      <c r="QBE106" s="189"/>
      <c r="QBF106" s="189"/>
      <c r="QBG106" s="189"/>
      <c r="QBH106" s="189"/>
      <c r="QBI106" s="189"/>
      <c r="QBJ106" s="189"/>
      <c r="QBK106" s="189"/>
      <c r="QBL106" s="189"/>
      <c r="QBM106" s="189"/>
      <c r="QBN106" s="189"/>
      <c r="QBO106" s="189"/>
      <c r="QBP106" s="189"/>
      <c r="QBQ106" s="189"/>
      <c r="QBR106" s="189"/>
      <c r="QBS106" s="189"/>
      <c r="QBT106" s="189"/>
      <c r="QBU106" s="189"/>
      <c r="QBV106" s="189"/>
      <c r="QBW106" s="189"/>
      <c r="QBX106" s="189"/>
      <c r="QBY106" s="189"/>
      <c r="QBZ106" s="189"/>
      <c r="QCA106" s="189"/>
      <c r="QCB106" s="189"/>
      <c r="QCC106" s="189"/>
      <c r="QCD106" s="189"/>
      <c r="QCE106" s="189"/>
      <c r="QCF106" s="189"/>
      <c r="QCG106" s="189"/>
      <c r="QCH106" s="189"/>
      <c r="QCI106" s="189"/>
      <c r="QCJ106" s="189"/>
      <c r="QCK106" s="189"/>
      <c r="QCL106" s="189"/>
      <c r="QCM106" s="189"/>
      <c r="QCN106" s="189"/>
      <c r="QCO106" s="189"/>
      <c r="QCP106" s="189"/>
      <c r="QCQ106" s="189"/>
      <c r="QCR106" s="189"/>
      <c r="QCS106" s="189"/>
      <c r="QCT106" s="189"/>
      <c r="QCU106" s="189"/>
      <c r="QCV106" s="189"/>
      <c r="QCW106" s="189"/>
      <c r="QCX106" s="189"/>
      <c r="QCY106" s="189"/>
      <c r="QCZ106" s="189"/>
      <c r="QDA106" s="189"/>
      <c r="QDB106" s="189"/>
      <c r="QDC106" s="189"/>
      <c r="QDD106" s="189"/>
      <c r="QDE106" s="189"/>
      <c r="QDF106" s="189"/>
      <c r="QDG106" s="189"/>
      <c r="QDH106" s="189"/>
      <c r="QDI106" s="189"/>
      <c r="QDJ106" s="189"/>
      <c r="QDK106" s="189"/>
      <c r="QDL106" s="189"/>
      <c r="QDM106" s="189"/>
      <c r="QDN106" s="189"/>
      <c r="QDO106" s="189"/>
      <c r="QDP106" s="189"/>
      <c r="QDQ106" s="189"/>
      <c r="QDR106" s="189"/>
      <c r="QDS106" s="189"/>
      <c r="QDT106" s="189"/>
      <c r="QDU106" s="189"/>
      <c r="QDV106" s="189"/>
      <c r="QDW106" s="189"/>
      <c r="QDX106" s="189"/>
      <c r="QDY106" s="189"/>
      <c r="QDZ106" s="189"/>
      <c r="QEA106" s="189"/>
      <c r="QEB106" s="189"/>
      <c r="QEC106" s="189"/>
      <c r="QED106" s="189"/>
      <c r="QEE106" s="189"/>
      <c r="QEF106" s="189"/>
      <c r="QEG106" s="189"/>
      <c r="QEH106" s="189"/>
      <c r="QEI106" s="189"/>
      <c r="QEJ106" s="189"/>
      <c r="QEK106" s="189"/>
      <c r="QEL106" s="189"/>
      <c r="QEM106" s="189"/>
      <c r="QEN106" s="189"/>
      <c r="QEO106" s="189"/>
      <c r="QEP106" s="189"/>
      <c r="QEQ106" s="189"/>
      <c r="QER106" s="189"/>
      <c r="QES106" s="189"/>
      <c r="QET106" s="189"/>
      <c r="QEU106" s="189"/>
      <c r="QEV106" s="189"/>
      <c r="QEW106" s="189"/>
      <c r="QEX106" s="189"/>
      <c r="QEY106" s="189"/>
      <c r="QEZ106" s="189"/>
      <c r="QFA106" s="189"/>
      <c r="QFB106" s="189"/>
      <c r="QFC106" s="189"/>
      <c r="QFD106" s="189"/>
      <c r="QFE106" s="189"/>
      <c r="QFF106" s="189"/>
      <c r="QFG106" s="189"/>
      <c r="QFH106" s="189"/>
      <c r="QFI106" s="189"/>
      <c r="QFJ106" s="189"/>
      <c r="QFK106" s="189"/>
      <c r="QFL106" s="189"/>
      <c r="QFM106" s="189"/>
      <c r="QFN106" s="189"/>
      <c r="QFO106" s="189"/>
      <c r="QFP106" s="189"/>
      <c r="QFQ106" s="189"/>
      <c r="QFR106" s="189"/>
      <c r="QFS106" s="189"/>
      <c r="QFT106" s="189"/>
      <c r="QFU106" s="189"/>
      <c r="QFV106" s="189"/>
      <c r="QFW106" s="189"/>
      <c r="QFX106" s="189"/>
      <c r="QFY106" s="189"/>
      <c r="QFZ106" s="189"/>
      <c r="QGA106" s="189"/>
      <c r="QGB106" s="189"/>
      <c r="QGC106" s="189"/>
      <c r="QGD106" s="189"/>
      <c r="QGE106" s="189"/>
      <c r="QGF106" s="189"/>
      <c r="QGG106" s="189"/>
      <c r="QGH106" s="189"/>
      <c r="QGI106" s="189"/>
      <c r="QGJ106" s="189"/>
      <c r="QGK106" s="189"/>
      <c r="QGL106" s="189"/>
      <c r="QGM106" s="189"/>
      <c r="QGN106" s="189"/>
      <c r="QGO106" s="189"/>
      <c r="QGP106" s="189"/>
      <c r="QGQ106" s="189"/>
      <c r="QGR106" s="189"/>
      <c r="QGS106" s="189"/>
      <c r="QGT106" s="189"/>
      <c r="QGU106" s="189"/>
      <c r="QGV106" s="189"/>
      <c r="QGW106" s="189"/>
      <c r="QGX106" s="189"/>
      <c r="QGY106" s="189"/>
      <c r="QGZ106" s="189"/>
      <c r="QHA106" s="189"/>
      <c r="QHB106" s="189"/>
      <c r="QHC106" s="189"/>
      <c r="QHD106" s="189"/>
      <c r="QHE106" s="189"/>
      <c r="QHF106" s="189"/>
      <c r="QHG106" s="189"/>
      <c r="QHH106" s="189"/>
      <c r="QHI106" s="189"/>
      <c r="QHJ106" s="189"/>
      <c r="QHK106" s="189"/>
      <c r="QHL106" s="189"/>
      <c r="QHM106" s="189"/>
      <c r="QHN106" s="189"/>
      <c r="QHO106" s="189"/>
      <c r="QHP106" s="189"/>
      <c r="QHQ106" s="189"/>
      <c r="QHR106" s="189"/>
      <c r="QHS106" s="189"/>
      <c r="QHT106" s="189"/>
      <c r="QHU106" s="189"/>
      <c r="QHV106" s="189"/>
      <c r="QHW106" s="189"/>
      <c r="QHX106" s="189"/>
      <c r="QHY106" s="189"/>
      <c r="QHZ106" s="189"/>
      <c r="QIA106" s="189"/>
      <c r="QIB106" s="189"/>
      <c r="QIC106" s="189"/>
      <c r="QID106" s="189"/>
      <c r="QIE106" s="189"/>
      <c r="QIF106" s="189"/>
      <c r="QIG106" s="189"/>
      <c r="QIH106" s="189"/>
      <c r="QII106" s="189"/>
      <c r="QIJ106" s="189"/>
      <c r="QIK106" s="189"/>
      <c r="QIL106" s="189"/>
      <c r="QIM106" s="189"/>
      <c r="QIN106" s="189"/>
      <c r="QIO106" s="189"/>
      <c r="QIP106" s="189"/>
      <c r="QIQ106" s="189"/>
      <c r="QIR106" s="189"/>
      <c r="QIS106" s="189"/>
      <c r="QIT106" s="189"/>
      <c r="QIU106" s="189"/>
      <c r="QIV106" s="189"/>
      <c r="QIW106" s="189"/>
      <c r="QIX106" s="189"/>
      <c r="QIY106" s="189"/>
      <c r="QIZ106" s="189"/>
      <c r="QJA106" s="189"/>
      <c r="QJB106" s="189"/>
      <c r="QJC106" s="189"/>
      <c r="QJD106" s="189"/>
      <c r="QJE106" s="189"/>
      <c r="QJF106" s="189"/>
      <c r="QJG106" s="189"/>
      <c r="QJH106" s="189"/>
      <c r="QJI106" s="189"/>
      <c r="QJJ106" s="189"/>
      <c r="QJK106" s="189"/>
      <c r="QJL106" s="189"/>
      <c r="QJM106" s="189"/>
      <c r="QJN106" s="189"/>
      <c r="QJO106" s="189"/>
      <c r="QJP106" s="189"/>
      <c r="QJQ106" s="189"/>
      <c r="QJR106" s="189"/>
      <c r="QJS106" s="189"/>
      <c r="QJT106" s="189"/>
      <c r="QJU106" s="189"/>
      <c r="QJV106" s="189"/>
      <c r="QJW106" s="189"/>
      <c r="QJX106" s="189"/>
      <c r="QJY106" s="189"/>
      <c r="QJZ106" s="189"/>
      <c r="QKA106" s="189"/>
      <c r="QKB106" s="189"/>
      <c r="QKC106" s="189"/>
      <c r="QKD106" s="189"/>
      <c r="QKE106" s="189"/>
      <c r="QKF106" s="189"/>
      <c r="QKG106" s="189"/>
      <c r="QKH106" s="189"/>
      <c r="QKI106" s="189"/>
      <c r="QKJ106" s="189"/>
      <c r="QKK106" s="189"/>
      <c r="QKL106" s="189"/>
      <c r="QKM106" s="189"/>
      <c r="QKN106" s="189"/>
      <c r="QKO106" s="189"/>
      <c r="QKP106" s="189"/>
      <c r="QKQ106" s="189"/>
      <c r="QKR106" s="189"/>
      <c r="QKS106" s="189"/>
      <c r="QKT106" s="189"/>
      <c r="QKU106" s="189"/>
      <c r="QKV106" s="189"/>
      <c r="QKW106" s="189"/>
      <c r="QKX106" s="189"/>
      <c r="QKY106" s="189"/>
      <c r="QKZ106" s="189"/>
      <c r="QLA106" s="189"/>
      <c r="QLB106" s="189"/>
      <c r="QLC106" s="189"/>
      <c r="QLD106" s="189"/>
      <c r="QLE106" s="189"/>
      <c r="QLF106" s="189"/>
      <c r="QLG106" s="189"/>
      <c r="QLH106" s="189"/>
      <c r="QLI106" s="189"/>
      <c r="QLJ106" s="189"/>
      <c r="QLK106" s="189"/>
      <c r="QLL106" s="189"/>
      <c r="QLM106" s="189"/>
      <c r="QLN106" s="189"/>
      <c r="QLO106" s="189"/>
      <c r="QLP106" s="189"/>
      <c r="QLQ106" s="189"/>
      <c r="QLR106" s="189"/>
      <c r="QLS106" s="189"/>
      <c r="QLT106" s="189"/>
      <c r="QLU106" s="189"/>
      <c r="QLV106" s="189"/>
      <c r="QLW106" s="189"/>
      <c r="QLX106" s="189"/>
      <c r="QLY106" s="189"/>
      <c r="QLZ106" s="189"/>
      <c r="QMA106" s="189"/>
      <c r="QMB106" s="189"/>
      <c r="QMC106" s="189"/>
      <c r="QMD106" s="189"/>
      <c r="QME106" s="189"/>
      <c r="QMF106" s="189"/>
      <c r="QMG106" s="189"/>
      <c r="QMH106" s="189"/>
      <c r="QMI106" s="189"/>
      <c r="QMJ106" s="189"/>
      <c r="QMK106" s="189"/>
      <c r="QML106" s="189"/>
      <c r="QMM106" s="189"/>
      <c r="QMN106" s="189"/>
      <c r="QMO106" s="189"/>
      <c r="QMP106" s="189"/>
      <c r="QMQ106" s="189"/>
      <c r="QMR106" s="189"/>
      <c r="QMS106" s="189"/>
      <c r="QMT106" s="189"/>
      <c r="QMU106" s="189"/>
      <c r="QMV106" s="189"/>
      <c r="QMW106" s="189"/>
      <c r="QMX106" s="189"/>
      <c r="QMY106" s="189"/>
      <c r="QMZ106" s="189"/>
      <c r="QNA106" s="189"/>
      <c r="QNB106" s="189"/>
      <c r="QNC106" s="189"/>
      <c r="QND106" s="189"/>
      <c r="QNE106" s="189"/>
      <c r="QNF106" s="189"/>
      <c r="QNG106" s="189"/>
      <c r="QNH106" s="189"/>
      <c r="QNI106" s="189"/>
      <c r="QNJ106" s="189"/>
      <c r="QNK106" s="189"/>
      <c r="QNL106" s="189"/>
      <c r="QNM106" s="189"/>
      <c r="QNN106" s="189"/>
      <c r="QNO106" s="189"/>
      <c r="QNP106" s="189"/>
      <c r="QNQ106" s="189"/>
      <c r="QNR106" s="189"/>
      <c r="QNS106" s="189"/>
      <c r="QNT106" s="189"/>
      <c r="QNU106" s="189"/>
      <c r="QNV106" s="189"/>
      <c r="QNW106" s="189"/>
      <c r="QNX106" s="189"/>
      <c r="QNY106" s="189"/>
      <c r="QNZ106" s="189"/>
      <c r="QOA106" s="189"/>
      <c r="QOB106" s="189"/>
      <c r="QOC106" s="189"/>
      <c r="QOD106" s="189"/>
      <c r="QOE106" s="189"/>
      <c r="QOF106" s="189"/>
      <c r="QOG106" s="189"/>
      <c r="QOH106" s="189"/>
      <c r="QOI106" s="189"/>
      <c r="QOJ106" s="189"/>
      <c r="QOK106" s="189"/>
      <c r="QOL106" s="189"/>
      <c r="QOM106" s="189"/>
      <c r="QON106" s="189"/>
      <c r="QOO106" s="189"/>
      <c r="QOP106" s="189"/>
      <c r="QOQ106" s="189"/>
      <c r="QOR106" s="189"/>
      <c r="QOS106" s="189"/>
      <c r="QOT106" s="189"/>
      <c r="QOU106" s="189"/>
      <c r="QOV106" s="189"/>
      <c r="QOW106" s="189"/>
      <c r="QOX106" s="189"/>
      <c r="QOY106" s="189"/>
      <c r="QOZ106" s="189"/>
      <c r="QPA106" s="189"/>
      <c r="QPB106" s="189"/>
      <c r="QPC106" s="189"/>
      <c r="QPD106" s="189"/>
      <c r="QPE106" s="189"/>
      <c r="QPF106" s="189"/>
      <c r="QPG106" s="189"/>
      <c r="QPH106" s="189"/>
      <c r="QPI106" s="189"/>
      <c r="QPJ106" s="189"/>
      <c r="QPK106" s="189"/>
      <c r="QPL106" s="189"/>
      <c r="QPM106" s="189"/>
      <c r="QPN106" s="189"/>
      <c r="QPO106" s="189"/>
      <c r="QPP106" s="189"/>
      <c r="QPQ106" s="189"/>
      <c r="QPR106" s="189"/>
      <c r="QPS106" s="189"/>
      <c r="QPT106" s="189"/>
      <c r="QPU106" s="189"/>
      <c r="QPV106" s="189"/>
      <c r="QPW106" s="189"/>
      <c r="QPX106" s="189"/>
      <c r="QPY106" s="189"/>
      <c r="QPZ106" s="189"/>
      <c r="QQA106" s="189"/>
      <c r="QQB106" s="189"/>
      <c r="QQC106" s="189"/>
      <c r="QQD106" s="189"/>
      <c r="QQE106" s="189"/>
      <c r="QQF106" s="189"/>
      <c r="QQG106" s="189"/>
      <c r="QQH106" s="189"/>
      <c r="QQI106" s="189"/>
      <c r="QQJ106" s="189"/>
      <c r="QQK106" s="189"/>
      <c r="QQL106" s="189"/>
      <c r="QQM106" s="189"/>
      <c r="QQN106" s="189"/>
      <c r="QQO106" s="189"/>
      <c r="QQP106" s="189"/>
      <c r="QQQ106" s="189"/>
      <c r="QQR106" s="189"/>
      <c r="QQS106" s="189"/>
      <c r="QQT106" s="189"/>
      <c r="QQU106" s="189"/>
      <c r="QQV106" s="189"/>
      <c r="QQW106" s="189"/>
      <c r="QQX106" s="189"/>
      <c r="QQY106" s="189"/>
      <c r="QQZ106" s="189"/>
      <c r="QRA106" s="189"/>
      <c r="QRB106" s="189"/>
      <c r="QRC106" s="189"/>
      <c r="QRD106" s="189"/>
      <c r="QRE106" s="189"/>
      <c r="QRF106" s="189"/>
      <c r="QRG106" s="189"/>
      <c r="QRH106" s="189"/>
      <c r="QRI106" s="189"/>
      <c r="QRJ106" s="189"/>
      <c r="QRK106" s="189"/>
      <c r="QRL106" s="189"/>
      <c r="QRM106" s="189"/>
      <c r="QRN106" s="189"/>
      <c r="QRO106" s="189"/>
      <c r="QRP106" s="189"/>
      <c r="QRQ106" s="189"/>
      <c r="QRR106" s="189"/>
      <c r="QRS106" s="189"/>
      <c r="QRT106" s="189"/>
      <c r="QRU106" s="189"/>
      <c r="QRV106" s="189"/>
      <c r="QRW106" s="189"/>
      <c r="QRX106" s="189"/>
      <c r="QRY106" s="189"/>
      <c r="QRZ106" s="189"/>
      <c r="QSA106" s="189"/>
      <c r="QSB106" s="189"/>
      <c r="QSC106" s="189"/>
      <c r="QSD106" s="189"/>
      <c r="QSE106" s="189"/>
      <c r="QSF106" s="189"/>
      <c r="QSG106" s="189"/>
      <c r="QSH106" s="189"/>
      <c r="QSI106" s="189"/>
      <c r="QSJ106" s="189"/>
      <c r="QSK106" s="189"/>
      <c r="QSL106" s="189"/>
      <c r="QSM106" s="189"/>
      <c r="QSN106" s="189"/>
      <c r="QSO106" s="189"/>
      <c r="QSP106" s="189"/>
      <c r="QSQ106" s="189"/>
      <c r="QSR106" s="189"/>
      <c r="QSS106" s="189"/>
      <c r="QST106" s="189"/>
      <c r="QSU106" s="189"/>
      <c r="QSV106" s="189"/>
      <c r="QSW106" s="189"/>
      <c r="QSX106" s="189"/>
      <c r="QSY106" s="189"/>
      <c r="QSZ106" s="189"/>
      <c r="QTA106" s="189"/>
      <c r="QTB106" s="189"/>
      <c r="QTC106" s="189"/>
      <c r="QTD106" s="189"/>
      <c r="QTE106" s="189"/>
      <c r="QTF106" s="189"/>
      <c r="QTG106" s="189"/>
      <c r="QTH106" s="189"/>
      <c r="QTI106" s="189"/>
      <c r="QTJ106" s="189"/>
      <c r="QTK106" s="189"/>
      <c r="QTL106" s="189"/>
      <c r="QTM106" s="189"/>
      <c r="QTN106" s="189"/>
      <c r="QTO106" s="189"/>
      <c r="QTP106" s="189"/>
      <c r="QTQ106" s="189"/>
      <c r="QTR106" s="189"/>
      <c r="QTS106" s="189"/>
      <c r="QTT106" s="189"/>
      <c r="QTU106" s="189"/>
      <c r="QTV106" s="189"/>
      <c r="QTW106" s="189"/>
      <c r="QTX106" s="189"/>
      <c r="QTY106" s="189"/>
      <c r="QTZ106" s="189"/>
      <c r="QUA106" s="189"/>
      <c r="QUB106" s="189"/>
      <c r="QUC106" s="189"/>
      <c r="QUD106" s="189"/>
      <c r="QUE106" s="189"/>
      <c r="QUF106" s="189"/>
      <c r="QUG106" s="189"/>
      <c r="QUH106" s="189"/>
      <c r="QUI106" s="189"/>
      <c r="QUJ106" s="189"/>
      <c r="QUK106" s="189"/>
      <c r="QUL106" s="189"/>
      <c r="QUM106" s="189"/>
      <c r="QUN106" s="189"/>
      <c r="QUO106" s="189"/>
      <c r="QUP106" s="189"/>
      <c r="QUQ106" s="189"/>
      <c r="QUR106" s="189"/>
      <c r="QUS106" s="189"/>
      <c r="QUT106" s="189"/>
      <c r="QUU106" s="189"/>
      <c r="QUV106" s="189"/>
      <c r="QUW106" s="189"/>
      <c r="QUX106" s="189"/>
      <c r="QUY106" s="189"/>
      <c r="QUZ106" s="189"/>
      <c r="QVA106" s="189"/>
      <c r="QVB106" s="189"/>
      <c r="QVC106" s="189"/>
      <c r="QVD106" s="189"/>
      <c r="QVE106" s="189"/>
      <c r="QVF106" s="189"/>
      <c r="QVG106" s="189"/>
      <c r="QVH106" s="189"/>
      <c r="QVI106" s="189"/>
      <c r="QVJ106" s="189"/>
      <c r="QVK106" s="189"/>
      <c r="QVL106" s="189"/>
      <c r="QVM106" s="189"/>
      <c r="QVN106" s="189"/>
      <c r="QVO106" s="189"/>
      <c r="QVP106" s="189"/>
      <c r="QVQ106" s="189"/>
      <c r="QVR106" s="189"/>
      <c r="QVS106" s="189"/>
      <c r="QVT106" s="189"/>
      <c r="QVU106" s="189"/>
      <c r="QVV106" s="189"/>
      <c r="QVW106" s="189"/>
      <c r="QVX106" s="189"/>
      <c r="QVY106" s="189"/>
      <c r="QVZ106" s="189"/>
      <c r="QWA106" s="189"/>
      <c r="QWB106" s="189"/>
      <c r="QWC106" s="189"/>
      <c r="QWD106" s="189"/>
      <c r="QWE106" s="189"/>
      <c r="QWF106" s="189"/>
      <c r="QWG106" s="189"/>
      <c r="QWH106" s="189"/>
      <c r="QWI106" s="189"/>
      <c r="QWJ106" s="189"/>
      <c r="QWK106" s="189"/>
      <c r="QWL106" s="189"/>
      <c r="QWM106" s="189"/>
      <c r="QWN106" s="189"/>
      <c r="QWO106" s="189"/>
      <c r="QWP106" s="189"/>
      <c r="QWQ106" s="189"/>
      <c r="QWR106" s="189"/>
      <c r="QWS106" s="189"/>
      <c r="QWT106" s="189"/>
      <c r="QWU106" s="189"/>
      <c r="QWV106" s="189"/>
      <c r="QWW106" s="189"/>
      <c r="QWX106" s="189"/>
      <c r="QWY106" s="189"/>
      <c r="QWZ106" s="189"/>
      <c r="QXA106" s="189"/>
      <c r="QXB106" s="189"/>
      <c r="QXC106" s="189"/>
      <c r="QXD106" s="189"/>
      <c r="QXE106" s="189"/>
      <c r="QXF106" s="189"/>
      <c r="QXG106" s="189"/>
      <c r="QXH106" s="189"/>
      <c r="QXI106" s="189"/>
      <c r="QXJ106" s="189"/>
      <c r="QXK106" s="189"/>
      <c r="QXL106" s="189"/>
      <c r="QXM106" s="189"/>
      <c r="QXN106" s="189"/>
      <c r="QXO106" s="189"/>
      <c r="QXP106" s="189"/>
      <c r="QXQ106" s="189"/>
      <c r="QXR106" s="189"/>
      <c r="QXS106" s="189"/>
      <c r="QXT106" s="189"/>
      <c r="QXU106" s="189"/>
      <c r="QXV106" s="189"/>
      <c r="QXW106" s="189"/>
      <c r="QXX106" s="189"/>
      <c r="QXY106" s="189"/>
      <c r="QXZ106" s="189"/>
      <c r="QYA106" s="189"/>
      <c r="QYB106" s="189"/>
      <c r="QYC106" s="189"/>
      <c r="QYD106" s="189"/>
      <c r="QYE106" s="189"/>
      <c r="QYF106" s="189"/>
      <c r="QYG106" s="189"/>
      <c r="QYH106" s="189"/>
      <c r="QYI106" s="189"/>
      <c r="QYJ106" s="189"/>
      <c r="QYK106" s="189"/>
      <c r="QYL106" s="189"/>
      <c r="QYM106" s="189"/>
      <c r="QYN106" s="189"/>
      <c r="QYO106" s="189"/>
      <c r="QYP106" s="189"/>
      <c r="QYQ106" s="189"/>
      <c r="QYR106" s="189"/>
      <c r="QYS106" s="189"/>
      <c r="QYT106" s="189"/>
      <c r="QYU106" s="189"/>
      <c r="QYV106" s="189"/>
      <c r="QYW106" s="189"/>
      <c r="QYX106" s="189"/>
      <c r="QYY106" s="189"/>
      <c r="QYZ106" s="189"/>
      <c r="QZA106" s="189"/>
      <c r="QZB106" s="189"/>
      <c r="QZC106" s="189"/>
      <c r="QZD106" s="189"/>
      <c r="QZE106" s="189"/>
      <c r="QZF106" s="189"/>
      <c r="QZG106" s="189"/>
      <c r="QZH106" s="189"/>
      <c r="QZI106" s="189"/>
      <c r="QZJ106" s="189"/>
      <c r="QZK106" s="189"/>
      <c r="QZL106" s="189"/>
      <c r="QZM106" s="189"/>
      <c r="QZN106" s="189"/>
      <c r="QZO106" s="189"/>
      <c r="QZP106" s="189"/>
      <c r="QZQ106" s="189"/>
      <c r="QZR106" s="189"/>
      <c r="QZS106" s="189"/>
      <c r="QZT106" s="189"/>
      <c r="QZU106" s="189"/>
      <c r="QZV106" s="189"/>
      <c r="QZW106" s="189"/>
      <c r="QZX106" s="189"/>
      <c r="QZY106" s="189"/>
      <c r="QZZ106" s="189"/>
      <c r="RAA106" s="189"/>
      <c r="RAB106" s="189"/>
      <c r="RAC106" s="189"/>
      <c r="RAD106" s="189"/>
      <c r="RAE106" s="189"/>
      <c r="RAF106" s="189"/>
      <c r="RAG106" s="189"/>
      <c r="RAH106" s="189"/>
      <c r="RAI106" s="189"/>
      <c r="RAJ106" s="189"/>
      <c r="RAK106" s="189"/>
      <c r="RAL106" s="189"/>
      <c r="RAM106" s="189"/>
      <c r="RAN106" s="189"/>
      <c r="RAO106" s="189"/>
      <c r="RAP106" s="189"/>
      <c r="RAQ106" s="189"/>
      <c r="RAR106" s="189"/>
      <c r="RAS106" s="189"/>
      <c r="RAT106" s="189"/>
      <c r="RAU106" s="189"/>
      <c r="RAV106" s="189"/>
      <c r="RAW106" s="189"/>
      <c r="RAX106" s="189"/>
      <c r="RAY106" s="189"/>
      <c r="RAZ106" s="189"/>
      <c r="RBA106" s="189"/>
      <c r="RBB106" s="189"/>
      <c r="RBC106" s="189"/>
      <c r="RBD106" s="189"/>
      <c r="RBE106" s="189"/>
      <c r="RBF106" s="189"/>
      <c r="RBG106" s="189"/>
      <c r="RBH106" s="189"/>
      <c r="RBI106" s="189"/>
      <c r="RBJ106" s="189"/>
      <c r="RBK106" s="189"/>
      <c r="RBL106" s="189"/>
      <c r="RBM106" s="189"/>
      <c r="RBN106" s="189"/>
      <c r="RBO106" s="189"/>
      <c r="RBP106" s="189"/>
      <c r="RBQ106" s="189"/>
      <c r="RBR106" s="189"/>
      <c r="RBS106" s="189"/>
      <c r="RBT106" s="189"/>
      <c r="RBU106" s="189"/>
      <c r="RBV106" s="189"/>
      <c r="RBW106" s="189"/>
      <c r="RBX106" s="189"/>
      <c r="RBY106" s="189"/>
      <c r="RBZ106" s="189"/>
      <c r="RCA106" s="189"/>
      <c r="RCB106" s="189"/>
      <c r="RCC106" s="189"/>
      <c r="RCD106" s="189"/>
      <c r="RCE106" s="189"/>
      <c r="RCF106" s="189"/>
      <c r="RCG106" s="189"/>
      <c r="RCH106" s="189"/>
      <c r="RCI106" s="189"/>
      <c r="RCJ106" s="189"/>
      <c r="RCK106" s="189"/>
      <c r="RCL106" s="189"/>
      <c r="RCM106" s="189"/>
      <c r="RCN106" s="189"/>
      <c r="RCO106" s="189"/>
      <c r="RCP106" s="189"/>
      <c r="RCQ106" s="189"/>
      <c r="RCR106" s="189"/>
      <c r="RCS106" s="189"/>
      <c r="RCT106" s="189"/>
      <c r="RCU106" s="189"/>
      <c r="RCV106" s="189"/>
      <c r="RCW106" s="189"/>
      <c r="RCX106" s="189"/>
      <c r="RCY106" s="189"/>
      <c r="RCZ106" s="189"/>
      <c r="RDA106" s="189"/>
      <c r="RDB106" s="189"/>
      <c r="RDC106" s="189"/>
      <c r="RDD106" s="189"/>
      <c r="RDE106" s="189"/>
      <c r="RDF106" s="189"/>
      <c r="RDG106" s="189"/>
      <c r="RDH106" s="189"/>
      <c r="RDI106" s="189"/>
      <c r="RDJ106" s="189"/>
      <c r="RDK106" s="189"/>
      <c r="RDL106" s="189"/>
      <c r="RDM106" s="189"/>
      <c r="RDN106" s="189"/>
      <c r="RDO106" s="189"/>
      <c r="RDP106" s="189"/>
      <c r="RDQ106" s="189"/>
      <c r="RDR106" s="189"/>
      <c r="RDS106" s="189"/>
      <c r="RDT106" s="189"/>
      <c r="RDU106" s="189"/>
      <c r="RDV106" s="189"/>
      <c r="RDW106" s="189"/>
      <c r="RDX106" s="189"/>
      <c r="RDY106" s="189"/>
      <c r="RDZ106" s="189"/>
      <c r="REA106" s="189"/>
      <c r="REB106" s="189"/>
      <c r="REC106" s="189"/>
      <c r="RED106" s="189"/>
      <c r="REE106" s="189"/>
      <c r="REF106" s="189"/>
      <c r="REG106" s="189"/>
      <c r="REH106" s="189"/>
      <c r="REI106" s="189"/>
      <c r="REJ106" s="189"/>
      <c r="REK106" s="189"/>
      <c r="REL106" s="189"/>
      <c r="REM106" s="189"/>
      <c r="REN106" s="189"/>
      <c r="REO106" s="189"/>
      <c r="REP106" s="189"/>
      <c r="REQ106" s="189"/>
      <c r="RER106" s="189"/>
      <c r="RES106" s="189"/>
      <c r="RET106" s="189"/>
      <c r="REU106" s="189"/>
      <c r="REV106" s="189"/>
      <c r="REW106" s="189"/>
      <c r="REX106" s="189"/>
      <c r="REY106" s="189"/>
      <c r="REZ106" s="189"/>
      <c r="RFA106" s="189"/>
      <c r="RFB106" s="189"/>
      <c r="RFC106" s="189"/>
      <c r="RFD106" s="189"/>
      <c r="RFE106" s="189"/>
      <c r="RFF106" s="189"/>
      <c r="RFG106" s="189"/>
      <c r="RFH106" s="189"/>
      <c r="RFI106" s="189"/>
      <c r="RFJ106" s="189"/>
      <c r="RFK106" s="189"/>
      <c r="RFL106" s="189"/>
      <c r="RFM106" s="189"/>
      <c r="RFN106" s="189"/>
      <c r="RFO106" s="189"/>
      <c r="RFP106" s="189"/>
      <c r="RFQ106" s="189"/>
      <c r="RFR106" s="189"/>
      <c r="RFS106" s="189"/>
      <c r="RFT106" s="189"/>
      <c r="RFU106" s="189"/>
      <c r="RFV106" s="189"/>
      <c r="RFW106" s="189"/>
      <c r="RFX106" s="189"/>
      <c r="RFY106" s="189"/>
      <c r="RFZ106" s="189"/>
      <c r="RGA106" s="189"/>
      <c r="RGB106" s="189"/>
      <c r="RGC106" s="189"/>
      <c r="RGD106" s="189"/>
      <c r="RGE106" s="189"/>
      <c r="RGF106" s="189"/>
      <c r="RGG106" s="189"/>
      <c r="RGH106" s="189"/>
      <c r="RGI106" s="189"/>
      <c r="RGJ106" s="189"/>
      <c r="RGK106" s="189"/>
      <c r="RGL106" s="189"/>
      <c r="RGM106" s="189"/>
      <c r="RGN106" s="189"/>
      <c r="RGO106" s="189"/>
      <c r="RGP106" s="189"/>
      <c r="RGQ106" s="189"/>
      <c r="RGR106" s="189"/>
      <c r="RGS106" s="189"/>
      <c r="RGT106" s="189"/>
      <c r="RGU106" s="189"/>
      <c r="RGV106" s="189"/>
      <c r="RGW106" s="189"/>
      <c r="RGX106" s="189"/>
      <c r="RGY106" s="189"/>
      <c r="RGZ106" s="189"/>
      <c r="RHA106" s="189"/>
      <c r="RHB106" s="189"/>
      <c r="RHC106" s="189"/>
      <c r="RHD106" s="189"/>
      <c r="RHE106" s="189"/>
      <c r="RHF106" s="189"/>
      <c r="RHG106" s="189"/>
      <c r="RHH106" s="189"/>
      <c r="RHI106" s="189"/>
      <c r="RHJ106" s="189"/>
      <c r="RHK106" s="189"/>
      <c r="RHL106" s="189"/>
      <c r="RHM106" s="189"/>
      <c r="RHN106" s="189"/>
      <c r="RHO106" s="189"/>
      <c r="RHP106" s="189"/>
      <c r="RHQ106" s="189"/>
      <c r="RHR106" s="189"/>
      <c r="RHS106" s="189"/>
      <c r="RHT106" s="189"/>
      <c r="RHU106" s="189"/>
      <c r="RHV106" s="189"/>
      <c r="RHW106" s="189"/>
      <c r="RHX106" s="189"/>
      <c r="RHY106" s="189"/>
      <c r="RHZ106" s="189"/>
      <c r="RIA106" s="189"/>
      <c r="RIB106" s="189"/>
      <c r="RIC106" s="189"/>
      <c r="RID106" s="189"/>
      <c r="RIE106" s="189"/>
      <c r="RIF106" s="189"/>
      <c r="RIG106" s="189"/>
      <c r="RIH106" s="189"/>
      <c r="RII106" s="189"/>
      <c r="RIJ106" s="189"/>
      <c r="RIK106" s="189"/>
      <c r="RIL106" s="189"/>
      <c r="RIM106" s="189"/>
      <c r="RIN106" s="189"/>
      <c r="RIO106" s="189"/>
      <c r="RIP106" s="189"/>
      <c r="RIQ106" s="189"/>
      <c r="RIR106" s="189"/>
      <c r="RIS106" s="189"/>
      <c r="RIT106" s="189"/>
      <c r="RIU106" s="189"/>
      <c r="RIV106" s="189"/>
      <c r="RIW106" s="189"/>
      <c r="RIX106" s="189"/>
      <c r="RIY106" s="189"/>
      <c r="RIZ106" s="189"/>
      <c r="RJA106" s="189"/>
      <c r="RJB106" s="189"/>
      <c r="RJC106" s="189"/>
      <c r="RJD106" s="189"/>
      <c r="RJE106" s="189"/>
      <c r="RJF106" s="189"/>
      <c r="RJG106" s="189"/>
      <c r="RJH106" s="189"/>
      <c r="RJI106" s="189"/>
      <c r="RJJ106" s="189"/>
      <c r="RJK106" s="189"/>
      <c r="RJL106" s="189"/>
      <c r="RJM106" s="189"/>
      <c r="RJN106" s="189"/>
      <c r="RJO106" s="189"/>
      <c r="RJP106" s="189"/>
      <c r="RJQ106" s="189"/>
      <c r="RJR106" s="189"/>
      <c r="RJS106" s="189"/>
      <c r="RJT106" s="189"/>
      <c r="RJU106" s="189"/>
      <c r="RJV106" s="189"/>
      <c r="RJW106" s="189"/>
      <c r="RJX106" s="189"/>
      <c r="RJY106" s="189"/>
      <c r="RJZ106" s="189"/>
      <c r="RKA106" s="189"/>
      <c r="RKB106" s="189"/>
      <c r="RKC106" s="189"/>
      <c r="RKD106" s="189"/>
      <c r="RKE106" s="189"/>
      <c r="RKF106" s="189"/>
      <c r="RKG106" s="189"/>
      <c r="RKH106" s="189"/>
      <c r="RKI106" s="189"/>
      <c r="RKJ106" s="189"/>
      <c r="RKK106" s="189"/>
      <c r="RKL106" s="189"/>
      <c r="RKM106" s="189"/>
      <c r="RKN106" s="189"/>
      <c r="RKO106" s="189"/>
      <c r="RKP106" s="189"/>
      <c r="RKQ106" s="189"/>
      <c r="RKR106" s="189"/>
      <c r="RKS106" s="189"/>
      <c r="RKT106" s="189"/>
      <c r="RKU106" s="189"/>
      <c r="RKV106" s="189"/>
      <c r="RKW106" s="189"/>
      <c r="RKX106" s="189"/>
      <c r="RKY106" s="189"/>
      <c r="RKZ106" s="189"/>
      <c r="RLA106" s="189"/>
      <c r="RLB106" s="189"/>
      <c r="RLC106" s="189"/>
      <c r="RLD106" s="189"/>
      <c r="RLE106" s="189"/>
      <c r="RLF106" s="189"/>
      <c r="RLG106" s="189"/>
      <c r="RLH106" s="189"/>
      <c r="RLI106" s="189"/>
      <c r="RLJ106" s="189"/>
      <c r="RLK106" s="189"/>
      <c r="RLL106" s="189"/>
      <c r="RLM106" s="189"/>
      <c r="RLN106" s="189"/>
      <c r="RLO106" s="189"/>
      <c r="RLP106" s="189"/>
      <c r="RLQ106" s="189"/>
      <c r="RLR106" s="189"/>
      <c r="RLS106" s="189"/>
      <c r="RLT106" s="189"/>
      <c r="RLU106" s="189"/>
      <c r="RLV106" s="189"/>
      <c r="RLW106" s="189"/>
      <c r="RLX106" s="189"/>
      <c r="RLY106" s="189"/>
      <c r="RLZ106" s="189"/>
      <c r="RMA106" s="189"/>
      <c r="RMB106" s="189"/>
      <c r="RMC106" s="189"/>
      <c r="RMD106" s="189"/>
      <c r="RME106" s="189"/>
      <c r="RMF106" s="189"/>
      <c r="RMG106" s="189"/>
      <c r="RMH106" s="189"/>
      <c r="RMI106" s="189"/>
      <c r="RMJ106" s="189"/>
      <c r="RMK106" s="189"/>
      <c r="RML106" s="189"/>
      <c r="RMM106" s="189"/>
      <c r="RMN106" s="189"/>
      <c r="RMO106" s="189"/>
      <c r="RMP106" s="189"/>
      <c r="RMQ106" s="189"/>
      <c r="RMR106" s="189"/>
      <c r="RMS106" s="189"/>
      <c r="RMT106" s="189"/>
      <c r="RMU106" s="189"/>
      <c r="RMV106" s="189"/>
      <c r="RMW106" s="189"/>
      <c r="RMX106" s="189"/>
      <c r="RMY106" s="189"/>
      <c r="RMZ106" s="189"/>
      <c r="RNA106" s="189"/>
      <c r="RNB106" s="189"/>
      <c r="RNC106" s="189"/>
      <c r="RND106" s="189"/>
      <c r="RNE106" s="189"/>
      <c r="RNF106" s="189"/>
      <c r="RNG106" s="189"/>
      <c r="RNH106" s="189"/>
      <c r="RNI106" s="189"/>
      <c r="RNJ106" s="189"/>
      <c r="RNK106" s="189"/>
      <c r="RNL106" s="189"/>
      <c r="RNM106" s="189"/>
      <c r="RNN106" s="189"/>
      <c r="RNO106" s="189"/>
      <c r="RNP106" s="189"/>
      <c r="RNQ106" s="189"/>
      <c r="RNR106" s="189"/>
      <c r="RNS106" s="189"/>
      <c r="RNT106" s="189"/>
      <c r="RNU106" s="189"/>
      <c r="RNV106" s="189"/>
      <c r="RNW106" s="189"/>
      <c r="RNX106" s="189"/>
      <c r="RNY106" s="189"/>
      <c r="RNZ106" s="189"/>
      <c r="ROA106" s="189"/>
      <c r="ROB106" s="189"/>
      <c r="ROC106" s="189"/>
      <c r="ROD106" s="189"/>
      <c r="ROE106" s="189"/>
      <c r="ROF106" s="189"/>
      <c r="ROG106" s="189"/>
      <c r="ROH106" s="189"/>
      <c r="ROI106" s="189"/>
      <c r="ROJ106" s="189"/>
      <c r="ROK106" s="189"/>
      <c r="ROL106" s="189"/>
      <c r="ROM106" s="189"/>
      <c r="RON106" s="189"/>
      <c r="ROO106" s="189"/>
      <c r="ROP106" s="189"/>
      <c r="ROQ106" s="189"/>
      <c r="ROR106" s="189"/>
      <c r="ROS106" s="189"/>
      <c r="ROT106" s="189"/>
      <c r="ROU106" s="189"/>
      <c r="ROV106" s="189"/>
      <c r="ROW106" s="189"/>
      <c r="ROX106" s="189"/>
      <c r="ROY106" s="189"/>
      <c r="ROZ106" s="189"/>
      <c r="RPA106" s="189"/>
      <c r="RPB106" s="189"/>
      <c r="RPC106" s="189"/>
      <c r="RPD106" s="189"/>
      <c r="RPE106" s="189"/>
      <c r="RPF106" s="189"/>
      <c r="RPG106" s="189"/>
      <c r="RPH106" s="189"/>
      <c r="RPI106" s="189"/>
      <c r="RPJ106" s="189"/>
      <c r="RPK106" s="189"/>
      <c r="RPL106" s="189"/>
      <c r="RPM106" s="189"/>
      <c r="RPN106" s="189"/>
      <c r="RPO106" s="189"/>
      <c r="RPP106" s="189"/>
      <c r="RPQ106" s="189"/>
      <c r="RPR106" s="189"/>
      <c r="RPS106" s="189"/>
      <c r="RPT106" s="189"/>
      <c r="RPU106" s="189"/>
      <c r="RPV106" s="189"/>
      <c r="RPW106" s="189"/>
      <c r="RPX106" s="189"/>
      <c r="RPY106" s="189"/>
      <c r="RPZ106" s="189"/>
      <c r="RQA106" s="189"/>
      <c r="RQB106" s="189"/>
      <c r="RQC106" s="189"/>
      <c r="RQD106" s="189"/>
      <c r="RQE106" s="189"/>
      <c r="RQF106" s="189"/>
      <c r="RQG106" s="189"/>
      <c r="RQH106" s="189"/>
      <c r="RQI106" s="189"/>
      <c r="RQJ106" s="189"/>
      <c r="RQK106" s="189"/>
      <c r="RQL106" s="189"/>
      <c r="RQM106" s="189"/>
      <c r="RQN106" s="189"/>
      <c r="RQO106" s="189"/>
      <c r="RQP106" s="189"/>
      <c r="RQQ106" s="189"/>
      <c r="RQR106" s="189"/>
      <c r="RQS106" s="189"/>
      <c r="RQT106" s="189"/>
      <c r="RQU106" s="189"/>
      <c r="RQV106" s="189"/>
      <c r="RQW106" s="189"/>
      <c r="RQX106" s="189"/>
      <c r="RQY106" s="189"/>
      <c r="RQZ106" s="189"/>
      <c r="RRA106" s="189"/>
      <c r="RRB106" s="189"/>
      <c r="RRC106" s="189"/>
      <c r="RRD106" s="189"/>
      <c r="RRE106" s="189"/>
      <c r="RRF106" s="189"/>
      <c r="RRG106" s="189"/>
      <c r="RRH106" s="189"/>
      <c r="RRI106" s="189"/>
      <c r="RRJ106" s="189"/>
      <c r="RRK106" s="189"/>
      <c r="RRL106" s="189"/>
      <c r="RRM106" s="189"/>
      <c r="RRN106" s="189"/>
      <c r="RRO106" s="189"/>
      <c r="RRP106" s="189"/>
      <c r="RRQ106" s="189"/>
      <c r="RRR106" s="189"/>
      <c r="RRS106" s="189"/>
      <c r="RRT106" s="189"/>
      <c r="RRU106" s="189"/>
      <c r="RRV106" s="189"/>
      <c r="RRW106" s="189"/>
      <c r="RRX106" s="189"/>
      <c r="RRY106" s="189"/>
      <c r="RRZ106" s="189"/>
      <c r="RSA106" s="189"/>
      <c r="RSB106" s="189"/>
      <c r="RSC106" s="189"/>
      <c r="RSD106" s="189"/>
      <c r="RSE106" s="189"/>
      <c r="RSF106" s="189"/>
      <c r="RSG106" s="189"/>
      <c r="RSH106" s="189"/>
      <c r="RSI106" s="189"/>
      <c r="RSJ106" s="189"/>
      <c r="RSK106" s="189"/>
      <c r="RSL106" s="189"/>
      <c r="RSM106" s="189"/>
      <c r="RSN106" s="189"/>
      <c r="RSO106" s="189"/>
      <c r="RSP106" s="189"/>
      <c r="RSQ106" s="189"/>
      <c r="RSR106" s="189"/>
      <c r="RSS106" s="189"/>
      <c r="RST106" s="189"/>
      <c r="RSU106" s="189"/>
      <c r="RSV106" s="189"/>
      <c r="RSW106" s="189"/>
      <c r="RSX106" s="189"/>
      <c r="RSY106" s="189"/>
      <c r="RSZ106" s="189"/>
      <c r="RTA106" s="189"/>
      <c r="RTB106" s="189"/>
      <c r="RTC106" s="189"/>
      <c r="RTD106" s="189"/>
      <c r="RTE106" s="189"/>
      <c r="RTF106" s="189"/>
      <c r="RTG106" s="189"/>
      <c r="RTH106" s="189"/>
      <c r="RTI106" s="189"/>
      <c r="RTJ106" s="189"/>
      <c r="RTK106" s="189"/>
      <c r="RTL106" s="189"/>
      <c r="RTM106" s="189"/>
      <c r="RTN106" s="189"/>
      <c r="RTO106" s="189"/>
      <c r="RTP106" s="189"/>
      <c r="RTQ106" s="189"/>
      <c r="RTR106" s="189"/>
      <c r="RTS106" s="189"/>
      <c r="RTT106" s="189"/>
      <c r="RTU106" s="189"/>
      <c r="RTV106" s="189"/>
      <c r="RTW106" s="189"/>
      <c r="RTX106" s="189"/>
      <c r="RTY106" s="189"/>
      <c r="RTZ106" s="189"/>
      <c r="RUA106" s="189"/>
      <c r="RUB106" s="189"/>
      <c r="RUC106" s="189"/>
      <c r="RUD106" s="189"/>
      <c r="RUE106" s="189"/>
      <c r="RUF106" s="189"/>
      <c r="RUG106" s="189"/>
      <c r="RUH106" s="189"/>
      <c r="RUI106" s="189"/>
      <c r="RUJ106" s="189"/>
      <c r="RUK106" s="189"/>
      <c r="RUL106" s="189"/>
      <c r="RUM106" s="189"/>
      <c r="RUN106" s="189"/>
      <c r="RUO106" s="189"/>
      <c r="RUP106" s="189"/>
      <c r="RUQ106" s="189"/>
      <c r="RUR106" s="189"/>
      <c r="RUS106" s="189"/>
      <c r="RUT106" s="189"/>
      <c r="RUU106" s="189"/>
      <c r="RUV106" s="189"/>
      <c r="RUW106" s="189"/>
      <c r="RUX106" s="189"/>
      <c r="RUY106" s="189"/>
      <c r="RUZ106" s="189"/>
      <c r="RVA106" s="189"/>
      <c r="RVB106" s="189"/>
      <c r="RVC106" s="189"/>
      <c r="RVD106" s="189"/>
      <c r="RVE106" s="189"/>
      <c r="RVF106" s="189"/>
      <c r="RVG106" s="189"/>
      <c r="RVH106" s="189"/>
      <c r="RVI106" s="189"/>
      <c r="RVJ106" s="189"/>
      <c r="RVK106" s="189"/>
      <c r="RVL106" s="189"/>
      <c r="RVM106" s="189"/>
      <c r="RVN106" s="189"/>
      <c r="RVO106" s="189"/>
      <c r="RVP106" s="189"/>
      <c r="RVQ106" s="189"/>
      <c r="RVR106" s="189"/>
      <c r="RVS106" s="189"/>
      <c r="RVT106" s="189"/>
      <c r="RVU106" s="189"/>
      <c r="RVV106" s="189"/>
      <c r="RVW106" s="189"/>
      <c r="RVX106" s="189"/>
      <c r="RVY106" s="189"/>
      <c r="RVZ106" s="189"/>
      <c r="RWA106" s="189"/>
      <c r="RWB106" s="189"/>
      <c r="RWC106" s="189"/>
      <c r="RWD106" s="189"/>
      <c r="RWE106" s="189"/>
      <c r="RWF106" s="189"/>
      <c r="RWG106" s="189"/>
      <c r="RWH106" s="189"/>
      <c r="RWI106" s="189"/>
      <c r="RWJ106" s="189"/>
      <c r="RWK106" s="189"/>
      <c r="RWL106" s="189"/>
      <c r="RWM106" s="189"/>
      <c r="RWN106" s="189"/>
      <c r="RWO106" s="189"/>
      <c r="RWP106" s="189"/>
      <c r="RWQ106" s="189"/>
      <c r="RWR106" s="189"/>
      <c r="RWS106" s="189"/>
      <c r="RWT106" s="189"/>
      <c r="RWU106" s="189"/>
      <c r="RWV106" s="189"/>
      <c r="RWW106" s="189"/>
      <c r="RWX106" s="189"/>
      <c r="RWY106" s="189"/>
      <c r="RWZ106" s="189"/>
      <c r="RXA106" s="189"/>
      <c r="RXB106" s="189"/>
      <c r="RXC106" s="189"/>
      <c r="RXD106" s="189"/>
      <c r="RXE106" s="189"/>
      <c r="RXF106" s="189"/>
      <c r="RXG106" s="189"/>
      <c r="RXH106" s="189"/>
      <c r="RXI106" s="189"/>
      <c r="RXJ106" s="189"/>
      <c r="RXK106" s="189"/>
      <c r="RXL106" s="189"/>
      <c r="RXM106" s="189"/>
      <c r="RXN106" s="189"/>
      <c r="RXO106" s="189"/>
      <c r="RXP106" s="189"/>
      <c r="RXQ106" s="189"/>
      <c r="RXR106" s="189"/>
      <c r="RXS106" s="189"/>
      <c r="RXT106" s="189"/>
      <c r="RXU106" s="189"/>
      <c r="RXV106" s="189"/>
      <c r="RXW106" s="189"/>
      <c r="RXX106" s="189"/>
      <c r="RXY106" s="189"/>
      <c r="RXZ106" s="189"/>
      <c r="RYA106" s="189"/>
      <c r="RYB106" s="189"/>
      <c r="RYC106" s="189"/>
      <c r="RYD106" s="189"/>
      <c r="RYE106" s="189"/>
      <c r="RYF106" s="189"/>
      <c r="RYG106" s="189"/>
      <c r="RYH106" s="189"/>
      <c r="RYI106" s="189"/>
      <c r="RYJ106" s="189"/>
      <c r="RYK106" s="189"/>
      <c r="RYL106" s="189"/>
      <c r="RYM106" s="189"/>
      <c r="RYN106" s="189"/>
      <c r="RYO106" s="189"/>
      <c r="RYP106" s="189"/>
      <c r="RYQ106" s="189"/>
      <c r="RYR106" s="189"/>
      <c r="RYS106" s="189"/>
      <c r="RYT106" s="189"/>
      <c r="RYU106" s="189"/>
      <c r="RYV106" s="189"/>
      <c r="RYW106" s="189"/>
      <c r="RYX106" s="189"/>
      <c r="RYY106" s="189"/>
      <c r="RYZ106" s="189"/>
      <c r="RZA106" s="189"/>
      <c r="RZB106" s="189"/>
      <c r="RZC106" s="189"/>
      <c r="RZD106" s="189"/>
      <c r="RZE106" s="189"/>
      <c r="RZF106" s="189"/>
      <c r="RZG106" s="189"/>
      <c r="RZH106" s="189"/>
      <c r="RZI106" s="189"/>
      <c r="RZJ106" s="189"/>
      <c r="RZK106" s="189"/>
      <c r="RZL106" s="189"/>
      <c r="RZM106" s="189"/>
      <c r="RZN106" s="189"/>
      <c r="RZO106" s="189"/>
      <c r="RZP106" s="189"/>
      <c r="RZQ106" s="189"/>
      <c r="RZR106" s="189"/>
      <c r="RZS106" s="189"/>
      <c r="RZT106" s="189"/>
      <c r="RZU106" s="189"/>
      <c r="RZV106" s="189"/>
      <c r="RZW106" s="189"/>
      <c r="RZX106" s="189"/>
      <c r="RZY106" s="189"/>
      <c r="RZZ106" s="189"/>
      <c r="SAA106" s="189"/>
      <c r="SAB106" s="189"/>
      <c r="SAC106" s="189"/>
      <c r="SAD106" s="189"/>
      <c r="SAE106" s="189"/>
      <c r="SAF106" s="189"/>
      <c r="SAG106" s="189"/>
      <c r="SAH106" s="189"/>
      <c r="SAI106" s="189"/>
      <c r="SAJ106" s="189"/>
      <c r="SAK106" s="189"/>
      <c r="SAL106" s="189"/>
      <c r="SAM106" s="189"/>
      <c r="SAN106" s="189"/>
      <c r="SAO106" s="189"/>
      <c r="SAP106" s="189"/>
      <c r="SAQ106" s="189"/>
      <c r="SAR106" s="189"/>
      <c r="SAS106" s="189"/>
      <c r="SAT106" s="189"/>
      <c r="SAU106" s="189"/>
      <c r="SAV106" s="189"/>
      <c r="SAW106" s="189"/>
      <c r="SAX106" s="189"/>
      <c r="SAY106" s="189"/>
      <c r="SAZ106" s="189"/>
      <c r="SBA106" s="189"/>
      <c r="SBB106" s="189"/>
      <c r="SBC106" s="189"/>
      <c r="SBD106" s="189"/>
      <c r="SBE106" s="189"/>
      <c r="SBF106" s="189"/>
      <c r="SBG106" s="189"/>
      <c r="SBH106" s="189"/>
      <c r="SBI106" s="189"/>
      <c r="SBJ106" s="189"/>
      <c r="SBK106" s="189"/>
      <c r="SBL106" s="189"/>
      <c r="SBM106" s="189"/>
      <c r="SBN106" s="189"/>
      <c r="SBO106" s="189"/>
      <c r="SBP106" s="189"/>
      <c r="SBQ106" s="189"/>
      <c r="SBR106" s="189"/>
      <c r="SBS106" s="189"/>
      <c r="SBT106" s="189"/>
      <c r="SBU106" s="189"/>
      <c r="SBV106" s="189"/>
      <c r="SBW106" s="189"/>
      <c r="SBX106" s="189"/>
      <c r="SBY106" s="189"/>
      <c r="SBZ106" s="189"/>
      <c r="SCA106" s="189"/>
      <c r="SCB106" s="189"/>
      <c r="SCC106" s="189"/>
      <c r="SCD106" s="189"/>
      <c r="SCE106" s="189"/>
      <c r="SCF106" s="189"/>
      <c r="SCG106" s="189"/>
      <c r="SCH106" s="189"/>
      <c r="SCI106" s="189"/>
      <c r="SCJ106" s="189"/>
      <c r="SCK106" s="189"/>
      <c r="SCL106" s="189"/>
      <c r="SCM106" s="189"/>
      <c r="SCN106" s="189"/>
      <c r="SCO106" s="189"/>
      <c r="SCP106" s="189"/>
      <c r="SCQ106" s="189"/>
      <c r="SCR106" s="189"/>
      <c r="SCS106" s="189"/>
      <c r="SCT106" s="189"/>
      <c r="SCU106" s="189"/>
      <c r="SCV106" s="189"/>
      <c r="SCW106" s="189"/>
      <c r="SCX106" s="189"/>
      <c r="SCY106" s="189"/>
      <c r="SCZ106" s="189"/>
      <c r="SDA106" s="189"/>
      <c r="SDB106" s="189"/>
      <c r="SDC106" s="189"/>
      <c r="SDD106" s="189"/>
      <c r="SDE106" s="189"/>
      <c r="SDF106" s="189"/>
      <c r="SDG106" s="189"/>
      <c r="SDH106" s="189"/>
      <c r="SDI106" s="189"/>
      <c r="SDJ106" s="189"/>
      <c r="SDK106" s="189"/>
      <c r="SDL106" s="189"/>
      <c r="SDM106" s="189"/>
      <c r="SDN106" s="189"/>
      <c r="SDO106" s="189"/>
      <c r="SDP106" s="189"/>
      <c r="SDQ106" s="189"/>
      <c r="SDR106" s="189"/>
      <c r="SDS106" s="189"/>
      <c r="SDT106" s="189"/>
      <c r="SDU106" s="189"/>
      <c r="SDV106" s="189"/>
      <c r="SDW106" s="189"/>
      <c r="SDX106" s="189"/>
      <c r="SDY106" s="189"/>
      <c r="SDZ106" s="189"/>
      <c r="SEA106" s="189"/>
      <c r="SEB106" s="189"/>
      <c r="SEC106" s="189"/>
      <c r="SED106" s="189"/>
      <c r="SEE106" s="189"/>
      <c r="SEF106" s="189"/>
      <c r="SEG106" s="189"/>
      <c r="SEH106" s="189"/>
      <c r="SEI106" s="189"/>
      <c r="SEJ106" s="189"/>
      <c r="SEK106" s="189"/>
      <c r="SEL106" s="189"/>
      <c r="SEM106" s="189"/>
      <c r="SEN106" s="189"/>
      <c r="SEO106" s="189"/>
      <c r="SEP106" s="189"/>
      <c r="SEQ106" s="189"/>
      <c r="SER106" s="189"/>
      <c r="SES106" s="189"/>
      <c r="SET106" s="189"/>
      <c r="SEU106" s="189"/>
      <c r="SEV106" s="189"/>
      <c r="SEW106" s="189"/>
      <c r="SEX106" s="189"/>
      <c r="SEY106" s="189"/>
      <c r="SEZ106" s="189"/>
      <c r="SFA106" s="189"/>
      <c r="SFB106" s="189"/>
      <c r="SFC106" s="189"/>
      <c r="SFD106" s="189"/>
      <c r="SFE106" s="189"/>
      <c r="SFF106" s="189"/>
      <c r="SFG106" s="189"/>
      <c r="SFH106" s="189"/>
      <c r="SFI106" s="189"/>
      <c r="SFJ106" s="189"/>
      <c r="SFK106" s="189"/>
      <c r="SFL106" s="189"/>
      <c r="SFM106" s="189"/>
      <c r="SFN106" s="189"/>
      <c r="SFO106" s="189"/>
      <c r="SFP106" s="189"/>
      <c r="SFQ106" s="189"/>
      <c r="SFR106" s="189"/>
      <c r="SFS106" s="189"/>
      <c r="SFT106" s="189"/>
      <c r="SFU106" s="189"/>
      <c r="SFV106" s="189"/>
      <c r="SFW106" s="189"/>
      <c r="SFX106" s="189"/>
      <c r="SFY106" s="189"/>
      <c r="SFZ106" s="189"/>
      <c r="SGA106" s="189"/>
      <c r="SGB106" s="189"/>
      <c r="SGC106" s="189"/>
      <c r="SGD106" s="189"/>
      <c r="SGE106" s="189"/>
      <c r="SGF106" s="189"/>
      <c r="SGG106" s="189"/>
      <c r="SGH106" s="189"/>
      <c r="SGI106" s="189"/>
      <c r="SGJ106" s="189"/>
      <c r="SGK106" s="189"/>
      <c r="SGL106" s="189"/>
      <c r="SGM106" s="189"/>
      <c r="SGN106" s="189"/>
      <c r="SGO106" s="189"/>
      <c r="SGP106" s="189"/>
      <c r="SGQ106" s="189"/>
      <c r="SGR106" s="189"/>
      <c r="SGS106" s="189"/>
      <c r="SGT106" s="189"/>
      <c r="SGU106" s="189"/>
      <c r="SGV106" s="189"/>
      <c r="SGW106" s="189"/>
      <c r="SGX106" s="189"/>
      <c r="SGY106" s="189"/>
      <c r="SGZ106" s="189"/>
      <c r="SHA106" s="189"/>
      <c r="SHB106" s="189"/>
      <c r="SHC106" s="189"/>
      <c r="SHD106" s="189"/>
      <c r="SHE106" s="189"/>
      <c r="SHF106" s="189"/>
      <c r="SHG106" s="189"/>
      <c r="SHH106" s="189"/>
      <c r="SHI106" s="189"/>
      <c r="SHJ106" s="189"/>
      <c r="SHK106" s="189"/>
      <c r="SHL106" s="189"/>
      <c r="SHM106" s="189"/>
      <c r="SHN106" s="189"/>
      <c r="SHO106" s="189"/>
      <c r="SHP106" s="189"/>
      <c r="SHQ106" s="189"/>
      <c r="SHR106" s="189"/>
      <c r="SHS106" s="189"/>
      <c r="SHT106" s="189"/>
      <c r="SHU106" s="189"/>
      <c r="SHV106" s="189"/>
      <c r="SHW106" s="189"/>
      <c r="SHX106" s="189"/>
      <c r="SHY106" s="189"/>
      <c r="SHZ106" s="189"/>
      <c r="SIA106" s="189"/>
      <c r="SIB106" s="189"/>
      <c r="SIC106" s="189"/>
      <c r="SID106" s="189"/>
      <c r="SIE106" s="189"/>
      <c r="SIF106" s="189"/>
      <c r="SIG106" s="189"/>
      <c r="SIH106" s="189"/>
      <c r="SII106" s="189"/>
      <c r="SIJ106" s="189"/>
      <c r="SIK106" s="189"/>
      <c r="SIL106" s="189"/>
      <c r="SIM106" s="189"/>
      <c r="SIN106" s="189"/>
      <c r="SIO106" s="189"/>
      <c r="SIP106" s="189"/>
      <c r="SIQ106" s="189"/>
      <c r="SIR106" s="189"/>
      <c r="SIS106" s="189"/>
      <c r="SIT106" s="189"/>
      <c r="SIU106" s="189"/>
      <c r="SIV106" s="189"/>
      <c r="SIW106" s="189"/>
      <c r="SIX106" s="189"/>
      <c r="SIY106" s="189"/>
      <c r="SIZ106" s="189"/>
      <c r="SJA106" s="189"/>
      <c r="SJB106" s="189"/>
      <c r="SJC106" s="189"/>
      <c r="SJD106" s="189"/>
      <c r="SJE106" s="189"/>
      <c r="SJF106" s="189"/>
      <c r="SJG106" s="189"/>
      <c r="SJH106" s="189"/>
      <c r="SJI106" s="189"/>
      <c r="SJJ106" s="189"/>
      <c r="SJK106" s="189"/>
      <c r="SJL106" s="189"/>
      <c r="SJM106" s="189"/>
      <c r="SJN106" s="189"/>
      <c r="SJO106" s="189"/>
      <c r="SJP106" s="189"/>
      <c r="SJQ106" s="189"/>
      <c r="SJR106" s="189"/>
      <c r="SJS106" s="189"/>
      <c r="SJT106" s="189"/>
      <c r="SJU106" s="189"/>
      <c r="SJV106" s="189"/>
      <c r="SJW106" s="189"/>
      <c r="SJX106" s="189"/>
      <c r="SJY106" s="189"/>
      <c r="SJZ106" s="189"/>
      <c r="SKA106" s="189"/>
      <c r="SKB106" s="189"/>
      <c r="SKC106" s="189"/>
      <c r="SKD106" s="189"/>
      <c r="SKE106" s="189"/>
      <c r="SKF106" s="189"/>
      <c r="SKG106" s="189"/>
      <c r="SKH106" s="189"/>
      <c r="SKI106" s="189"/>
      <c r="SKJ106" s="189"/>
      <c r="SKK106" s="189"/>
      <c r="SKL106" s="189"/>
      <c r="SKM106" s="189"/>
      <c r="SKN106" s="189"/>
      <c r="SKO106" s="189"/>
      <c r="SKP106" s="189"/>
      <c r="SKQ106" s="189"/>
      <c r="SKR106" s="189"/>
      <c r="SKS106" s="189"/>
      <c r="SKT106" s="189"/>
      <c r="SKU106" s="189"/>
      <c r="SKV106" s="189"/>
      <c r="SKW106" s="189"/>
      <c r="SKX106" s="189"/>
      <c r="SKY106" s="189"/>
      <c r="SKZ106" s="189"/>
      <c r="SLA106" s="189"/>
      <c r="SLB106" s="189"/>
      <c r="SLC106" s="189"/>
      <c r="SLD106" s="189"/>
      <c r="SLE106" s="189"/>
      <c r="SLF106" s="189"/>
      <c r="SLG106" s="189"/>
      <c r="SLH106" s="189"/>
      <c r="SLI106" s="189"/>
      <c r="SLJ106" s="189"/>
      <c r="SLK106" s="189"/>
      <c r="SLL106" s="189"/>
      <c r="SLM106" s="189"/>
      <c r="SLN106" s="189"/>
      <c r="SLO106" s="189"/>
      <c r="SLP106" s="189"/>
      <c r="SLQ106" s="189"/>
      <c r="SLR106" s="189"/>
      <c r="SLS106" s="189"/>
      <c r="SLT106" s="189"/>
      <c r="SLU106" s="189"/>
      <c r="SLV106" s="189"/>
      <c r="SLW106" s="189"/>
      <c r="SLX106" s="189"/>
      <c r="SLY106" s="189"/>
      <c r="SLZ106" s="189"/>
      <c r="SMA106" s="189"/>
      <c r="SMB106" s="189"/>
      <c r="SMC106" s="189"/>
      <c r="SMD106" s="189"/>
      <c r="SME106" s="189"/>
      <c r="SMF106" s="189"/>
      <c r="SMG106" s="189"/>
      <c r="SMH106" s="189"/>
      <c r="SMI106" s="189"/>
      <c r="SMJ106" s="189"/>
      <c r="SMK106" s="189"/>
      <c r="SML106" s="189"/>
      <c r="SMM106" s="189"/>
      <c r="SMN106" s="189"/>
      <c r="SMO106" s="189"/>
      <c r="SMP106" s="189"/>
      <c r="SMQ106" s="189"/>
      <c r="SMR106" s="189"/>
      <c r="SMS106" s="189"/>
      <c r="SMT106" s="189"/>
      <c r="SMU106" s="189"/>
      <c r="SMV106" s="189"/>
      <c r="SMW106" s="189"/>
      <c r="SMX106" s="189"/>
      <c r="SMY106" s="189"/>
      <c r="SMZ106" s="189"/>
      <c r="SNA106" s="189"/>
      <c r="SNB106" s="189"/>
      <c r="SNC106" s="189"/>
      <c r="SND106" s="189"/>
      <c r="SNE106" s="189"/>
      <c r="SNF106" s="189"/>
      <c r="SNG106" s="189"/>
      <c r="SNH106" s="189"/>
      <c r="SNI106" s="189"/>
      <c r="SNJ106" s="189"/>
      <c r="SNK106" s="189"/>
      <c r="SNL106" s="189"/>
      <c r="SNM106" s="189"/>
      <c r="SNN106" s="189"/>
      <c r="SNO106" s="189"/>
      <c r="SNP106" s="189"/>
      <c r="SNQ106" s="189"/>
      <c r="SNR106" s="189"/>
      <c r="SNS106" s="189"/>
      <c r="SNT106" s="189"/>
      <c r="SNU106" s="189"/>
      <c r="SNV106" s="189"/>
      <c r="SNW106" s="189"/>
      <c r="SNX106" s="189"/>
      <c r="SNY106" s="189"/>
      <c r="SNZ106" s="189"/>
      <c r="SOA106" s="189"/>
      <c r="SOB106" s="189"/>
      <c r="SOC106" s="189"/>
      <c r="SOD106" s="189"/>
      <c r="SOE106" s="189"/>
      <c r="SOF106" s="189"/>
      <c r="SOG106" s="189"/>
      <c r="SOH106" s="189"/>
      <c r="SOI106" s="189"/>
      <c r="SOJ106" s="189"/>
      <c r="SOK106" s="189"/>
      <c r="SOL106" s="189"/>
      <c r="SOM106" s="189"/>
      <c r="SON106" s="189"/>
      <c r="SOO106" s="189"/>
      <c r="SOP106" s="189"/>
      <c r="SOQ106" s="189"/>
      <c r="SOR106" s="189"/>
      <c r="SOS106" s="189"/>
      <c r="SOT106" s="189"/>
      <c r="SOU106" s="189"/>
      <c r="SOV106" s="189"/>
      <c r="SOW106" s="189"/>
      <c r="SOX106" s="189"/>
      <c r="SOY106" s="189"/>
      <c r="SOZ106" s="189"/>
      <c r="SPA106" s="189"/>
      <c r="SPB106" s="189"/>
      <c r="SPC106" s="189"/>
      <c r="SPD106" s="189"/>
      <c r="SPE106" s="189"/>
      <c r="SPF106" s="189"/>
      <c r="SPG106" s="189"/>
      <c r="SPH106" s="189"/>
      <c r="SPI106" s="189"/>
      <c r="SPJ106" s="189"/>
      <c r="SPK106" s="189"/>
      <c r="SPL106" s="189"/>
      <c r="SPM106" s="189"/>
      <c r="SPN106" s="189"/>
      <c r="SPO106" s="189"/>
      <c r="SPP106" s="189"/>
      <c r="SPQ106" s="189"/>
      <c r="SPR106" s="189"/>
      <c r="SPS106" s="189"/>
      <c r="SPT106" s="189"/>
      <c r="SPU106" s="189"/>
      <c r="SPV106" s="189"/>
      <c r="SPW106" s="189"/>
      <c r="SPX106" s="189"/>
      <c r="SPY106" s="189"/>
      <c r="SPZ106" s="189"/>
      <c r="SQA106" s="189"/>
      <c r="SQB106" s="189"/>
      <c r="SQC106" s="189"/>
      <c r="SQD106" s="189"/>
      <c r="SQE106" s="189"/>
      <c r="SQF106" s="189"/>
      <c r="SQG106" s="189"/>
      <c r="SQH106" s="189"/>
      <c r="SQI106" s="189"/>
      <c r="SQJ106" s="189"/>
      <c r="SQK106" s="189"/>
      <c r="SQL106" s="189"/>
      <c r="SQM106" s="189"/>
      <c r="SQN106" s="189"/>
      <c r="SQO106" s="189"/>
      <c r="SQP106" s="189"/>
      <c r="SQQ106" s="189"/>
      <c r="SQR106" s="189"/>
      <c r="SQS106" s="189"/>
      <c r="SQT106" s="189"/>
      <c r="SQU106" s="189"/>
      <c r="SQV106" s="189"/>
      <c r="SQW106" s="189"/>
      <c r="SQX106" s="189"/>
      <c r="SQY106" s="189"/>
      <c r="SQZ106" s="189"/>
      <c r="SRA106" s="189"/>
      <c r="SRB106" s="189"/>
      <c r="SRC106" s="189"/>
      <c r="SRD106" s="189"/>
      <c r="SRE106" s="189"/>
      <c r="SRF106" s="189"/>
      <c r="SRG106" s="189"/>
      <c r="SRH106" s="189"/>
      <c r="SRI106" s="189"/>
      <c r="SRJ106" s="189"/>
      <c r="SRK106" s="189"/>
      <c r="SRL106" s="189"/>
      <c r="SRM106" s="189"/>
      <c r="SRN106" s="189"/>
      <c r="SRO106" s="189"/>
      <c r="SRP106" s="189"/>
      <c r="SRQ106" s="189"/>
      <c r="SRR106" s="189"/>
      <c r="SRS106" s="189"/>
      <c r="SRT106" s="189"/>
      <c r="SRU106" s="189"/>
      <c r="SRV106" s="189"/>
      <c r="SRW106" s="189"/>
      <c r="SRX106" s="189"/>
      <c r="SRY106" s="189"/>
      <c r="SRZ106" s="189"/>
      <c r="SSA106" s="189"/>
      <c r="SSB106" s="189"/>
      <c r="SSC106" s="189"/>
      <c r="SSD106" s="189"/>
      <c r="SSE106" s="189"/>
      <c r="SSF106" s="189"/>
      <c r="SSG106" s="189"/>
      <c r="SSH106" s="189"/>
      <c r="SSI106" s="189"/>
      <c r="SSJ106" s="189"/>
      <c r="SSK106" s="189"/>
      <c r="SSL106" s="189"/>
      <c r="SSM106" s="189"/>
      <c r="SSN106" s="189"/>
      <c r="SSO106" s="189"/>
      <c r="SSP106" s="189"/>
      <c r="SSQ106" s="189"/>
      <c r="SSR106" s="189"/>
      <c r="SSS106" s="189"/>
      <c r="SST106" s="189"/>
      <c r="SSU106" s="189"/>
      <c r="SSV106" s="189"/>
      <c r="SSW106" s="189"/>
      <c r="SSX106" s="189"/>
      <c r="SSY106" s="189"/>
      <c r="SSZ106" s="189"/>
      <c r="STA106" s="189"/>
      <c r="STB106" s="189"/>
      <c r="STC106" s="189"/>
      <c r="STD106" s="189"/>
      <c r="STE106" s="189"/>
      <c r="STF106" s="189"/>
      <c r="STG106" s="189"/>
      <c r="STH106" s="189"/>
      <c r="STI106" s="189"/>
      <c r="STJ106" s="189"/>
      <c r="STK106" s="189"/>
      <c r="STL106" s="189"/>
      <c r="STM106" s="189"/>
      <c r="STN106" s="189"/>
      <c r="STO106" s="189"/>
      <c r="STP106" s="189"/>
      <c r="STQ106" s="189"/>
      <c r="STR106" s="189"/>
      <c r="STS106" s="189"/>
      <c r="STT106" s="189"/>
      <c r="STU106" s="189"/>
      <c r="STV106" s="189"/>
      <c r="STW106" s="189"/>
      <c r="STX106" s="189"/>
      <c r="STY106" s="189"/>
      <c r="STZ106" s="189"/>
      <c r="SUA106" s="189"/>
      <c r="SUB106" s="189"/>
      <c r="SUC106" s="189"/>
      <c r="SUD106" s="189"/>
      <c r="SUE106" s="189"/>
      <c r="SUF106" s="189"/>
      <c r="SUG106" s="189"/>
      <c r="SUH106" s="189"/>
      <c r="SUI106" s="189"/>
      <c r="SUJ106" s="189"/>
      <c r="SUK106" s="189"/>
      <c r="SUL106" s="189"/>
      <c r="SUM106" s="189"/>
      <c r="SUN106" s="189"/>
      <c r="SUO106" s="189"/>
      <c r="SUP106" s="189"/>
      <c r="SUQ106" s="189"/>
      <c r="SUR106" s="189"/>
      <c r="SUS106" s="189"/>
      <c r="SUT106" s="189"/>
      <c r="SUU106" s="189"/>
      <c r="SUV106" s="189"/>
      <c r="SUW106" s="189"/>
      <c r="SUX106" s="189"/>
      <c r="SUY106" s="189"/>
      <c r="SUZ106" s="189"/>
      <c r="SVA106" s="189"/>
      <c r="SVB106" s="189"/>
      <c r="SVC106" s="189"/>
      <c r="SVD106" s="189"/>
      <c r="SVE106" s="189"/>
      <c r="SVF106" s="189"/>
      <c r="SVG106" s="189"/>
      <c r="SVH106" s="189"/>
      <c r="SVI106" s="189"/>
      <c r="SVJ106" s="189"/>
      <c r="SVK106" s="189"/>
      <c r="SVL106" s="189"/>
      <c r="SVM106" s="189"/>
      <c r="SVN106" s="189"/>
      <c r="SVO106" s="189"/>
      <c r="SVP106" s="189"/>
      <c r="SVQ106" s="189"/>
      <c r="SVR106" s="189"/>
      <c r="SVS106" s="189"/>
      <c r="SVT106" s="189"/>
      <c r="SVU106" s="189"/>
      <c r="SVV106" s="189"/>
      <c r="SVW106" s="189"/>
      <c r="SVX106" s="189"/>
      <c r="SVY106" s="189"/>
      <c r="SVZ106" s="189"/>
      <c r="SWA106" s="189"/>
      <c r="SWB106" s="189"/>
      <c r="SWC106" s="189"/>
      <c r="SWD106" s="189"/>
      <c r="SWE106" s="189"/>
      <c r="SWF106" s="189"/>
      <c r="SWG106" s="189"/>
      <c r="SWH106" s="189"/>
      <c r="SWI106" s="189"/>
      <c r="SWJ106" s="189"/>
      <c r="SWK106" s="189"/>
      <c r="SWL106" s="189"/>
      <c r="SWM106" s="189"/>
      <c r="SWN106" s="189"/>
      <c r="SWO106" s="189"/>
      <c r="SWP106" s="189"/>
      <c r="SWQ106" s="189"/>
      <c r="SWR106" s="189"/>
      <c r="SWS106" s="189"/>
      <c r="SWT106" s="189"/>
      <c r="SWU106" s="189"/>
      <c r="SWV106" s="189"/>
      <c r="SWW106" s="189"/>
      <c r="SWX106" s="189"/>
      <c r="SWY106" s="189"/>
      <c r="SWZ106" s="189"/>
      <c r="SXA106" s="189"/>
      <c r="SXB106" s="189"/>
      <c r="SXC106" s="189"/>
      <c r="SXD106" s="189"/>
      <c r="SXE106" s="189"/>
      <c r="SXF106" s="189"/>
      <c r="SXG106" s="189"/>
      <c r="SXH106" s="189"/>
      <c r="SXI106" s="189"/>
      <c r="SXJ106" s="189"/>
      <c r="SXK106" s="189"/>
      <c r="SXL106" s="189"/>
      <c r="SXM106" s="189"/>
      <c r="SXN106" s="189"/>
      <c r="SXO106" s="189"/>
      <c r="SXP106" s="189"/>
      <c r="SXQ106" s="189"/>
      <c r="SXR106" s="189"/>
      <c r="SXS106" s="189"/>
      <c r="SXT106" s="189"/>
      <c r="SXU106" s="189"/>
      <c r="SXV106" s="189"/>
      <c r="SXW106" s="189"/>
      <c r="SXX106" s="189"/>
      <c r="SXY106" s="189"/>
      <c r="SXZ106" s="189"/>
      <c r="SYA106" s="189"/>
      <c r="SYB106" s="189"/>
      <c r="SYC106" s="189"/>
      <c r="SYD106" s="189"/>
      <c r="SYE106" s="189"/>
      <c r="SYF106" s="189"/>
      <c r="SYG106" s="189"/>
      <c r="SYH106" s="189"/>
      <c r="SYI106" s="189"/>
      <c r="SYJ106" s="189"/>
      <c r="SYK106" s="189"/>
      <c r="SYL106" s="189"/>
      <c r="SYM106" s="189"/>
      <c r="SYN106" s="189"/>
      <c r="SYO106" s="189"/>
      <c r="SYP106" s="189"/>
      <c r="SYQ106" s="189"/>
      <c r="SYR106" s="189"/>
      <c r="SYS106" s="189"/>
      <c r="SYT106" s="189"/>
      <c r="SYU106" s="189"/>
      <c r="SYV106" s="189"/>
      <c r="SYW106" s="189"/>
      <c r="SYX106" s="189"/>
      <c r="SYY106" s="189"/>
      <c r="SYZ106" s="189"/>
      <c r="SZA106" s="189"/>
      <c r="SZB106" s="189"/>
      <c r="SZC106" s="189"/>
      <c r="SZD106" s="189"/>
      <c r="SZE106" s="189"/>
      <c r="SZF106" s="189"/>
      <c r="SZG106" s="189"/>
      <c r="SZH106" s="189"/>
      <c r="SZI106" s="189"/>
      <c r="SZJ106" s="189"/>
      <c r="SZK106" s="189"/>
      <c r="SZL106" s="189"/>
      <c r="SZM106" s="189"/>
      <c r="SZN106" s="189"/>
      <c r="SZO106" s="189"/>
      <c r="SZP106" s="189"/>
      <c r="SZQ106" s="189"/>
      <c r="SZR106" s="189"/>
      <c r="SZS106" s="189"/>
      <c r="SZT106" s="189"/>
      <c r="SZU106" s="189"/>
      <c r="SZV106" s="189"/>
      <c r="SZW106" s="189"/>
      <c r="SZX106" s="189"/>
      <c r="SZY106" s="189"/>
      <c r="SZZ106" s="189"/>
      <c r="TAA106" s="189"/>
      <c r="TAB106" s="189"/>
      <c r="TAC106" s="189"/>
      <c r="TAD106" s="189"/>
      <c r="TAE106" s="189"/>
      <c r="TAF106" s="189"/>
      <c r="TAG106" s="189"/>
      <c r="TAH106" s="189"/>
      <c r="TAI106" s="189"/>
      <c r="TAJ106" s="189"/>
      <c r="TAK106" s="189"/>
      <c r="TAL106" s="189"/>
      <c r="TAM106" s="189"/>
      <c r="TAN106" s="189"/>
      <c r="TAO106" s="189"/>
      <c r="TAP106" s="189"/>
      <c r="TAQ106" s="189"/>
      <c r="TAR106" s="189"/>
      <c r="TAS106" s="189"/>
      <c r="TAT106" s="189"/>
      <c r="TAU106" s="189"/>
      <c r="TAV106" s="189"/>
      <c r="TAW106" s="189"/>
      <c r="TAX106" s="189"/>
      <c r="TAY106" s="189"/>
      <c r="TAZ106" s="189"/>
      <c r="TBA106" s="189"/>
      <c r="TBB106" s="189"/>
      <c r="TBC106" s="189"/>
      <c r="TBD106" s="189"/>
      <c r="TBE106" s="189"/>
      <c r="TBF106" s="189"/>
      <c r="TBG106" s="189"/>
      <c r="TBH106" s="189"/>
      <c r="TBI106" s="189"/>
      <c r="TBJ106" s="189"/>
      <c r="TBK106" s="189"/>
      <c r="TBL106" s="189"/>
      <c r="TBM106" s="189"/>
      <c r="TBN106" s="189"/>
      <c r="TBO106" s="189"/>
      <c r="TBP106" s="189"/>
      <c r="TBQ106" s="189"/>
      <c r="TBR106" s="189"/>
      <c r="TBS106" s="189"/>
      <c r="TBT106" s="189"/>
      <c r="TBU106" s="189"/>
      <c r="TBV106" s="189"/>
      <c r="TBW106" s="189"/>
      <c r="TBX106" s="189"/>
      <c r="TBY106" s="189"/>
      <c r="TBZ106" s="189"/>
      <c r="TCA106" s="189"/>
      <c r="TCB106" s="189"/>
      <c r="TCC106" s="189"/>
      <c r="TCD106" s="189"/>
      <c r="TCE106" s="189"/>
      <c r="TCF106" s="189"/>
      <c r="TCG106" s="189"/>
      <c r="TCH106" s="189"/>
      <c r="TCI106" s="189"/>
      <c r="TCJ106" s="189"/>
      <c r="TCK106" s="189"/>
      <c r="TCL106" s="189"/>
      <c r="TCM106" s="189"/>
      <c r="TCN106" s="189"/>
      <c r="TCO106" s="189"/>
      <c r="TCP106" s="189"/>
      <c r="TCQ106" s="189"/>
      <c r="TCR106" s="189"/>
      <c r="TCS106" s="189"/>
      <c r="TCT106" s="189"/>
      <c r="TCU106" s="189"/>
      <c r="TCV106" s="189"/>
      <c r="TCW106" s="189"/>
      <c r="TCX106" s="189"/>
      <c r="TCY106" s="189"/>
      <c r="TCZ106" s="189"/>
      <c r="TDA106" s="189"/>
      <c r="TDB106" s="189"/>
      <c r="TDC106" s="189"/>
      <c r="TDD106" s="189"/>
      <c r="TDE106" s="189"/>
      <c r="TDF106" s="189"/>
      <c r="TDG106" s="189"/>
      <c r="TDH106" s="189"/>
      <c r="TDI106" s="189"/>
      <c r="TDJ106" s="189"/>
      <c r="TDK106" s="189"/>
      <c r="TDL106" s="189"/>
      <c r="TDM106" s="189"/>
      <c r="TDN106" s="189"/>
      <c r="TDO106" s="189"/>
      <c r="TDP106" s="189"/>
      <c r="TDQ106" s="189"/>
      <c r="TDR106" s="189"/>
      <c r="TDS106" s="189"/>
      <c r="TDT106" s="189"/>
      <c r="TDU106" s="189"/>
      <c r="TDV106" s="189"/>
      <c r="TDW106" s="189"/>
      <c r="TDX106" s="189"/>
      <c r="TDY106" s="189"/>
      <c r="TDZ106" s="189"/>
      <c r="TEA106" s="189"/>
      <c r="TEB106" s="189"/>
      <c r="TEC106" s="189"/>
      <c r="TED106" s="189"/>
      <c r="TEE106" s="189"/>
      <c r="TEF106" s="189"/>
      <c r="TEG106" s="189"/>
      <c r="TEH106" s="189"/>
      <c r="TEI106" s="189"/>
      <c r="TEJ106" s="189"/>
      <c r="TEK106" s="189"/>
      <c r="TEL106" s="189"/>
      <c r="TEM106" s="189"/>
      <c r="TEN106" s="189"/>
      <c r="TEO106" s="189"/>
      <c r="TEP106" s="189"/>
      <c r="TEQ106" s="189"/>
      <c r="TER106" s="189"/>
      <c r="TES106" s="189"/>
      <c r="TET106" s="189"/>
      <c r="TEU106" s="189"/>
      <c r="TEV106" s="189"/>
      <c r="TEW106" s="189"/>
      <c r="TEX106" s="189"/>
      <c r="TEY106" s="189"/>
      <c r="TEZ106" s="189"/>
      <c r="TFA106" s="189"/>
      <c r="TFB106" s="189"/>
      <c r="TFC106" s="189"/>
      <c r="TFD106" s="189"/>
      <c r="TFE106" s="189"/>
      <c r="TFF106" s="189"/>
      <c r="TFG106" s="189"/>
      <c r="TFH106" s="189"/>
      <c r="TFI106" s="189"/>
      <c r="TFJ106" s="189"/>
      <c r="TFK106" s="189"/>
      <c r="TFL106" s="189"/>
      <c r="TFM106" s="189"/>
      <c r="TFN106" s="189"/>
      <c r="TFO106" s="189"/>
      <c r="TFP106" s="189"/>
      <c r="TFQ106" s="189"/>
      <c r="TFR106" s="189"/>
      <c r="TFS106" s="189"/>
      <c r="TFT106" s="189"/>
      <c r="TFU106" s="189"/>
      <c r="TFV106" s="189"/>
      <c r="TFW106" s="189"/>
      <c r="TFX106" s="189"/>
      <c r="TFY106" s="189"/>
      <c r="TFZ106" s="189"/>
      <c r="TGA106" s="189"/>
      <c r="TGB106" s="189"/>
      <c r="TGC106" s="189"/>
      <c r="TGD106" s="189"/>
      <c r="TGE106" s="189"/>
      <c r="TGF106" s="189"/>
      <c r="TGG106" s="189"/>
      <c r="TGH106" s="189"/>
      <c r="TGI106" s="189"/>
      <c r="TGJ106" s="189"/>
      <c r="TGK106" s="189"/>
      <c r="TGL106" s="189"/>
      <c r="TGM106" s="189"/>
      <c r="TGN106" s="189"/>
      <c r="TGO106" s="189"/>
      <c r="TGP106" s="189"/>
      <c r="TGQ106" s="189"/>
      <c r="TGR106" s="189"/>
      <c r="TGS106" s="189"/>
      <c r="TGT106" s="189"/>
      <c r="TGU106" s="189"/>
      <c r="TGV106" s="189"/>
      <c r="TGW106" s="189"/>
      <c r="TGX106" s="189"/>
      <c r="TGY106" s="189"/>
      <c r="TGZ106" s="189"/>
      <c r="THA106" s="189"/>
      <c r="THB106" s="189"/>
      <c r="THC106" s="189"/>
      <c r="THD106" s="189"/>
      <c r="THE106" s="189"/>
      <c r="THF106" s="189"/>
      <c r="THG106" s="189"/>
      <c r="THH106" s="189"/>
      <c r="THI106" s="189"/>
      <c r="THJ106" s="189"/>
      <c r="THK106" s="189"/>
      <c r="THL106" s="189"/>
      <c r="THM106" s="189"/>
      <c r="THN106" s="189"/>
      <c r="THO106" s="189"/>
      <c r="THP106" s="189"/>
      <c r="THQ106" s="189"/>
      <c r="THR106" s="189"/>
      <c r="THS106" s="189"/>
      <c r="THT106" s="189"/>
      <c r="THU106" s="189"/>
      <c r="THV106" s="189"/>
      <c r="THW106" s="189"/>
      <c r="THX106" s="189"/>
      <c r="THY106" s="189"/>
      <c r="THZ106" s="189"/>
      <c r="TIA106" s="189"/>
      <c r="TIB106" s="189"/>
      <c r="TIC106" s="189"/>
      <c r="TID106" s="189"/>
      <c r="TIE106" s="189"/>
      <c r="TIF106" s="189"/>
      <c r="TIG106" s="189"/>
      <c r="TIH106" s="189"/>
      <c r="TII106" s="189"/>
      <c r="TIJ106" s="189"/>
      <c r="TIK106" s="189"/>
      <c r="TIL106" s="189"/>
      <c r="TIM106" s="189"/>
      <c r="TIN106" s="189"/>
      <c r="TIO106" s="189"/>
      <c r="TIP106" s="189"/>
      <c r="TIQ106" s="189"/>
      <c r="TIR106" s="189"/>
      <c r="TIS106" s="189"/>
      <c r="TIT106" s="189"/>
      <c r="TIU106" s="189"/>
      <c r="TIV106" s="189"/>
      <c r="TIW106" s="189"/>
      <c r="TIX106" s="189"/>
      <c r="TIY106" s="189"/>
      <c r="TIZ106" s="189"/>
      <c r="TJA106" s="189"/>
      <c r="TJB106" s="189"/>
      <c r="TJC106" s="189"/>
      <c r="TJD106" s="189"/>
      <c r="TJE106" s="189"/>
      <c r="TJF106" s="189"/>
      <c r="TJG106" s="189"/>
      <c r="TJH106" s="189"/>
      <c r="TJI106" s="189"/>
      <c r="TJJ106" s="189"/>
      <c r="TJK106" s="189"/>
      <c r="TJL106" s="189"/>
      <c r="TJM106" s="189"/>
      <c r="TJN106" s="189"/>
      <c r="TJO106" s="189"/>
      <c r="TJP106" s="189"/>
      <c r="TJQ106" s="189"/>
      <c r="TJR106" s="189"/>
      <c r="TJS106" s="189"/>
      <c r="TJT106" s="189"/>
      <c r="TJU106" s="189"/>
      <c r="TJV106" s="189"/>
      <c r="TJW106" s="189"/>
      <c r="TJX106" s="189"/>
      <c r="TJY106" s="189"/>
      <c r="TJZ106" s="189"/>
      <c r="TKA106" s="189"/>
      <c r="TKB106" s="189"/>
      <c r="TKC106" s="189"/>
      <c r="TKD106" s="189"/>
      <c r="TKE106" s="189"/>
      <c r="TKF106" s="189"/>
      <c r="TKG106" s="189"/>
      <c r="TKH106" s="189"/>
      <c r="TKI106" s="189"/>
      <c r="TKJ106" s="189"/>
      <c r="TKK106" s="189"/>
      <c r="TKL106" s="189"/>
      <c r="TKM106" s="189"/>
      <c r="TKN106" s="189"/>
      <c r="TKO106" s="189"/>
      <c r="TKP106" s="189"/>
      <c r="TKQ106" s="189"/>
      <c r="TKR106" s="189"/>
      <c r="TKS106" s="189"/>
      <c r="TKT106" s="189"/>
      <c r="TKU106" s="189"/>
      <c r="TKV106" s="189"/>
      <c r="TKW106" s="189"/>
      <c r="TKX106" s="189"/>
      <c r="TKY106" s="189"/>
      <c r="TKZ106" s="189"/>
      <c r="TLA106" s="189"/>
      <c r="TLB106" s="189"/>
      <c r="TLC106" s="189"/>
      <c r="TLD106" s="189"/>
      <c r="TLE106" s="189"/>
      <c r="TLF106" s="189"/>
      <c r="TLG106" s="189"/>
      <c r="TLH106" s="189"/>
      <c r="TLI106" s="189"/>
      <c r="TLJ106" s="189"/>
      <c r="TLK106" s="189"/>
      <c r="TLL106" s="189"/>
      <c r="TLM106" s="189"/>
      <c r="TLN106" s="189"/>
      <c r="TLO106" s="189"/>
      <c r="TLP106" s="189"/>
      <c r="TLQ106" s="189"/>
      <c r="TLR106" s="189"/>
      <c r="TLS106" s="189"/>
      <c r="TLT106" s="189"/>
      <c r="TLU106" s="189"/>
      <c r="TLV106" s="189"/>
      <c r="TLW106" s="189"/>
      <c r="TLX106" s="189"/>
      <c r="TLY106" s="189"/>
      <c r="TLZ106" s="189"/>
      <c r="TMA106" s="189"/>
      <c r="TMB106" s="189"/>
      <c r="TMC106" s="189"/>
      <c r="TMD106" s="189"/>
      <c r="TME106" s="189"/>
      <c r="TMF106" s="189"/>
      <c r="TMG106" s="189"/>
      <c r="TMH106" s="189"/>
      <c r="TMI106" s="189"/>
      <c r="TMJ106" s="189"/>
      <c r="TMK106" s="189"/>
      <c r="TML106" s="189"/>
      <c r="TMM106" s="189"/>
      <c r="TMN106" s="189"/>
      <c r="TMO106" s="189"/>
      <c r="TMP106" s="189"/>
      <c r="TMQ106" s="189"/>
      <c r="TMR106" s="189"/>
      <c r="TMS106" s="189"/>
      <c r="TMT106" s="189"/>
      <c r="TMU106" s="189"/>
      <c r="TMV106" s="189"/>
      <c r="TMW106" s="189"/>
      <c r="TMX106" s="189"/>
      <c r="TMY106" s="189"/>
      <c r="TMZ106" s="189"/>
      <c r="TNA106" s="189"/>
      <c r="TNB106" s="189"/>
      <c r="TNC106" s="189"/>
      <c r="TND106" s="189"/>
      <c r="TNE106" s="189"/>
      <c r="TNF106" s="189"/>
      <c r="TNG106" s="189"/>
      <c r="TNH106" s="189"/>
      <c r="TNI106" s="189"/>
      <c r="TNJ106" s="189"/>
      <c r="TNK106" s="189"/>
      <c r="TNL106" s="189"/>
      <c r="TNM106" s="189"/>
      <c r="TNN106" s="189"/>
      <c r="TNO106" s="189"/>
      <c r="TNP106" s="189"/>
      <c r="TNQ106" s="189"/>
      <c r="TNR106" s="189"/>
      <c r="TNS106" s="189"/>
      <c r="TNT106" s="189"/>
      <c r="TNU106" s="189"/>
      <c r="TNV106" s="189"/>
      <c r="TNW106" s="189"/>
      <c r="TNX106" s="189"/>
      <c r="TNY106" s="189"/>
      <c r="TNZ106" s="189"/>
      <c r="TOA106" s="189"/>
      <c r="TOB106" s="189"/>
      <c r="TOC106" s="189"/>
      <c r="TOD106" s="189"/>
      <c r="TOE106" s="189"/>
      <c r="TOF106" s="189"/>
      <c r="TOG106" s="189"/>
      <c r="TOH106" s="189"/>
      <c r="TOI106" s="189"/>
      <c r="TOJ106" s="189"/>
      <c r="TOK106" s="189"/>
      <c r="TOL106" s="189"/>
      <c r="TOM106" s="189"/>
      <c r="TON106" s="189"/>
      <c r="TOO106" s="189"/>
      <c r="TOP106" s="189"/>
      <c r="TOQ106" s="189"/>
      <c r="TOR106" s="189"/>
      <c r="TOS106" s="189"/>
      <c r="TOT106" s="189"/>
      <c r="TOU106" s="189"/>
      <c r="TOV106" s="189"/>
      <c r="TOW106" s="189"/>
      <c r="TOX106" s="189"/>
      <c r="TOY106" s="189"/>
      <c r="TOZ106" s="189"/>
      <c r="TPA106" s="189"/>
      <c r="TPB106" s="189"/>
      <c r="TPC106" s="189"/>
      <c r="TPD106" s="189"/>
      <c r="TPE106" s="189"/>
      <c r="TPF106" s="189"/>
      <c r="TPG106" s="189"/>
      <c r="TPH106" s="189"/>
      <c r="TPI106" s="189"/>
      <c r="TPJ106" s="189"/>
      <c r="TPK106" s="189"/>
      <c r="TPL106" s="189"/>
      <c r="TPM106" s="189"/>
      <c r="TPN106" s="189"/>
      <c r="TPO106" s="189"/>
      <c r="TPP106" s="189"/>
      <c r="TPQ106" s="189"/>
      <c r="TPR106" s="189"/>
      <c r="TPS106" s="189"/>
      <c r="TPT106" s="189"/>
      <c r="TPU106" s="189"/>
      <c r="TPV106" s="189"/>
      <c r="TPW106" s="189"/>
      <c r="TPX106" s="189"/>
      <c r="TPY106" s="189"/>
      <c r="TPZ106" s="189"/>
      <c r="TQA106" s="189"/>
      <c r="TQB106" s="189"/>
      <c r="TQC106" s="189"/>
      <c r="TQD106" s="189"/>
      <c r="TQE106" s="189"/>
      <c r="TQF106" s="189"/>
      <c r="TQG106" s="189"/>
      <c r="TQH106" s="189"/>
      <c r="TQI106" s="189"/>
      <c r="TQJ106" s="189"/>
      <c r="TQK106" s="189"/>
      <c r="TQL106" s="189"/>
      <c r="TQM106" s="189"/>
      <c r="TQN106" s="189"/>
      <c r="TQO106" s="189"/>
      <c r="TQP106" s="189"/>
      <c r="TQQ106" s="189"/>
      <c r="TQR106" s="189"/>
      <c r="TQS106" s="189"/>
      <c r="TQT106" s="189"/>
      <c r="TQU106" s="189"/>
      <c r="TQV106" s="189"/>
      <c r="TQW106" s="189"/>
      <c r="TQX106" s="189"/>
      <c r="TQY106" s="189"/>
      <c r="TQZ106" s="189"/>
      <c r="TRA106" s="189"/>
      <c r="TRB106" s="189"/>
      <c r="TRC106" s="189"/>
      <c r="TRD106" s="189"/>
      <c r="TRE106" s="189"/>
      <c r="TRF106" s="189"/>
      <c r="TRG106" s="189"/>
      <c r="TRH106" s="189"/>
      <c r="TRI106" s="189"/>
      <c r="TRJ106" s="189"/>
      <c r="TRK106" s="189"/>
      <c r="TRL106" s="189"/>
      <c r="TRM106" s="189"/>
      <c r="TRN106" s="189"/>
      <c r="TRO106" s="189"/>
      <c r="TRP106" s="189"/>
      <c r="TRQ106" s="189"/>
      <c r="TRR106" s="189"/>
      <c r="TRS106" s="189"/>
      <c r="TRT106" s="189"/>
      <c r="TRU106" s="189"/>
      <c r="TRV106" s="189"/>
      <c r="TRW106" s="189"/>
      <c r="TRX106" s="189"/>
      <c r="TRY106" s="189"/>
      <c r="TRZ106" s="189"/>
      <c r="TSA106" s="189"/>
      <c r="TSB106" s="189"/>
      <c r="TSC106" s="189"/>
      <c r="TSD106" s="189"/>
      <c r="TSE106" s="189"/>
      <c r="TSF106" s="189"/>
      <c r="TSG106" s="189"/>
      <c r="TSH106" s="189"/>
      <c r="TSI106" s="189"/>
      <c r="TSJ106" s="189"/>
      <c r="TSK106" s="189"/>
      <c r="TSL106" s="189"/>
      <c r="TSM106" s="189"/>
      <c r="TSN106" s="189"/>
      <c r="TSO106" s="189"/>
      <c r="TSP106" s="189"/>
      <c r="TSQ106" s="189"/>
      <c r="TSR106" s="189"/>
      <c r="TSS106" s="189"/>
      <c r="TST106" s="189"/>
      <c r="TSU106" s="189"/>
      <c r="TSV106" s="189"/>
      <c r="TSW106" s="189"/>
      <c r="TSX106" s="189"/>
      <c r="TSY106" s="189"/>
      <c r="TSZ106" s="189"/>
      <c r="TTA106" s="189"/>
      <c r="TTB106" s="189"/>
      <c r="TTC106" s="189"/>
      <c r="TTD106" s="189"/>
      <c r="TTE106" s="189"/>
      <c r="TTF106" s="189"/>
      <c r="TTG106" s="189"/>
      <c r="TTH106" s="189"/>
      <c r="TTI106" s="189"/>
      <c r="TTJ106" s="189"/>
      <c r="TTK106" s="189"/>
      <c r="TTL106" s="189"/>
      <c r="TTM106" s="189"/>
      <c r="TTN106" s="189"/>
      <c r="TTO106" s="189"/>
      <c r="TTP106" s="189"/>
      <c r="TTQ106" s="189"/>
      <c r="TTR106" s="189"/>
      <c r="TTS106" s="189"/>
      <c r="TTT106" s="189"/>
      <c r="TTU106" s="189"/>
      <c r="TTV106" s="189"/>
      <c r="TTW106" s="189"/>
      <c r="TTX106" s="189"/>
      <c r="TTY106" s="189"/>
      <c r="TTZ106" s="189"/>
      <c r="TUA106" s="189"/>
      <c r="TUB106" s="189"/>
      <c r="TUC106" s="189"/>
      <c r="TUD106" s="189"/>
      <c r="TUE106" s="189"/>
      <c r="TUF106" s="189"/>
      <c r="TUG106" s="189"/>
      <c r="TUH106" s="189"/>
      <c r="TUI106" s="189"/>
      <c r="TUJ106" s="189"/>
      <c r="TUK106" s="189"/>
      <c r="TUL106" s="189"/>
      <c r="TUM106" s="189"/>
      <c r="TUN106" s="189"/>
      <c r="TUO106" s="189"/>
      <c r="TUP106" s="189"/>
      <c r="TUQ106" s="189"/>
      <c r="TUR106" s="189"/>
      <c r="TUS106" s="189"/>
      <c r="TUT106" s="189"/>
      <c r="TUU106" s="189"/>
      <c r="TUV106" s="189"/>
      <c r="TUW106" s="189"/>
      <c r="TUX106" s="189"/>
      <c r="TUY106" s="189"/>
      <c r="TUZ106" s="189"/>
      <c r="TVA106" s="189"/>
      <c r="TVB106" s="189"/>
      <c r="TVC106" s="189"/>
      <c r="TVD106" s="189"/>
      <c r="TVE106" s="189"/>
      <c r="TVF106" s="189"/>
      <c r="TVG106" s="189"/>
      <c r="TVH106" s="189"/>
      <c r="TVI106" s="189"/>
      <c r="TVJ106" s="189"/>
      <c r="TVK106" s="189"/>
      <c r="TVL106" s="189"/>
      <c r="TVM106" s="189"/>
      <c r="TVN106" s="189"/>
      <c r="TVO106" s="189"/>
      <c r="TVP106" s="189"/>
      <c r="TVQ106" s="189"/>
      <c r="TVR106" s="189"/>
      <c r="TVS106" s="189"/>
      <c r="TVT106" s="189"/>
      <c r="TVU106" s="189"/>
      <c r="TVV106" s="189"/>
      <c r="TVW106" s="189"/>
      <c r="TVX106" s="189"/>
      <c r="TVY106" s="189"/>
      <c r="TVZ106" s="189"/>
      <c r="TWA106" s="189"/>
      <c r="TWB106" s="189"/>
      <c r="TWC106" s="189"/>
      <c r="TWD106" s="189"/>
      <c r="TWE106" s="189"/>
      <c r="TWF106" s="189"/>
      <c r="TWG106" s="189"/>
      <c r="TWH106" s="189"/>
      <c r="TWI106" s="189"/>
      <c r="TWJ106" s="189"/>
      <c r="TWK106" s="189"/>
      <c r="TWL106" s="189"/>
      <c r="TWM106" s="189"/>
      <c r="TWN106" s="189"/>
      <c r="TWO106" s="189"/>
      <c r="TWP106" s="189"/>
      <c r="TWQ106" s="189"/>
      <c r="TWR106" s="189"/>
      <c r="TWS106" s="189"/>
      <c r="TWT106" s="189"/>
      <c r="TWU106" s="189"/>
      <c r="TWV106" s="189"/>
      <c r="TWW106" s="189"/>
      <c r="TWX106" s="189"/>
      <c r="TWY106" s="189"/>
      <c r="TWZ106" s="189"/>
      <c r="TXA106" s="189"/>
      <c r="TXB106" s="189"/>
      <c r="TXC106" s="189"/>
      <c r="TXD106" s="189"/>
      <c r="TXE106" s="189"/>
      <c r="TXF106" s="189"/>
      <c r="TXG106" s="189"/>
      <c r="TXH106" s="189"/>
      <c r="TXI106" s="189"/>
      <c r="TXJ106" s="189"/>
      <c r="TXK106" s="189"/>
      <c r="TXL106" s="189"/>
      <c r="TXM106" s="189"/>
      <c r="TXN106" s="189"/>
      <c r="TXO106" s="189"/>
      <c r="TXP106" s="189"/>
      <c r="TXQ106" s="189"/>
      <c r="TXR106" s="189"/>
      <c r="TXS106" s="189"/>
      <c r="TXT106" s="189"/>
      <c r="TXU106" s="189"/>
      <c r="TXV106" s="189"/>
      <c r="TXW106" s="189"/>
      <c r="TXX106" s="189"/>
      <c r="TXY106" s="189"/>
      <c r="TXZ106" s="189"/>
      <c r="TYA106" s="189"/>
      <c r="TYB106" s="189"/>
      <c r="TYC106" s="189"/>
      <c r="TYD106" s="189"/>
      <c r="TYE106" s="189"/>
      <c r="TYF106" s="189"/>
      <c r="TYG106" s="189"/>
      <c r="TYH106" s="189"/>
      <c r="TYI106" s="189"/>
      <c r="TYJ106" s="189"/>
      <c r="TYK106" s="189"/>
      <c r="TYL106" s="189"/>
      <c r="TYM106" s="189"/>
      <c r="TYN106" s="189"/>
      <c r="TYO106" s="189"/>
      <c r="TYP106" s="189"/>
      <c r="TYQ106" s="189"/>
      <c r="TYR106" s="189"/>
      <c r="TYS106" s="189"/>
      <c r="TYT106" s="189"/>
      <c r="TYU106" s="189"/>
      <c r="TYV106" s="189"/>
      <c r="TYW106" s="189"/>
      <c r="TYX106" s="189"/>
      <c r="TYY106" s="189"/>
      <c r="TYZ106" s="189"/>
      <c r="TZA106" s="189"/>
      <c r="TZB106" s="189"/>
      <c r="TZC106" s="189"/>
      <c r="TZD106" s="189"/>
      <c r="TZE106" s="189"/>
      <c r="TZF106" s="189"/>
      <c r="TZG106" s="189"/>
      <c r="TZH106" s="189"/>
      <c r="TZI106" s="189"/>
      <c r="TZJ106" s="189"/>
      <c r="TZK106" s="189"/>
      <c r="TZL106" s="189"/>
      <c r="TZM106" s="189"/>
      <c r="TZN106" s="189"/>
      <c r="TZO106" s="189"/>
      <c r="TZP106" s="189"/>
      <c r="TZQ106" s="189"/>
      <c r="TZR106" s="189"/>
      <c r="TZS106" s="189"/>
      <c r="TZT106" s="189"/>
      <c r="TZU106" s="189"/>
      <c r="TZV106" s="189"/>
      <c r="TZW106" s="189"/>
      <c r="TZX106" s="189"/>
      <c r="TZY106" s="189"/>
      <c r="TZZ106" s="189"/>
      <c r="UAA106" s="189"/>
      <c r="UAB106" s="189"/>
      <c r="UAC106" s="189"/>
      <c r="UAD106" s="189"/>
      <c r="UAE106" s="189"/>
      <c r="UAF106" s="189"/>
      <c r="UAG106" s="189"/>
      <c r="UAH106" s="189"/>
      <c r="UAI106" s="189"/>
      <c r="UAJ106" s="189"/>
      <c r="UAK106" s="189"/>
      <c r="UAL106" s="189"/>
      <c r="UAM106" s="189"/>
      <c r="UAN106" s="189"/>
      <c r="UAO106" s="189"/>
      <c r="UAP106" s="189"/>
      <c r="UAQ106" s="189"/>
      <c r="UAR106" s="189"/>
      <c r="UAS106" s="189"/>
      <c r="UAT106" s="189"/>
      <c r="UAU106" s="189"/>
      <c r="UAV106" s="189"/>
      <c r="UAW106" s="189"/>
      <c r="UAX106" s="189"/>
      <c r="UAY106" s="189"/>
      <c r="UAZ106" s="189"/>
      <c r="UBA106" s="189"/>
      <c r="UBB106" s="189"/>
      <c r="UBC106" s="189"/>
      <c r="UBD106" s="189"/>
      <c r="UBE106" s="189"/>
      <c r="UBF106" s="189"/>
      <c r="UBG106" s="189"/>
      <c r="UBH106" s="189"/>
      <c r="UBI106" s="189"/>
      <c r="UBJ106" s="189"/>
      <c r="UBK106" s="189"/>
      <c r="UBL106" s="189"/>
      <c r="UBM106" s="189"/>
      <c r="UBN106" s="189"/>
      <c r="UBO106" s="189"/>
      <c r="UBP106" s="189"/>
      <c r="UBQ106" s="189"/>
      <c r="UBR106" s="189"/>
      <c r="UBS106" s="189"/>
      <c r="UBT106" s="189"/>
      <c r="UBU106" s="189"/>
      <c r="UBV106" s="189"/>
      <c r="UBW106" s="189"/>
      <c r="UBX106" s="189"/>
      <c r="UBY106" s="189"/>
      <c r="UBZ106" s="189"/>
      <c r="UCA106" s="189"/>
      <c r="UCB106" s="189"/>
      <c r="UCC106" s="189"/>
      <c r="UCD106" s="189"/>
      <c r="UCE106" s="189"/>
      <c r="UCF106" s="189"/>
      <c r="UCG106" s="189"/>
      <c r="UCH106" s="189"/>
      <c r="UCI106" s="189"/>
      <c r="UCJ106" s="189"/>
      <c r="UCK106" s="189"/>
      <c r="UCL106" s="189"/>
      <c r="UCM106" s="189"/>
      <c r="UCN106" s="189"/>
      <c r="UCO106" s="189"/>
      <c r="UCP106" s="189"/>
      <c r="UCQ106" s="189"/>
      <c r="UCR106" s="189"/>
      <c r="UCS106" s="189"/>
      <c r="UCT106" s="189"/>
      <c r="UCU106" s="189"/>
      <c r="UCV106" s="189"/>
      <c r="UCW106" s="189"/>
      <c r="UCX106" s="189"/>
      <c r="UCY106" s="189"/>
      <c r="UCZ106" s="189"/>
      <c r="UDA106" s="189"/>
      <c r="UDB106" s="189"/>
      <c r="UDC106" s="189"/>
      <c r="UDD106" s="189"/>
      <c r="UDE106" s="189"/>
      <c r="UDF106" s="189"/>
      <c r="UDG106" s="189"/>
      <c r="UDH106" s="189"/>
      <c r="UDI106" s="189"/>
      <c r="UDJ106" s="189"/>
      <c r="UDK106" s="189"/>
      <c r="UDL106" s="189"/>
      <c r="UDM106" s="189"/>
      <c r="UDN106" s="189"/>
      <c r="UDO106" s="189"/>
      <c r="UDP106" s="189"/>
      <c r="UDQ106" s="189"/>
      <c r="UDR106" s="189"/>
      <c r="UDS106" s="189"/>
      <c r="UDT106" s="189"/>
      <c r="UDU106" s="189"/>
      <c r="UDV106" s="189"/>
      <c r="UDW106" s="189"/>
      <c r="UDX106" s="189"/>
      <c r="UDY106" s="189"/>
      <c r="UDZ106" s="189"/>
      <c r="UEA106" s="189"/>
      <c r="UEB106" s="189"/>
      <c r="UEC106" s="189"/>
      <c r="UED106" s="189"/>
      <c r="UEE106" s="189"/>
      <c r="UEF106" s="189"/>
      <c r="UEG106" s="189"/>
      <c r="UEH106" s="189"/>
      <c r="UEI106" s="189"/>
      <c r="UEJ106" s="189"/>
      <c r="UEK106" s="189"/>
      <c r="UEL106" s="189"/>
      <c r="UEM106" s="189"/>
      <c r="UEN106" s="189"/>
      <c r="UEO106" s="189"/>
      <c r="UEP106" s="189"/>
      <c r="UEQ106" s="189"/>
      <c r="UER106" s="189"/>
      <c r="UES106" s="189"/>
      <c r="UET106" s="189"/>
      <c r="UEU106" s="189"/>
      <c r="UEV106" s="189"/>
      <c r="UEW106" s="189"/>
      <c r="UEX106" s="189"/>
      <c r="UEY106" s="189"/>
      <c r="UEZ106" s="189"/>
      <c r="UFA106" s="189"/>
      <c r="UFB106" s="189"/>
      <c r="UFC106" s="189"/>
      <c r="UFD106" s="189"/>
      <c r="UFE106" s="189"/>
      <c r="UFF106" s="189"/>
      <c r="UFG106" s="189"/>
      <c r="UFH106" s="189"/>
      <c r="UFI106" s="189"/>
      <c r="UFJ106" s="189"/>
      <c r="UFK106" s="189"/>
      <c r="UFL106" s="189"/>
      <c r="UFM106" s="189"/>
      <c r="UFN106" s="189"/>
      <c r="UFO106" s="189"/>
      <c r="UFP106" s="189"/>
      <c r="UFQ106" s="189"/>
      <c r="UFR106" s="189"/>
      <c r="UFS106" s="189"/>
      <c r="UFT106" s="189"/>
      <c r="UFU106" s="189"/>
      <c r="UFV106" s="189"/>
      <c r="UFW106" s="189"/>
      <c r="UFX106" s="189"/>
      <c r="UFY106" s="189"/>
      <c r="UFZ106" s="189"/>
      <c r="UGA106" s="189"/>
      <c r="UGB106" s="189"/>
      <c r="UGC106" s="189"/>
      <c r="UGD106" s="189"/>
      <c r="UGE106" s="189"/>
      <c r="UGF106" s="189"/>
      <c r="UGG106" s="189"/>
      <c r="UGH106" s="189"/>
      <c r="UGI106" s="189"/>
      <c r="UGJ106" s="189"/>
      <c r="UGK106" s="189"/>
      <c r="UGL106" s="189"/>
      <c r="UGM106" s="189"/>
      <c r="UGN106" s="189"/>
      <c r="UGO106" s="189"/>
      <c r="UGP106" s="189"/>
      <c r="UGQ106" s="189"/>
      <c r="UGR106" s="189"/>
      <c r="UGS106" s="189"/>
      <c r="UGT106" s="189"/>
      <c r="UGU106" s="189"/>
      <c r="UGV106" s="189"/>
      <c r="UGW106" s="189"/>
      <c r="UGX106" s="189"/>
      <c r="UGY106" s="189"/>
      <c r="UGZ106" s="189"/>
      <c r="UHA106" s="189"/>
      <c r="UHB106" s="189"/>
      <c r="UHC106" s="189"/>
      <c r="UHD106" s="189"/>
      <c r="UHE106" s="189"/>
      <c r="UHF106" s="189"/>
      <c r="UHG106" s="189"/>
      <c r="UHH106" s="189"/>
      <c r="UHI106" s="189"/>
      <c r="UHJ106" s="189"/>
      <c r="UHK106" s="189"/>
      <c r="UHL106" s="189"/>
      <c r="UHM106" s="189"/>
      <c r="UHN106" s="189"/>
      <c r="UHO106" s="189"/>
      <c r="UHP106" s="189"/>
      <c r="UHQ106" s="189"/>
      <c r="UHR106" s="189"/>
      <c r="UHS106" s="189"/>
      <c r="UHT106" s="189"/>
      <c r="UHU106" s="189"/>
      <c r="UHV106" s="189"/>
      <c r="UHW106" s="189"/>
      <c r="UHX106" s="189"/>
      <c r="UHY106" s="189"/>
      <c r="UHZ106" s="189"/>
      <c r="UIA106" s="189"/>
      <c r="UIB106" s="189"/>
      <c r="UIC106" s="189"/>
      <c r="UID106" s="189"/>
      <c r="UIE106" s="189"/>
      <c r="UIF106" s="189"/>
      <c r="UIG106" s="189"/>
      <c r="UIH106" s="189"/>
      <c r="UII106" s="189"/>
      <c r="UIJ106" s="189"/>
      <c r="UIK106" s="189"/>
      <c r="UIL106" s="189"/>
      <c r="UIM106" s="189"/>
      <c r="UIN106" s="189"/>
      <c r="UIO106" s="189"/>
      <c r="UIP106" s="189"/>
      <c r="UIQ106" s="189"/>
      <c r="UIR106" s="189"/>
      <c r="UIS106" s="189"/>
      <c r="UIT106" s="189"/>
      <c r="UIU106" s="189"/>
      <c r="UIV106" s="189"/>
      <c r="UIW106" s="189"/>
      <c r="UIX106" s="189"/>
      <c r="UIY106" s="189"/>
      <c r="UIZ106" s="189"/>
      <c r="UJA106" s="189"/>
      <c r="UJB106" s="189"/>
      <c r="UJC106" s="189"/>
      <c r="UJD106" s="189"/>
      <c r="UJE106" s="189"/>
      <c r="UJF106" s="189"/>
      <c r="UJG106" s="189"/>
      <c r="UJH106" s="189"/>
      <c r="UJI106" s="189"/>
      <c r="UJJ106" s="189"/>
      <c r="UJK106" s="189"/>
      <c r="UJL106" s="189"/>
      <c r="UJM106" s="189"/>
      <c r="UJN106" s="189"/>
      <c r="UJO106" s="189"/>
      <c r="UJP106" s="189"/>
      <c r="UJQ106" s="189"/>
      <c r="UJR106" s="189"/>
      <c r="UJS106" s="189"/>
      <c r="UJT106" s="189"/>
      <c r="UJU106" s="189"/>
      <c r="UJV106" s="189"/>
      <c r="UJW106" s="189"/>
      <c r="UJX106" s="189"/>
      <c r="UJY106" s="189"/>
      <c r="UJZ106" s="189"/>
      <c r="UKA106" s="189"/>
      <c r="UKB106" s="189"/>
      <c r="UKC106" s="189"/>
      <c r="UKD106" s="189"/>
      <c r="UKE106" s="189"/>
      <c r="UKF106" s="189"/>
      <c r="UKG106" s="189"/>
      <c r="UKH106" s="189"/>
      <c r="UKI106" s="189"/>
      <c r="UKJ106" s="189"/>
      <c r="UKK106" s="189"/>
      <c r="UKL106" s="189"/>
      <c r="UKM106" s="189"/>
      <c r="UKN106" s="189"/>
      <c r="UKO106" s="189"/>
      <c r="UKP106" s="189"/>
      <c r="UKQ106" s="189"/>
      <c r="UKR106" s="189"/>
      <c r="UKS106" s="189"/>
      <c r="UKT106" s="189"/>
      <c r="UKU106" s="189"/>
      <c r="UKV106" s="189"/>
      <c r="UKW106" s="189"/>
      <c r="UKX106" s="189"/>
      <c r="UKY106" s="189"/>
      <c r="UKZ106" s="189"/>
      <c r="ULA106" s="189"/>
      <c r="ULB106" s="189"/>
      <c r="ULC106" s="189"/>
      <c r="ULD106" s="189"/>
      <c r="ULE106" s="189"/>
      <c r="ULF106" s="189"/>
      <c r="ULG106" s="189"/>
      <c r="ULH106" s="189"/>
      <c r="ULI106" s="189"/>
      <c r="ULJ106" s="189"/>
      <c r="ULK106" s="189"/>
      <c r="ULL106" s="189"/>
      <c r="ULM106" s="189"/>
      <c r="ULN106" s="189"/>
      <c r="ULO106" s="189"/>
      <c r="ULP106" s="189"/>
      <c r="ULQ106" s="189"/>
      <c r="ULR106" s="189"/>
      <c r="ULS106" s="189"/>
      <c r="ULT106" s="189"/>
      <c r="ULU106" s="189"/>
      <c r="ULV106" s="189"/>
      <c r="ULW106" s="189"/>
      <c r="ULX106" s="189"/>
      <c r="ULY106" s="189"/>
      <c r="ULZ106" s="189"/>
      <c r="UMA106" s="189"/>
      <c r="UMB106" s="189"/>
      <c r="UMC106" s="189"/>
      <c r="UMD106" s="189"/>
      <c r="UME106" s="189"/>
      <c r="UMF106" s="189"/>
      <c r="UMG106" s="189"/>
      <c r="UMH106" s="189"/>
      <c r="UMI106" s="189"/>
      <c r="UMJ106" s="189"/>
      <c r="UMK106" s="189"/>
      <c r="UML106" s="189"/>
      <c r="UMM106" s="189"/>
      <c r="UMN106" s="189"/>
      <c r="UMO106" s="189"/>
      <c r="UMP106" s="189"/>
      <c r="UMQ106" s="189"/>
      <c r="UMR106" s="189"/>
      <c r="UMS106" s="189"/>
      <c r="UMT106" s="189"/>
      <c r="UMU106" s="189"/>
      <c r="UMV106" s="189"/>
      <c r="UMW106" s="189"/>
      <c r="UMX106" s="189"/>
      <c r="UMY106" s="189"/>
      <c r="UMZ106" s="189"/>
      <c r="UNA106" s="189"/>
      <c r="UNB106" s="189"/>
      <c r="UNC106" s="189"/>
      <c r="UND106" s="189"/>
      <c r="UNE106" s="189"/>
      <c r="UNF106" s="189"/>
      <c r="UNG106" s="189"/>
      <c r="UNH106" s="189"/>
      <c r="UNI106" s="189"/>
      <c r="UNJ106" s="189"/>
      <c r="UNK106" s="189"/>
      <c r="UNL106" s="189"/>
      <c r="UNM106" s="189"/>
      <c r="UNN106" s="189"/>
      <c r="UNO106" s="189"/>
      <c r="UNP106" s="189"/>
      <c r="UNQ106" s="189"/>
      <c r="UNR106" s="189"/>
      <c r="UNS106" s="189"/>
      <c r="UNT106" s="189"/>
      <c r="UNU106" s="189"/>
      <c r="UNV106" s="189"/>
      <c r="UNW106" s="189"/>
      <c r="UNX106" s="189"/>
      <c r="UNY106" s="189"/>
      <c r="UNZ106" s="189"/>
      <c r="UOA106" s="189"/>
      <c r="UOB106" s="189"/>
      <c r="UOC106" s="189"/>
      <c r="UOD106" s="189"/>
      <c r="UOE106" s="189"/>
      <c r="UOF106" s="189"/>
      <c r="UOG106" s="189"/>
      <c r="UOH106" s="189"/>
      <c r="UOI106" s="189"/>
      <c r="UOJ106" s="189"/>
      <c r="UOK106" s="189"/>
      <c r="UOL106" s="189"/>
      <c r="UOM106" s="189"/>
      <c r="UON106" s="189"/>
      <c r="UOO106" s="189"/>
      <c r="UOP106" s="189"/>
      <c r="UOQ106" s="189"/>
      <c r="UOR106" s="189"/>
      <c r="UOS106" s="189"/>
      <c r="UOT106" s="189"/>
      <c r="UOU106" s="189"/>
      <c r="UOV106" s="189"/>
      <c r="UOW106" s="189"/>
      <c r="UOX106" s="189"/>
      <c r="UOY106" s="189"/>
      <c r="UOZ106" s="189"/>
      <c r="UPA106" s="189"/>
      <c r="UPB106" s="189"/>
      <c r="UPC106" s="189"/>
      <c r="UPD106" s="189"/>
      <c r="UPE106" s="189"/>
      <c r="UPF106" s="189"/>
      <c r="UPG106" s="189"/>
      <c r="UPH106" s="189"/>
      <c r="UPI106" s="189"/>
      <c r="UPJ106" s="189"/>
      <c r="UPK106" s="189"/>
      <c r="UPL106" s="189"/>
      <c r="UPM106" s="189"/>
      <c r="UPN106" s="189"/>
      <c r="UPO106" s="189"/>
      <c r="UPP106" s="189"/>
      <c r="UPQ106" s="189"/>
      <c r="UPR106" s="189"/>
      <c r="UPS106" s="189"/>
      <c r="UPT106" s="189"/>
      <c r="UPU106" s="189"/>
      <c r="UPV106" s="189"/>
      <c r="UPW106" s="189"/>
      <c r="UPX106" s="189"/>
      <c r="UPY106" s="189"/>
      <c r="UPZ106" s="189"/>
      <c r="UQA106" s="189"/>
      <c r="UQB106" s="189"/>
      <c r="UQC106" s="189"/>
      <c r="UQD106" s="189"/>
      <c r="UQE106" s="189"/>
      <c r="UQF106" s="189"/>
      <c r="UQG106" s="189"/>
      <c r="UQH106" s="189"/>
      <c r="UQI106" s="189"/>
      <c r="UQJ106" s="189"/>
      <c r="UQK106" s="189"/>
      <c r="UQL106" s="189"/>
      <c r="UQM106" s="189"/>
      <c r="UQN106" s="189"/>
      <c r="UQO106" s="189"/>
      <c r="UQP106" s="189"/>
      <c r="UQQ106" s="189"/>
      <c r="UQR106" s="189"/>
      <c r="UQS106" s="189"/>
      <c r="UQT106" s="189"/>
      <c r="UQU106" s="189"/>
      <c r="UQV106" s="189"/>
      <c r="UQW106" s="189"/>
      <c r="UQX106" s="189"/>
      <c r="UQY106" s="189"/>
      <c r="UQZ106" s="189"/>
      <c r="URA106" s="189"/>
      <c r="URB106" s="189"/>
      <c r="URC106" s="189"/>
      <c r="URD106" s="189"/>
      <c r="URE106" s="189"/>
      <c r="URF106" s="189"/>
      <c r="URG106" s="189"/>
      <c r="URH106" s="189"/>
      <c r="URI106" s="189"/>
      <c r="URJ106" s="189"/>
      <c r="URK106" s="189"/>
      <c r="URL106" s="189"/>
      <c r="URM106" s="189"/>
      <c r="URN106" s="189"/>
      <c r="URO106" s="189"/>
      <c r="URP106" s="189"/>
      <c r="URQ106" s="189"/>
      <c r="URR106" s="189"/>
      <c r="URS106" s="189"/>
      <c r="URT106" s="189"/>
      <c r="URU106" s="189"/>
      <c r="URV106" s="189"/>
      <c r="URW106" s="189"/>
      <c r="URX106" s="189"/>
      <c r="URY106" s="189"/>
      <c r="URZ106" s="189"/>
      <c r="USA106" s="189"/>
      <c r="USB106" s="189"/>
      <c r="USC106" s="189"/>
      <c r="USD106" s="189"/>
      <c r="USE106" s="189"/>
      <c r="USF106" s="189"/>
      <c r="USG106" s="189"/>
      <c r="USH106" s="189"/>
      <c r="USI106" s="189"/>
      <c r="USJ106" s="189"/>
      <c r="USK106" s="189"/>
      <c r="USL106" s="189"/>
      <c r="USM106" s="189"/>
      <c r="USN106" s="189"/>
      <c r="USO106" s="189"/>
      <c r="USP106" s="189"/>
      <c r="USQ106" s="189"/>
      <c r="USR106" s="189"/>
      <c r="USS106" s="189"/>
      <c r="UST106" s="189"/>
      <c r="USU106" s="189"/>
      <c r="USV106" s="189"/>
      <c r="USW106" s="189"/>
      <c r="USX106" s="189"/>
      <c r="USY106" s="189"/>
      <c r="USZ106" s="189"/>
      <c r="UTA106" s="189"/>
      <c r="UTB106" s="189"/>
      <c r="UTC106" s="189"/>
      <c r="UTD106" s="189"/>
      <c r="UTE106" s="189"/>
      <c r="UTF106" s="189"/>
      <c r="UTG106" s="189"/>
      <c r="UTH106" s="189"/>
      <c r="UTI106" s="189"/>
      <c r="UTJ106" s="189"/>
      <c r="UTK106" s="189"/>
      <c r="UTL106" s="189"/>
      <c r="UTM106" s="189"/>
      <c r="UTN106" s="189"/>
      <c r="UTO106" s="189"/>
      <c r="UTP106" s="189"/>
      <c r="UTQ106" s="189"/>
      <c r="UTR106" s="189"/>
      <c r="UTS106" s="189"/>
      <c r="UTT106" s="189"/>
      <c r="UTU106" s="189"/>
      <c r="UTV106" s="189"/>
      <c r="UTW106" s="189"/>
      <c r="UTX106" s="189"/>
      <c r="UTY106" s="189"/>
      <c r="UTZ106" s="189"/>
      <c r="UUA106" s="189"/>
      <c r="UUB106" s="189"/>
      <c r="UUC106" s="189"/>
      <c r="UUD106" s="189"/>
      <c r="UUE106" s="189"/>
      <c r="UUF106" s="189"/>
      <c r="UUG106" s="189"/>
      <c r="UUH106" s="189"/>
      <c r="UUI106" s="189"/>
      <c r="UUJ106" s="189"/>
      <c r="UUK106" s="189"/>
      <c r="UUL106" s="189"/>
      <c r="UUM106" s="189"/>
      <c r="UUN106" s="189"/>
      <c r="UUO106" s="189"/>
      <c r="UUP106" s="189"/>
      <c r="UUQ106" s="189"/>
      <c r="UUR106" s="189"/>
      <c r="UUS106" s="189"/>
      <c r="UUT106" s="189"/>
      <c r="UUU106" s="189"/>
      <c r="UUV106" s="189"/>
      <c r="UUW106" s="189"/>
      <c r="UUX106" s="189"/>
      <c r="UUY106" s="189"/>
      <c r="UUZ106" s="189"/>
      <c r="UVA106" s="189"/>
      <c r="UVB106" s="189"/>
      <c r="UVC106" s="189"/>
      <c r="UVD106" s="189"/>
      <c r="UVE106" s="189"/>
      <c r="UVF106" s="189"/>
      <c r="UVG106" s="189"/>
      <c r="UVH106" s="189"/>
      <c r="UVI106" s="189"/>
      <c r="UVJ106" s="189"/>
      <c r="UVK106" s="189"/>
      <c r="UVL106" s="189"/>
      <c r="UVM106" s="189"/>
      <c r="UVN106" s="189"/>
      <c r="UVO106" s="189"/>
      <c r="UVP106" s="189"/>
      <c r="UVQ106" s="189"/>
      <c r="UVR106" s="189"/>
      <c r="UVS106" s="189"/>
      <c r="UVT106" s="189"/>
      <c r="UVU106" s="189"/>
      <c r="UVV106" s="189"/>
      <c r="UVW106" s="189"/>
      <c r="UVX106" s="189"/>
      <c r="UVY106" s="189"/>
      <c r="UVZ106" s="189"/>
      <c r="UWA106" s="189"/>
      <c r="UWB106" s="189"/>
      <c r="UWC106" s="189"/>
      <c r="UWD106" s="189"/>
      <c r="UWE106" s="189"/>
      <c r="UWF106" s="189"/>
      <c r="UWG106" s="189"/>
      <c r="UWH106" s="189"/>
      <c r="UWI106" s="189"/>
      <c r="UWJ106" s="189"/>
      <c r="UWK106" s="189"/>
      <c r="UWL106" s="189"/>
      <c r="UWM106" s="189"/>
      <c r="UWN106" s="189"/>
      <c r="UWO106" s="189"/>
      <c r="UWP106" s="189"/>
      <c r="UWQ106" s="189"/>
      <c r="UWR106" s="189"/>
      <c r="UWS106" s="189"/>
      <c r="UWT106" s="189"/>
      <c r="UWU106" s="189"/>
      <c r="UWV106" s="189"/>
      <c r="UWW106" s="189"/>
      <c r="UWX106" s="189"/>
      <c r="UWY106" s="189"/>
      <c r="UWZ106" s="189"/>
      <c r="UXA106" s="189"/>
      <c r="UXB106" s="189"/>
      <c r="UXC106" s="189"/>
      <c r="UXD106" s="189"/>
      <c r="UXE106" s="189"/>
      <c r="UXF106" s="189"/>
      <c r="UXG106" s="189"/>
      <c r="UXH106" s="189"/>
      <c r="UXI106" s="189"/>
      <c r="UXJ106" s="189"/>
      <c r="UXK106" s="189"/>
      <c r="UXL106" s="189"/>
      <c r="UXM106" s="189"/>
      <c r="UXN106" s="189"/>
      <c r="UXO106" s="189"/>
      <c r="UXP106" s="189"/>
      <c r="UXQ106" s="189"/>
      <c r="UXR106" s="189"/>
      <c r="UXS106" s="189"/>
      <c r="UXT106" s="189"/>
      <c r="UXU106" s="189"/>
      <c r="UXV106" s="189"/>
      <c r="UXW106" s="189"/>
      <c r="UXX106" s="189"/>
      <c r="UXY106" s="189"/>
      <c r="UXZ106" s="189"/>
      <c r="UYA106" s="189"/>
      <c r="UYB106" s="189"/>
      <c r="UYC106" s="189"/>
      <c r="UYD106" s="189"/>
      <c r="UYE106" s="189"/>
      <c r="UYF106" s="189"/>
      <c r="UYG106" s="189"/>
      <c r="UYH106" s="189"/>
      <c r="UYI106" s="189"/>
      <c r="UYJ106" s="189"/>
      <c r="UYK106" s="189"/>
      <c r="UYL106" s="189"/>
      <c r="UYM106" s="189"/>
      <c r="UYN106" s="189"/>
      <c r="UYO106" s="189"/>
      <c r="UYP106" s="189"/>
      <c r="UYQ106" s="189"/>
      <c r="UYR106" s="189"/>
      <c r="UYS106" s="189"/>
      <c r="UYT106" s="189"/>
      <c r="UYU106" s="189"/>
      <c r="UYV106" s="189"/>
      <c r="UYW106" s="189"/>
      <c r="UYX106" s="189"/>
      <c r="UYY106" s="189"/>
      <c r="UYZ106" s="189"/>
      <c r="UZA106" s="189"/>
      <c r="UZB106" s="189"/>
      <c r="UZC106" s="189"/>
      <c r="UZD106" s="189"/>
      <c r="UZE106" s="189"/>
      <c r="UZF106" s="189"/>
      <c r="UZG106" s="189"/>
      <c r="UZH106" s="189"/>
      <c r="UZI106" s="189"/>
      <c r="UZJ106" s="189"/>
      <c r="UZK106" s="189"/>
      <c r="UZL106" s="189"/>
      <c r="UZM106" s="189"/>
      <c r="UZN106" s="189"/>
      <c r="UZO106" s="189"/>
      <c r="UZP106" s="189"/>
      <c r="UZQ106" s="189"/>
      <c r="UZR106" s="189"/>
      <c r="UZS106" s="189"/>
      <c r="UZT106" s="189"/>
      <c r="UZU106" s="189"/>
      <c r="UZV106" s="189"/>
      <c r="UZW106" s="189"/>
      <c r="UZX106" s="189"/>
      <c r="UZY106" s="189"/>
      <c r="UZZ106" s="189"/>
      <c r="VAA106" s="189"/>
      <c r="VAB106" s="189"/>
      <c r="VAC106" s="189"/>
      <c r="VAD106" s="189"/>
      <c r="VAE106" s="189"/>
      <c r="VAF106" s="189"/>
      <c r="VAG106" s="189"/>
      <c r="VAH106" s="189"/>
      <c r="VAI106" s="189"/>
      <c r="VAJ106" s="189"/>
      <c r="VAK106" s="189"/>
      <c r="VAL106" s="189"/>
      <c r="VAM106" s="189"/>
      <c r="VAN106" s="189"/>
      <c r="VAO106" s="189"/>
      <c r="VAP106" s="189"/>
      <c r="VAQ106" s="189"/>
      <c r="VAR106" s="189"/>
      <c r="VAS106" s="189"/>
      <c r="VAT106" s="189"/>
      <c r="VAU106" s="189"/>
      <c r="VAV106" s="189"/>
      <c r="VAW106" s="189"/>
      <c r="VAX106" s="189"/>
      <c r="VAY106" s="189"/>
      <c r="VAZ106" s="189"/>
      <c r="VBA106" s="189"/>
      <c r="VBB106" s="189"/>
      <c r="VBC106" s="189"/>
      <c r="VBD106" s="189"/>
      <c r="VBE106" s="189"/>
      <c r="VBF106" s="189"/>
      <c r="VBG106" s="189"/>
      <c r="VBH106" s="189"/>
      <c r="VBI106" s="189"/>
      <c r="VBJ106" s="189"/>
      <c r="VBK106" s="189"/>
      <c r="VBL106" s="189"/>
      <c r="VBM106" s="189"/>
      <c r="VBN106" s="189"/>
      <c r="VBO106" s="189"/>
      <c r="VBP106" s="189"/>
      <c r="VBQ106" s="189"/>
      <c r="VBR106" s="189"/>
      <c r="VBS106" s="189"/>
      <c r="VBT106" s="189"/>
      <c r="VBU106" s="189"/>
      <c r="VBV106" s="189"/>
      <c r="VBW106" s="189"/>
      <c r="VBX106" s="189"/>
      <c r="VBY106" s="189"/>
      <c r="VBZ106" s="189"/>
      <c r="VCA106" s="189"/>
      <c r="VCB106" s="189"/>
      <c r="VCC106" s="189"/>
      <c r="VCD106" s="189"/>
      <c r="VCE106" s="189"/>
      <c r="VCF106" s="189"/>
      <c r="VCG106" s="189"/>
      <c r="VCH106" s="189"/>
      <c r="VCI106" s="189"/>
      <c r="VCJ106" s="189"/>
      <c r="VCK106" s="189"/>
      <c r="VCL106" s="189"/>
      <c r="VCM106" s="189"/>
      <c r="VCN106" s="189"/>
      <c r="VCO106" s="189"/>
      <c r="VCP106" s="189"/>
      <c r="VCQ106" s="189"/>
      <c r="VCR106" s="189"/>
      <c r="VCS106" s="189"/>
      <c r="VCT106" s="189"/>
      <c r="VCU106" s="189"/>
      <c r="VCV106" s="189"/>
      <c r="VCW106" s="189"/>
      <c r="VCX106" s="189"/>
      <c r="VCY106" s="189"/>
      <c r="VCZ106" s="189"/>
      <c r="VDA106" s="189"/>
      <c r="VDB106" s="189"/>
      <c r="VDC106" s="189"/>
      <c r="VDD106" s="189"/>
      <c r="VDE106" s="189"/>
      <c r="VDF106" s="189"/>
      <c r="VDG106" s="189"/>
      <c r="VDH106" s="189"/>
      <c r="VDI106" s="189"/>
      <c r="VDJ106" s="189"/>
      <c r="VDK106" s="189"/>
      <c r="VDL106" s="189"/>
      <c r="VDM106" s="189"/>
      <c r="VDN106" s="189"/>
      <c r="VDO106" s="189"/>
      <c r="VDP106" s="189"/>
      <c r="VDQ106" s="189"/>
      <c r="VDR106" s="189"/>
      <c r="VDS106" s="189"/>
      <c r="VDT106" s="189"/>
      <c r="VDU106" s="189"/>
      <c r="VDV106" s="189"/>
      <c r="VDW106" s="189"/>
      <c r="VDX106" s="189"/>
      <c r="VDY106" s="189"/>
      <c r="VDZ106" s="189"/>
      <c r="VEA106" s="189"/>
      <c r="VEB106" s="189"/>
      <c r="VEC106" s="189"/>
      <c r="VED106" s="189"/>
      <c r="VEE106" s="189"/>
      <c r="VEF106" s="189"/>
      <c r="VEG106" s="189"/>
      <c r="VEH106" s="189"/>
      <c r="VEI106" s="189"/>
      <c r="VEJ106" s="189"/>
      <c r="VEK106" s="189"/>
      <c r="VEL106" s="189"/>
      <c r="VEM106" s="189"/>
      <c r="VEN106" s="189"/>
      <c r="VEO106" s="189"/>
      <c r="VEP106" s="189"/>
      <c r="VEQ106" s="189"/>
      <c r="VER106" s="189"/>
      <c r="VES106" s="189"/>
      <c r="VET106" s="189"/>
      <c r="VEU106" s="189"/>
      <c r="VEV106" s="189"/>
      <c r="VEW106" s="189"/>
      <c r="VEX106" s="189"/>
      <c r="VEY106" s="189"/>
      <c r="VEZ106" s="189"/>
      <c r="VFA106" s="189"/>
      <c r="VFB106" s="189"/>
      <c r="VFC106" s="189"/>
      <c r="VFD106" s="189"/>
      <c r="VFE106" s="189"/>
      <c r="VFF106" s="189"/>
      <c r="VFG106" s="189"/>
      <c r="VFH106" s="189"/>
      <c r="VFI106" s="189"/>
      <c r="VFJ106" s="189"/>
      <c r="VFK106" s="189"/>
      <c r="VFL106" s="189"/>
      <c r="VFM106" s="189"/>
      <c r="VFN106" s="189"/>
      <c r="VFO106" s="189"/>
      <c r="VFP106" s="189"/>
      <c r="VFQ106" s="189"/>
      <c r="VFR106" s="189"/>
      <c r="VFS106" s="189"/>
      <c r="VFT106" s="189"/>
      <c r="VFU106" s="189"/>
      <c r="VFV106" s="189"/>
      <c r="VFW106" s="189"/>
      <c r="VFX106" s="189"/>
      <c r="VFY106" s="189"/>
      <c r="VFZ106" s="189"/>
      <c r="VGA106" s="189"/>
      <c r="VGB106" s="189"/>
      <c r="VGC106" s="189"/>
      <c r="VGD106" s="189"/>
      <c r="VGE106" s="189"/>
      <c r="VGF106" s="189"/>
      <c r="VGG106" s="189"/>
      <c r="VGH106" s="189"/>
      <c r="VGI106" s="189"/>
      <c r="VGJ106" s="189"/>
      <c r="VGK106" s="189"/>
      <c r="VGL106" s="189"/>
      <c r="VGM106" s="189"/>
      <c r="VGN106" s="189"/>
      <c r="VGO106" s="189"/>
      <c r="VGP106" s="189"/>
      <c r="VGQ106" s="189"/>
      <c r="VGR106" s="189"/>
      <c r="VGS106" s="189"/>
      <c r="VGT106" s="189"/>
      <c r="VGU106" s="189"/>
      <c r="VGV106" s="189"/>
      <c r="VGW106" s="189"/>
      <c r="VGX106" s="189"/>
      <c r="VGY106" s="189"/>
      <c r="VGZ106" s="189"/>
      <c r="VHA106" s="189"/>
      <c r="VHB106" s="189"/>
      <c r="VHC106" s="189"/>
      <c r="VHD106" s="189"/>
      <c r="VHE106" s="189"/>
      <c r="VHF106" s="189"/>
      <c r="VHG106" s="189"/>
      <c r="VHH106" s="189"/>
      <c r="VHI106" s="189"/>
      <c r="VHJ106" s="189"/>
      <c r="VHK106" s="189"/>
      <c r="VHL106" s="189"/>
      <c r="VHM106" s="189"/>
      <c r="VHN106" s="189"/>
      <c r="VHO106" s="189"/>
      <c r="VHP106" s="189"/>
      <c r="VHQ106" s="189"/>
      <c r="VHR106" s="189"/>
      <c r="VHS106" s="189"/>
      <c r="VHT106" s="189"/>
      <c r="VHU106" s="189"/>
      <c r="VHV106" s="189"/>
      <c r="VHW106" s="189"/>
      <c r="VHX106" s="189"/>
      <c r="VHY106" s="189"/>
      <c r="VHZ106" s="189"/>
      <c r="VIA106" s="189"/>
      <c r="VIB106" s="189"/>
      <c r="VIC106" s="189"/>
      <c r="VID106" s="189"/>
      <c r="VIE106" s="189"/>
      <c r="VIF106" s="189"/>
      <c r="VIG106" s="189"/>
      <c r="VIH106" s="189"/>
      <c r="VII106" s="189"/>
      <c r="VIJ106" s="189"/>
      <c r="VIK106" s="189"/>
      <c r="VIL106" s="189"/>
      <c r="VIM106" s="189"/>
      <c r="VIN106" s="189"/>
      <c r="VIO106" s="189"/>
      <c r="VIP106" s="189"/>
      <c r="VIQ106" s="189"/>
      <c r="VIR106" s="189"/>
      <c r="VIS106" s="189"/>
      <c r="VIT106" s="189"/>
      <c r="VIU106" s="189"/>
      <c r="VIV106" s="189"/>
      <c r="VIW106" s="189"/>
      <c r="VIX106" s="189"/>
      <c r="VIY106" s="189"/>
      <c r="VIZ106" s="189"/>
      <c r="VJA106" s="189"/>
      <c r="VJB106" s="189"/>
      <c r="VJC106" s="189"/>
      <c r="VJD106" s="189"/>
      <c r="VJE106" s="189"/>
      <c r="VJF106" s="189"/>
      <c r="VJG106" s="189"/>
      <c r="VJH106" s="189"/>
      <c r="VJI106" s="189"/>
      <c r="VJJ106" s="189"/>
      <c r="VJK106" s="189"/>
      <c r="VJL106" s="189"/>
      <c r="VJM106" s="189"/>
      <c r="VJN106" s="189"/>
      <c r="VJO106" s="189"/>
      <c r="VJP106" s="189"/>
      <c r="VJQ106" s="189"/>
      <c r="VJR106" s="189"/>
      <c r="VJS106" s="189"/>
      <c r="VJT106" s="189"/>
      <c r="VJU106" s="189"/>
      <c r="VJV106" s="189"/>
      <c r="VJW106" s="189"/>
      <c r="VJX106" s="189"/>
      <c r="VJY106" s="189"/>
      <c r="VJZ106" s="189"/>
      <c r="VKA106" s="189"/>
      <c r="VKB106" s="189"/>
      <c r="VKC106" s="189"/>
      <c r="VKD106" s="189"/>
      <c r="VKE106" s="189"/>
      <c r="VKF106" s="189"/>
      <c r="VKG106" s="189"/>
      <c r="VKH106" s="189"/>
      <c r="VKI106" s="189"/>
      <c r="VKJ106" s="189"/>
      <c r="VKK106" s="189"/>
      <c r="VKL106" s="189"/>
      <c r="VKM106" s="189"/>
      <c r="VKN106" s="189"/>
      <c r="VKO106" s="189"/>
      <c r="VKP106" s="189"/>
      <c r="VKQ106" s="189"/>
      <c r="VKR106" s="189"/>
      <c r="VKS106" s="189"/>
      <c r="VKT106" s="189"/>
      <c r="VKU106" s="189"/>
      <c r="VKV106" s="189"/>
      <c r="VKW106" s="189"/>
      <c r="VKX106" s="189"/>
      <c r="VKY106" s="189"/>
      <c r="VKZ106" s="189"/>
      <c r="VLA106" s="189"/>
      <c r="VLB106" s="189"/>
      <c r="VLC106" s="189"/>
      <c r="VLD106" s="189"/>
      <c r="VLE106" s="189"/>
      <c r="VLF106" s="189"/>
      <c r="VLG106" s="189"/>
      <c r="VLH106" s="189"/>
      <c r="VLI106" s="189"/>
      <c r="VLJ106" s="189"/>
      <c r="VLK106" s="189"/>
      <c r="VLL106" s="189"/>
      <c r="VLM106" s="189"/>
      <c r="VLN106" s="189"/>
      <c r="VLO106" s="189"/>
      <c r="VLP106" s="189"/>
      <c r="VLQ106" s="189"/>
      <c r="VLR106" s="189"/>
      <c r="VLS106" s="189"/>
      <c r="VLT106" s="189"/>
      <c r="VLU106" s="189"/>
      <c r="VLV106" s="189"/>
      <c r="VLW106" s="189"/>
      <c r="VLX106" s="189"/>
      <c r="VLY106" s="189"/>
      <c r="VLZ106" s="189"/>
      <c r="VMA106" s="189"/>
      <c r="VMB106" s="189"/>
      <c r="VMC106" s="189"/>
      <c r="VMD106" s="189"/>
      <c r="VME106" s="189"/>
      <c r="VMF106" s="189"/>
      <c r="VMG106" s="189"/>
      <c r="VMH106" s="189"/>
      <c r="VMI106" s="189"/>
      <c r="VMJ106" s="189"/>
      <c r="VMK106" s="189"/>
      <c r="VML106" s="189"/>
      <c r="VMM106" s="189"/>
      <c r="VMN106" s="189"/>
      <c r="VMO106" s="189"/>
      <c r="VMP106" s="189"/>
      <c r="VMQ106" s="189"/>
      <c r="VMR106" s="189"/>
      <c r="VMS106" s="189"/>
      <c r="VMT106" s="189"/>
      <c r="VMU106" s="189"/>
      <c r="VMV106" s="189"/>
      <c r="VMW106" s="189"/>
      <c r="VMX106" s="189"/>
      <c r="VMY106" s="189"/>
      <c r="VMZ106" s="189"/>
      <c r="VNA106" s="189"/>
      <c r="VNB106" s="189"/>
      <c r="VNC106" s="189"/>
      <c r="VND106" s="189"/>
      <c r="VNE106" s="189"/>
      <c r="VNF106" s="189"/>
      <c r="VNG106" s="189"/>
      <c r="VNH106" s="189"/>
      <c r="VNI106" s="189"/>
      <c r="VNJ106" s="189"/>
      <c r="VNK106" s="189"/>
      <c r="VNL106" s="189"/>
      <c r="VNM106" s="189"/>
      <c r="VNN106" s="189"/>
      <c r="VNO106" s="189"/>
      <c r="VNP106" s="189"/>
      <c r="VNQ106" s="189"/>
      <c r="VNR106" s="189"/>
      <c r="VNS106" s="189"/>
      <c r="VNT106" s="189"/>
      <c r="VNU106" s="189"/>
      <c r="VNV106" s="189"/>
      <c r="VNW106" s="189"/>
      <c r="VNX106" s="189"/>
      <c r="VNY106" s="189"/>
      <c r="VNZ106" s="189"/>
      <c r="VOA106" s="189"/>
      <c r="VOB106" s="189"/>
      <c r="VOC106" s="189"/>
      <c r="VOD106" s="189"/>
      <c r="VOE106" s="189"/>
      <c r="VOF106" s="189"/>
      <c r="VOG106" s="189"/>
      <c r="VOH106" s="189"/>
      <c r="VOI106" s="189"/>
      <c r="VOJ106" s="189"/>
      <c r="VOK106" s="189"/>
      <c r="VOL106" s="189"/>
      <c r="VOM106" s="189"/>
      <c r="VON106" s="189"/>
      <c r="VOO106" s="189"/>
      <c r="VOP106" s="189"/>
      <c r="VOQ106" s="189"/>
      <c r="VOR106" s="189"/>
      <c r="VOS106" s="189"/>
      <c r="VOT106" s="189"/>
      <c r="VOU106" s="189"/>
      <c r="VOV106" s="189"/>
      <c r="VOW106" s="189"/>
      <c r="VOX106" s="189"/>
      <c r="VOY106" s="189"/>
      <c r="VOZ106" s="189"/>
      <c r="VPA106" s="189"/>
      <c r="VPB106" s="189"/>
      <c r="VPC106" s="189"/>
      <c r="VPD106" s="189"/>
      <c r="VPE106" s="189"/>
      <c r="VPF106" s="189"/>
      <c r="VPG106" s="189"/>
      <c r="VPH106" s="189"/>
      <c r="VPI106" s="189"/>
      <c r="VPJ106" s="189"/>
      <c r="VPK106" s="189"/>
      <c r="VPL106" s="189"/>
      <c r="VPM106" s="189"/>
      <c r="VPN106" s="189"/>
      <c r="VPO106" s="189"/>
      <c r="VPP106" s="189"/>
      <c r="VPQ106" s="189"/>
      <c r="VPR106" s="189"/>
      <c r="VPS106" s="189"/>
      <c r="VPT106" s="189"/>
      <c r="VPU106" s="189"/>
      <c r="VPV106" s="189"/>
      <c r="VPW106" s="189"/>
      <c r="VPX106" s="189"/>
      <c r="VPY106" s="189"/>
      <c r="VPZ106" s="189"/>
      <c r="VQA106" s="189"/>
      <c r="VQB106" s="189"/>
      <c r="VQC106" s="189"/>
      <c r="VQD106" s="189"/>
      <c r="VQE106" s="189"/>
      <c r="VQF106" s="189"/>
      <c r="VQG106" s="189"/>
      <c r="VQH106" s="189"/>
      <c r="VQI106" s="189"/>
      <c r="VQJ106" s="189"/>
      <c r="VQK106" s="189"/>
      <c r="VQL106" s="189"/>
      <c r="VQM106" s="189"/>
      <c r="VQN106" s="189"/>
      <c r="VQO106" s="189"/>
      <c r="VQP106" s="189"/>
      <c r="VQQ106" s="189"/>
      <c r="VQR106" s="189"/>
      <c r="VQS106" s="189"/>
      <c r="VQT106" s="189"/>
      <c r="VQU106" s="189"/>
      <c r="VQV106" s="189"/>
      <c r="VQW106" s="189"/>
      <c r="VQX106" s="189"/>
      <c r="VQY106" s="189"/>
      <c r="VQZ106" s="189"/>
      <c r="VRA106" s="189"/>
      <c r="VRB106" s="189"/>
      <c r="VRC106" s="189"/>
      <c r="VRD106" s="189"/>
      <c r="VRE106" s="189"/>
      <c r="VRF106" s="189"/>
      <c r="VRG106" s="189"/>
      <c r="VRH106" s="189"/>
      <c r="VRI106" s="189"/>
      <c r="VRJ106" s="189"/>
      <c r="VRK106" s="189"/>
      <c r="VRL106" s="189"/>
      <c r="VRM106" s="189"/>
      <c r="VRN106" s="189"/>
      <c r="VRO106" s="189"/>
      <c r="VRP106" s="189"/>
      <c r="VRQ106" s="189"/>
      <c r="VRR106" s="189"/>
      <c r="VRS106" s="189"/>
      <c r="VRT106" s="189"/>
      <c r="VRU106" s="189"/>
      <c r="VRV106" s="189"/>
      <c r="VRW106" s="189"/>
      <c r="VRX106" s="189"/>
      <c r="VRY106" s="189"/>
      <c r="VRZ106" s="189"/>
      <c r="VSA106" s="189"/>
      <c r="VSB106" s="189"/>
      <c r="VSC106" s="189"/>
      <c r="VSD106" s="189"/>
      <c r="VSE106" s="189"/>
      <c r="VSF106" s="189"/>
      <c r="VSG106" s="189"/>
      <c r="VSH106" s="189"/>
      <c r="VSI106" s="189"/>
      <c r="VSJ106" s="189"/>
      <c r="VSK106" s="189"/>
      <c r="VSL106" s="189"/>
      <c r="VSM106" s="189"/>
      <c r="VSN106" s="189"/>
      <c r="VSO106" s="189"/>
      <c r="VSP106" s="189"/>
      <c r="VSQ106" s="189"/>
      <c r="VSR106" s="189"/>
      <c r="VSS106" s="189"/>
      <c r="VST106" s="189"/>
      <c r="VSU106" s="189"/>
      <c r="VSV106" s="189"/>
      <c r="VSW106" s="189"/>
      <c r="VSX106" s="189"/>
      <c r="VSY106" s="189"/>
      <c r="VSZ106" s="189"/>
      <c r="VTA106" s="189"/>
      <c r="VTB106" s="189"/>
      <c r="VTC106" s="189"/>
      <c r="VTD106" s="189"/>
      <c r="VTE106" s="189"/>
      <c r="VTF106" s="189"/>
      <c r="VTG106" s="189"/>
      <c r="VTH106" s="189"/>
      <c r="VTI106" s="189"/>
      <c r="VTJ106" s="189"/>
      <c r="VTK106" s="189"/>
      <c r="VTL106" s="189"/>
      <c r="VTM106" s="189"/>
      <c r="VTN106" s="189"/>
      <c r="VTO106" s="189"/>
      <c r="VTP106" s="189"/>
      <c r="VTQ106" s="189"/>
      <c r="VTR106" s="189"/>
      <c r="VTS106" s="189"/>
      <c r="VTT106" s="189"/>
      <c r="VTU106" s="189"/>
      <c r="VTV106" s="189"/>
      <c r="VTW106" s="189"/>
      <c r="VTX106" s="189"/>
      <c r="VTY106" s="189"/>
      <c r="VTZ106" s="189"/>
      <c r="VUA106" s="189"/>
      <c r="VUB106" s="189"/>
      <c r="VUC106" s="189"/>
      <c r="VUD106" s="189"/>
      <c r="VUE106" s="189"/>
      <c r="VUF106" s="189"/>
      <c r="VUG106" s="189"/>
      <c r="VUH106" s="189"/>
      <c r="VUI106" s="189"/>
      <c r="VUJ106" s="189"/>
      <c r="VUK106" s="189"/>
      <c r="VUL106" s="189"/>
      <c r="VUM106" s="189"/>
      <c r="VUN106" s="189"/>
      <c r="VUO106" s="189"/>
      <c r="VUP106" s="189"/>
      <c r="VUQ106" s="189"/>
      <c r="VUR106" s="189"/>
      <c r="VUS106" s="189"/>
      <c r="VUT106" s="189"/>
      <c r="VUU106" s="189"/>
      <c r="VUV106" s="189"/>
      <c r="VUW106" s="189"/>
      <c r="VUX106" s="189"/>
      <c r="VUY106" s="189"/>
      <c r="VUZ106" s="189"/>
      <c r="VVA106" s="189"/>
      <c r="VVB106" s="189"/>
      <c r="VVC106" s="189"/>
      <c r="VVD106" s="189"/>
      <c r="VVE106" s="189"/>
      <c r="VVF106" s="189"/>
      <c r="VVG106" s="189"/>
      <c r="VVH106" s="189"/>
      <c r="VVI106" s="189"/>
      <c r="VVJ106" s="189"/>
      <c r="VVK106" s="189"/>
      <c r="VVL106" s="189"/>
      <c r="VVM106" s="189"/>
      <c r="VVN106" s="189"/>
      <c r="VVO106" s="189"/>
      <c r="VVP106" s="189"/>
      <c r="VVQ106" s="189"/>
      <c r="VVR106" s="189"/>
      <c r="VVS106" s="189"/>
      <c r="VVT106" s="189"/>
      <c r="VVU106" s="189"/>
      <c r="VVV106" s="189"/>
      <c r="VVW106" s="189"/>
      <c r="VVX106" s="189"/>
      <c r="VVY106" s="189"/>
      <c r="VVZ106" s="189"/>
      <c r="VWA106" s="189"/>
      <c r="VWB106" s="189"/>
      <c r="VWC106" s="189"/>
      <c r="VWD106" s="189"/>
      <c r="VWE106" s="189"/>
      <c r="VWF106" s="189"/>
      <c r="VWG106" s="189"/>
      <c r="VWH106" s="189"/>
      <c r="VWI106" s="189"/>
      <c r="VWJ106" s="189"/>
      <c r="VWK106" s="189"/>
      <c r="VWL106" s="189"/>
      <c r="VWM106" s="189"/>
      <c r="VWN106" s="189"/>
      <c r="VWO106" s="189"/>
      <c r="VWP106" s="189"/>
      <c r="VWQ106" s="189"/>
      <c r="VWR106" s="189"/>
      <c r="VWS106" s="189"/>
      <c r="VWT106" s="189"/>
      <c r="VWU106" s="189"/>
      <c r="VWV106" s="189"/>
      <c r="VWW106" s="189"/>
      <c r="VWX106" s="189"/>
      <c r="VWY106" s="189"/>
      <c r="VWZ106" s="189"/>
      <c r="VXA106" s="189"/>
      <c r="VXB106" s="189"/>
      <c r="VXC106" s="189"/>
      <c r="VXD106" s="189"/>
      <c r="VXE106" s="189"/>
      <c r="VXF106" s="189"/>
      <c r="VXG106" s="189"/>
      <c r="VXH106" s="189"/>
      <c r="VXI106" s="189"/>
      <c r="VXJ106" s="189"/>
      <c r="VXK106" s="189"/>
      <c r="VXL106" s="189"/>
      <c r="VXM106" s="189"/>
      <c r="VXN106" s="189"/>
      <c r="VXO106" s="189"/>
      <c r="VXP106" s="189"/>
      <c r="VXQ106" s="189"/>
      <c r="VXR106" s="189"/>
      <c r="VXS106" s="189"/>
      <c r="VXT106" s="189"/>
      <c r="VXU106" s="189"/>
      <c r="VXV106" s="189"/>
      <c r="VXW106" s="189"/>
      <c r="VXX106" s="189"/>
      <c r="VXY106" s="189"/>
      <c r="VXZ106" s="189"/>
      <c r="VYA106" s="189"/>
      <c r="VYB106" s="189"/>
      <c r="VYC106" s="189"/>
      <c r="VYD106" s="189"/>
      <c r="VYE106" s="189"/>
      <c r="VYF106" s="189"/>
      <c r="VYG106" s="189"/>
      <c r="VYH106" s="189"/>
      <c r="VYI106" s="189"/>
      <c r="VYJ106" s="189"/>
      <c r="VYK106" s="189"/>
      <c r="VYL106" s="189"/>
      <c r="VYM106" s="189"/>
      <c r="VYN106" s="189"/>
      <c r="VYO106" s="189"/>
      <c r="VYP106" s="189"/>
      <c r="VYQ106" s="189"/>
      <c r="VYR106" s="189"/>
      <c r="VYS106" s="189"/>
      <c r="VYT106" s="189"/>
      <c r="VYU106" s="189"/>
      <c r="VYV106" s="189"/>
      <c r="VYW106" s="189"/>
      <c r="VYX106" s="189"/>
      <c r="VYY106" s="189"/>
      <c r="VYZ106" s="189"/>
      <c r="VZA106" s="189"/>
      <c r="VZB106" s="189"/>
      <c r="VZC106" s="189"/>
      <c r="VZD106" s="189"/>
      <c r="VZE106" s="189"/>
      <c r="VZF106" s="189"/>
      <c r="VZG106" s="189"/>
      <c r="VZH106" s="189"/>
      <c r="VZI106" s="189"/>
      <c r="VZJ106" s="189"/>
      <c r="VZK106" s="189"/>
      <c r="VZL106" s="189"/>
      <c r="VZM106" s="189"/>
      <c r="VZN106" s="189"/>
      <c r="VZO106" s="189"/>
      <c r="VZP106" s="189"/>
      <c r="VZQ106" s="189"/>
      <c r="VZR106" s="189"/>
      <c r="VZS106" s="189"/>
      <c r="VZT106" s="189"/>
      <c r="VZU106" s="189"/>
      <c r="VZV106" s="189"/>
      <c r="VZW106" s="189"/>
      <c r="VZX106" s="189"/>
      <c r="VZY106" s="189"/>
      <c r="VZZ106" s="189"/>
      <c r="WAA106" s="189"/>
      <c r="WAB106" s="189"/>
      <c r="WAC106" s="189"/>
      <c r="WAD106" s="189"/>
      <c r="WAE106" s="189"/>
      <c r="WAF106" s="189"/>
      <c r="WAG106" s="189"/>
      <c r="WAH106" s="189"/>
      <c r="WAI106" s="189"/>
      <c r="WAJ106" s="189"/>
      <c r="WAK106" s="189"/>
      <c r="WAL106" s="189"/>
      <c r="WAM106" s="189"/>
      <c r="WAN106" s="189"/>
      <c r="WAO106" s="189"/>
      <c r="WAP106" s="189"/>
      <c r="WAQ106" s="189"/>
      <c r="WAR106" s="189"/>
      <c r="WAS106" s="189"/>
      <c r="WAT106" s="189"/>
      <c r="WAU106" s="189"/>
      <c r="WAV106" s="189"/>
      <c r="WAW106" s="189"/>
      <c r="WAX106" s="189"/>
      <c r="WAY106" s="189"/>
      <c r="WAZ106" s="189"/>
      <c r="WBA106" s="189"/>
      <c r="WBB106" s="189"/>
      <c r="WBC106" s="189"/>
      <c r="WBD106" s="189"/>
      <c r="WBE106" s="189"/>
      <c r="WBF106" s="189"/>
      <c r="WBG106" s="189"/>
      <c r="WBH106" s="189"/>
      <c r="WBI106" s="189"/>
      <c r="WBJ106" s="189"/>
      <c r="WBK106" s="189"/>
      <c r="WBL106" s="189"/>
      <c r="WBM106" s="189"/>
      <c r="WBN106" s="189"/>
      <c r="WBO106" s="189"/>
      <c r="WBP106" s="189"/>
      <c r="WBQ106" s="189"/>
      <c r="WBR106" s="189"/>
      <c r="WBS106" s="189"/>
      <c r="WBT106" s="189"/>
      <c r="WBU106" s="189"/>
      <c r="WBV106" s="189"/>
      <c r="WBW106" s="189"/>
      <c r="WBX106" s="189"/>
      <c r="WBY106" s="189"/>
      <c r="WBZ106" s="189"/>
      <c r="WCA106" s="189"/>
      <c r="WCB106" s="189"/>
      <c r="WCC106" s="189"/>
      <c r="WCD106" s="189"/>
      <c r="WCE106" s="189"/>
      <c r="WCF106" s="189"/>
      <c r="WCG106" s="189"/>
      <c r="WCH106" s="189"/>
      <c r="WCI106" s="189"/>
      <c r="WCJ106" s="189"/>
      <c r="WCK106" s="189"/>
      <c r="WCL106" s="189"/>
      <c r="WCM106" s="189"/>
      <c r="WCN106" s="189"/>
      <c r="WCO106" s="189"/>
      <c r="WCP106" s="189"/>
      <c r="WCQ106" s="189"/>
      <c r="WCR106" s="189"/>
      <c r="WCS106" s="189"/>
      <c r="WCT106" s="189"/>
      <c r="WCU106" s="189"/>
      <c r="WCV106" s="189"/>
      <c r="WCW106" s="189"/>
      <c r="WCX106" s="189"/>
      <c r="WCY106" s="189"/>
      <c r="WCZ106" s="189"/>
      <c r="WDA106" s="189"/>
      <c r="WDB106" s="189"/>
      <c r="WDC106" s="189"/>
      <c r="WDD106" s="189"/>
      <c r="WDE106" s="189"/>
      <c r="WDF106" s="189"/>
      <c r="WDG106" s="189"/>
      <c r="WDH106" s="189"/>
      <c r="WDI106" s="189"/>
      <c r="WDJ106" s="189"/>
      <c r="WDK106" s="189"/>
      <c r="WDL106" s="189"/>
      <c r="WDM106" s="189"/>
      <c r="WDN106" s="189"/>
      <c r="WDO106" s="189"/>
      <c r="WDP106" s="189"/>
      <c r="WDQ106" s="189"/>
      <c r="WDR106" s="189"/>
      <c r="WDS106" s="189"/>
      <c r="WDT106" s="189"/>
      <c r="WDU106" s="189"/>
      <c r="WDV106" s="189"/>
      <c r="WDW106" s="189"/>
      <c r="WDX106" s="189"/>
      <c r="WDY106" s="189"/>
      <c r="WDZ106" s="189"/>
      <c r="WEA106" s="189"/>
      <c r="WEB106" s="189"/>
      <c r="WEC106" s="189"/>
      <c r="WED106" s="189"/>
      <c r="WEE106" s="189"/>
      <c r="WEF106" s="189"/>
      <c r="WEG106" s="189"/>
      <c r="WEH106" s="189"/>
      <c r="WEI106" s="189"/>
      <c r="WEJ106" s="189"/>
      <c r="WEK106" s="189"/>
      <c r="WEL106" s="189"/>
      <c r="WEM106" s="189"/>
      <c r="WEN106" s="189"/>
      <c r="WEO106" s="189"/>
      <c r="WEP106" s="189"/>
      <c r="WEQ106" s="189"/>
      <c r="WER106" s="189"/>
      <c r="WES106" s="189"/>
      <c r="WET106" s="189"/>
      <c r="WEU106" s="189"/>
      <c r="WEV106" s="189"/>
      <c r="WEW106" s="189"/>
      <c r="WEX106" s="189"/>
      <c r="WEY106" s="189"/>
      <c r="WEZ106" s="189"/>
      <c r="WFA106" s="189"/>
      <c r="WFB106" s="189"/>
      <c r="WFC106" s="189"/>
      <c r="WFD106" s="189"/>
      <c r="WFE106" s="189"/>
      <c r="WFF106" s="189"/>
      <c r="WFG106" s="189"/>
      <c r="WFH106" s="189"/>
      <c r="WFI106" s="189"/>
      <c r="WFJ106" s="189"/>
      <c r="WFK106" s="189"/>
      <c r="WFL106" s="189"/>
      <c r="WFM106" s="189"/>
      <c r="WFN106" s="189"/>
      <c r="WFO106" s="189"/>
      <c r="WFP106" s="189"/>
      <c r="WFQ106" s="189"/>
      <c r="WFR106" s="189"/>
      <c r="WFS106" s="189"/>
      <c r="WFT106" s="189"/>
      <c r="WFU106" s="189"/>
      <c r="WFV106" s="189"/>
      <c r="WFW106" s="189"/>
      <c r="WFX106" s="189"/>
      <c r="WFY106" s="189"/>
      <c r="WFZ106" s="189"/>
      <c r="WGA106" s="189"/>
      <c r="WGB106" s="189"/>
      <c r="WGC106" s="189"/>
      <c r="WGD106" s="189"/>
      <c r="WGE106" s="189"/>
      <c r="WGF106" s="189"/>
      <c r="WGG106" s="189"/>
      <c r="WGH106" s="189"/>
      <c r="WGI106" s="189"/>
      <c r="WGJ106" s="189"/>
      <c r="WGK106" s="189"/>
      <c r="WGL106" s="189"/>
      <c r="WGM106" s="189"/>
      <c r="WGN106" s="189"/>
      <c r="WGO106" s="189"/>
      <c r="WGP106" s="189"/>
      <c r="WGQ106" s="189"/>
      <c r="WGR106" s="189"/>
      <c r="WGS106" s="189"/>
      <c r="WGT106" s="189"/>
      <c r="WGU106" s="189"/>
      <c r="WGV106" s="189"/>
      <c r="WGW106" s="189"/>
      <c r="WGX106" s="189"/>
      <c r="WGY106" s="189"/>
      <c r="WGZ106" s="189"/>
      <c r="WHA106" s="189"/>
      <c r="WHB106" s="189"/>
      <c r="WHC106" s="189"/>
      <c r="WHD106" s="189"/>
      <c r="WHE106" s="189"/>
      <c r="WHF106" s="189"/>
      <c r="WHG106" s="189"/>
      <c r="WHH106" s="189"/>
      <c r="WHI106" s="189"/>
      <c r="WHJ106" s="189"/>
      <c r="WHK106" s="189"/>
      <c r="WHL106" s="189"/>
      <c r="WHM106" s="189"/>
      <c r="WHN106" s="189"/>
      <c r="WHO106" s="189"/>
      <c r="WHP106" s="189"/>
      <c r="WHQ106" s="189"/>
      <c r="WHR106" s="189"/>
      <c r="WHS106" s="189"/>
      <c r="WHT106" s="189"/>
      <c r="WHU106" s="189"/>
      <c r="WHV106" s="189"/>
      <c r="WHW106" s="189"/>
      <c r="WHX106" s="189"/>
      <c r="WHY106" s="189"/>
      <c r="WHZ106" s="189"/>
      <c r="WIA106" s="189"/>
      <c r="WIB106" s="189"/>
      <c r="WIC106" s="189"/>
      <c r="WID106" s="189"/>
      <c r="WIE106" s="189"/>
      <c r="WIF106" s="189"/>
      <c r="WIG106" s="189"/>
      <c r="WIH106" s="189"/>
      <c r="WII106" s="189"/>
      <c r="WIJ106" s="189"/>
      <c r="WIK106" s="189"/>
      <c r="WIL106" s="189"/>
      <c r="WIM106" s="189"/>
      <c r="WIN106" s="189"/>
      <c r="WIO106" s="189"/>
      <c r="WIP106" s="189"/>
      <c r="WIQ106" s="189"/>
      <c r="WIR106" s="189"/>
      <c r="WIS106" s="189"/>
      <c r="WIT106" s="189"/>
      <c r="WIU106" s="189"/>
      <c r="WIV106" s="189"/>
      <c r="WIW106" s="189"/>
      <c r="WIX106" s="189"/>
      <c r="WIY106" s="189"/>
      <c r="WIZ106" s="189"/>
      <c r="WJA106" s="189"/>
      <c r="WJB106" s="189"/>
      <c r="WJC106" s="189"/>
      <c r="WJD106" s="189"/>
      <c r="WJE106" s="189"/>
      <c r="WJF106" s="189"/>
      <c r="WJG106" s="189"/>
      <c r="WJH106" s="189"/>
      <c r="WJI106" s="189"/>
      <c r="WJJ106" s="189"/>
      <c r="WJK106" s="189"/>
      <c r="WJL106" s="189"/>
      <c r="WJM106" s="189"/>
      <c r="WJN106" s="189"/>
      <c r="WJO106" s="189"/>
      <c r="WJP106" s="189"/>
      <c r="WJQ106" s="189"/>
      <c r="WJR106" s="189"/>
      <c r="WJS106" s="189"/>
      <c r="WJT106" s="189"/>
      <c r="WJU106" s="189"/>
      <c r="WJV106" s="189"/>
      <c r="WJW106" s="189"/>
      <c r="WJX106" s="189"/>
      <c r="WJY106" s="189"/>
      <c r="WJZ106" s="189"/>
      <c r="WKA106" s="189"/>
      <c r="WKB106" s="189"/>
      <c r="WKC106" s="189"/>
      <c r="WKD106" s="189"/>
      <c r="WKE106" s="189"/>
      <c r="WKF106" s="189"/>
      <c r="WKG106" s="189"/>
      <c r="WKH106" s="189"/>
      <c r="WKI106" s="189"/>
      <c r="WKJ106" s="189"/>
      <c r="WKK106" s="189"/>
      <c r="WKL106" s="189"/>
      <c r="WKM106" s="189"/>
      <c r="WKN106" s="189"/>
      <c r="WKO106" s="189"/>
      <c r="WKP106" s="189"/>
      <c r="WKQ106" s="189"/>
      <c r="WKR106" s="189"/>
      <c r="WKS106" s="189"/>
      <c r="WKT106" s="189"/>
      <c r="WKU106" s="189"/>
      <c r="WKV106" s="189"/>
      <c r="WKW106" s="189"/>
      <c r="WKX106" s="189"/>
      <c r="WKY106" s="189"/>
      <c r="WKZ106" s="189"/>
      <c r="WLA106" s="189"/>
      <c r="WLB106" s="189"/>
      <c r="WLC106" s="189"/>
      <c r="WLD106" s="189"/>
      <c r="WLE106" s="189"/>
      <c r="WLF106" s="189"/>
      <c r="WLG106" s="189"/>
      <c r="WLH106" s="189"/>
      <c r="WLI106" s="189"/>
      <c r="WLJ106" s="189"/>
      <c r="WLK106" s="189"/>
      <c r="WLL106" s="189"/>
      <c r="WLM106" s="189"/>
      <c r="WLN106" s="189"/>
      <c r="WLO106" s="189"/>
      <c r="WLP106" s="189"/>
      <c r="WLQ106" s="189"/>
      <c r="WLR106" s="189"/>
      <c r="WLS106" s="189"/>
      <c r="WLT106" s="189"/>
      <c r="WLU106" s="189"/>
      <c r="WLV106" s="189"/>
      <c r="WLW106" s="189"/>
      <c r="WLX106" s="189"/>
      <c r="WLY106" s="189"/>
      <c r="WLZ106" s="189"/>
      <c r="WMA106" s="189"/>
      <c r="WMB106" s="189"/>
      <c r="WMC106" s="189"/>
      <c r="WMD106" s="189"/>
      <c r="WME106" s="189"/>
      <c r="WMF106" s="189"/>
      <c r="WMG106" s="189"/>
      <c r="WMH106" s="189"/>
      <c r="WMI106" s="189"/>
      <c r="WMJ106" s="189"/>
      <c r="WMK106" s="189"/>
      <c r="WML106" s="189"/>
      <c r="WMM106" s="189"/>
      <c r="WMN106" s="189"/>
      <c r="WMO106" s="189"/>
      <c r="WMP106" s="189"/>
      <c r="WMQ106" s="189"/>
      <c r="WMR106" s="189"/>
      <c r="WMS106" s="189"/>
      <c r="WMT106" s="189"/>
      <c r="WMU106" s="189"/>
      <c r="WMV106" s="189"/>
      <c r="WMW106" s="189"/>
      <c r="WMX106" s="189"/>
      <c r="WMY106" s="189"/>
      <c r="WMZ106" s="189"/>
      <c r="WNA106" s="189"/>
      <c r="WNB106" s="189"/>
      <c r="WNC106" s="189"/>
      <c r="WND106" s="189"/>
      <c r="WNE106" s="189"/>
      <c r="WNF106" s="189"/>
      <c r="WNG106" s="189"/>
      <c r="WNH106" s="189"/>
      <c r="WNI106" s="189"/>
      <c r="WNJ106" s="189"/>
      <c r="WNK106" s="189"/>
      <c r="WNL106" s="189"/>
      <c r="WNM106" s="189"/>
      <c r="WNN106" s="189"/>
      <c r="WNO106" s="189"/>
      <c r="WNP106" s="189"/>
      <c r="WNQ106" s="189"/>
      <c r="WNR106" s="189"/>
      <c r="WNS106" s="189"/>
      <c r="WNT106" s="189"/>
      <c r="WNU106" s="189"/>
      <c r="WNV106" s="189"/>
      <c r="WNW106" s="189"/>
      <c r="WNX106" s="189"/>
      <c r="WNY106" s="189"/>
      <c r="WNZ106" s="189"/>
      <c r="WOA106" s="189"/>
      <c r="WOB106" s="189"/>
      <c r="WOC106" s="189"/>
      <c r="WOD106" s="189"/>
      <c r="WOE106" s="189"/>
      <c r="WOF106" s="189"/>
      <c r="WOG106" s="189"/>
      <c r="WOH106" s="189"/>
      <c r="WOI106" s="189"/>
      <c r="WOJ106" s="189"/>
      <c r="WOK106" s="189"/>
      <c r="WOL106" s="189"/>
      <c r="WOM106" s="189"/>
      <c r="WON106" s="189"/>
      <c r="WOO106" s="189"/>
      <c r="WOP106" s="189"/>
      <c r="WOQ106" s="189"/>
      <c r="WOR106" s="189"/>
      <c r="WOS106" s="189"/>
      <c r="WOT106" s="189"/>
      <c r="WOU106" s="189"/>
      <c r="WOV106" s="189"/>
      <c r="WOW106" s="189"/>
      <c r="WOX106" s="189"/>
      <c r="WOY106" s="189"/>
      <c r="WOZ106" s="189"/>
      <c r="WPA106" s="189"/>
      <c r="WPB106" s="189"/>
      <c r="WPC106" s="189"/>
      <c r="WPD106" s="189"/>
      <c r="WPE106" s="189"/>
      <c r="WPF106" s="189"/>
      <c r="WPG106" s="189"/>
      <c r="WPH106" s="189"/>
      <c r="WPI106" s="189"/>
      <c r="WPJ106" s="189"/>
      <c r="WPK106" s="189"/>
      <c r="WPL106" s="189"/>
      <c r="WPM106" s="189"/>
      <c r="WPN106" s="189"/>
      <c r="WPO106" s="189"/>
      <c r="WPP106" s="189"/>
      <c r="WPQ106" s="189"/>
      <c r="WPR106" s="189"/>
      <c r="WPS106" s="189"/>
      <c r="WPT106" s="189"/>
      <c r="WPU106" s="189"/>
      <c r="WPV106" s="189"/>
      <c r="WPW106" s="189"/>
      <c r="WPX106" s="189"/>
      <c r="WPY106" s="189"/>
      <c r="WPZ106" s="189"/>
      <c r="WQA106" s="189"/>
      <c r="WQB106" s="189"/>
      <c r="WQC106" s="189"/>
      <c r="WQD106" s="189"/>
      <c r="WQE106" s="189"/>
      <c r="WQF106" s="189"/>
      <c r="WQG106" s="189"/>
      <c r="WQH106" s="189"/>
      <c r="WQI106" s="189"/>
      <c r="WQJ106" s="189"/>
      <c r="WQK106" s="189"/>
      <c r="WQL106" s="189"/>
      <c r="WQM106" s="189"/>
      <c r="WQN106" s="189"/>
      <c r="WQO106" s="189"/>
      <c r="WQP106" s="189"/>
      <c r="WQQ106" s="189"/>
      <c r="WQR106" s="189"/>
      <c r="WQS106" s="189"/>
      <c r="WQT106" s="189"/>
      <c r="WQU106" s="189"/>
      <c r="WQV106" s="189"/>
      <c r="WQW106" s="189"/>
      <c r="WQX106" s="189"/>
      <c r="WQY106" s="189"/>
      <c r="WQZ106" s="189"/>
      <c r="WRA106" s="189"/>
      <c r="WRB106" s="189"/>
      <c r="WRC106" s="189"/>
      <c r="WRD106" s="189"/>
      <c r="WRE106" s="189"/>
      <c r="WRF106" s="189"/>
      <c r="WRG106" s="189"/>
      <c r="WRH106" s="189"/>
      <c r="WRI106" s="189"/>
      <c r="WRJ106" s="189"/>
      <c r="WRK106" s="189"/>
      <c r="WRL106" s="189"/>
      <c r="WRM106" s="189"/>
      <c r="WRN106" s="189"/>
      <c r="WRO106" s="189"/>
      <c r="WRP106" s="189"/>
      <c r="WRQ106" s="189"/>
      <c r="WRR106" s="189"/>
      <c r="WRS106" s="189"/>
      <c r="WRT106" s="189"/>
      <c r="WRU106" s="189"/>
      <c r="WRV106" s="189"/>
      <c r="WRW106" s="189"/>
      <c r="WRX106" s="189"/>
      <c r="WRY106" s="189"/>
      <c r="WRZ106" s="189"/>
      <c r="WSA106" s="189"/>
      <c r="WSB106" s="189"/>
      <c r="WSC106" s="189"/>
      <c r="WSD106" s="189"/>
      <c r="WSE106" s="189"/>
      <c r="WSF106" s="189"/>
      <c r="WSG106" s="189"/>
      <c r="WSH106" s="189"/>
      <c r="WSI106" s="189"/>
      <c r="WSJ106" s="189"/>
      <c r="WSK106" s="189"/>
      <c r="WSL106" s="189"/>
      <c r="WSM106" s="189"/>
      <c r="WSN106" s="189"/>
      <c r="WSO106" s="189"/>
      <c r="WSP106" s="189"/>
      <c r="WSQ106" s="189"/>
      <c r="WSR106" s="189"/>
      <c r="WSS106" s="189"/>
      <c r="WST106" s="189"/>
      <c r="WSU106" s="189"/>
      <c r="WSV106" s="189"/>
      <c r="WSW106" s="189"/>
      <c r="WSX106" s="189"/>
      <c r="WSY106" s="189"/>
      <c r="WSZ106" s="189"/>
      <c r="WTA106" s="189"/>
      <c r="WTB106" s="189"/>
      <c r="WTC106" s="189"/>
      <c r="WTD106" s="189"/>
      <c r="WTE106" s="189"/>
      <c r="WTF106" s="189"/>
      <c r="WTG106" s="189"/>
      <c r="WTH106" s="189"/>
      <c r="WTI106" s="189"/>
      <c r="WTJ106" s="189"/>
      <c r="WTK106" s="189"/>
      <c r="WTL106" s="189"/>
      <c r="WTM106" s="189"/>
      <c r="WTN106" s="189"/>
      <c r="WTO106" s="189"/>
      <c r="WTP106" s="189"/>
      <c r="WTQ106" s="189"/>
      <c r="WTR106" s="189"/>
      <c r="WTS106" s="189"/>
      <c r="WTT106" s="189"/>
      <c r="WTU106" s="189"/>
      <c r="WTV106" s="189"/>
      <c r="WTW106" s="189"/>
      <c r="WTX106" s="189"/>
      <c r="WTY106" s="189"/>
      <c r="WTZ106" s="189"/>
      <c r="WUA106" s="189"/>
      <c r="WUB106" s="189"/>
      <c r="WUC106" s="189"/>
      <c r="WUD106" s="189"/>
      <c r="WUE106" s="189"/>
      <c r="WUF106" s="189"/>
      <c r="WUG106" s="189"/>
      <c r="WUH106" s="189"/>
      <c r="WUI106" s="189"/>
      <c r="WUJ106" s="189"/>
      <c r="WUK106" s="189"/>
      <c r="WUL106" s="189"/>
      <c r="WUM106" s="189"/>
      <c r="WUN106" s="189"/>
      <c r="WUO106" s="189"/>
      <c r="WUP106" s="189"/>
      <c r="WUQ106" s="189"/>
      <c r="WUR106" s="189"/>
      <c r="WUS106" s="189"/>
      <c r="WUT106" s="189"/>
      <c r="WUU106" s="189"/>
      <c r="WUV106" s="189"/>
      <c r="WUW106" s="189"/>
      <c r="WUX106" s="189"/>
      <c r="WUY106" s="189"/>
      <c r="WUZ106" s="189"/>
      <c r="WVA106" s="189"/>
      <c r="WVB106" s="189"/>
      <c r="WVC106" s="189"/>
      <c r="WVD106" s="189"/>
      <c r="WVE106" s="189"/>
      <c r="WVF106" s="189"/>
      <c r="WVG106" s="189"/>
      <c r="WVH106" s="189"/>
      <c r="WVI106" s="189"/>
      <c r="WVJ106" s="189"/>
      <c r="WVK106" s="189"/>
      <c r="WVL106" s="189"/>
      <c r="WVM106" s="189"/>
      <c r="WVN106" s="189"/>
      <c r="WVO106" s="189"/>
      <c r="WVP106" s="189"/>
      <c r="WVQ106" s="189"/>
      <c r="WVR106" s="189"/>
      <c r="WVS106" s="189"/>
      <c r="WVT106" s="189"/>
      <c r="WVU106" s="189"/>
      <c r="WVV106" s="189"/>
      <c r="WVW106" s="189"/>
      <c r="WVX106" s="189"/>
      <c r="WVY106" s="189"/>
      <c r="WVZ106" s="189"/>
      <c r="WWA106" s="189"/>
      <c r="WWB106" s="189"/>
      <c r="WWC106" s="189"/>
      <c r="WWD106" s="189"/>
      <c r="WWE106" s="189"/>
      <c r="WWF106" s="189"/>
      <c r="WWG106" s="189"/>
      <c r="WWH106" s="189"/>
      <c r="WWI106" s="189"/>
      <c r="WWJ106" s="189"/>
      <c r="WWK106" s="189"/>
      <c r="WWL106" s="189"/>
      <c r="WWM106" s="189"/>
      <c r="WWN106" s="189"/>
      <c r="WWO106" s="189"/>
      <c r="WWP106" s="189"/>
      <c r="WWQ106" s="189"/>
      <c r="WWR106" s="189"/>
      <c r="WWS106" s="189"/>
      <c r="WWT106" s="189"/>
      <c r="WWU106" s="189"/>
      <c r="WWV106" s="189"/>
      <c r="WWW106" s="189"/>
      <c r="WWX106" s="189"/>
      <c r="WWY106" s="189"/>
      <c r="WWZ106" s="189"/>
      <c r="WXA106" s="189"/>
      <c r="WXB106" s="189"/>
      <c r="WXC106" s="189"/>
      <c r="WXD106" s="189"/>
      <c r="WXE106" s="189"/>
      <c r="WXF106" s="189"/>
      <c r="WXG106" s="189"/>
      <c r="WXH106" s="189"/>
      <c r="WXI106" s="189"/>
      <c r="WXJ106" s="189"/>
      <c r="WXK106" s="189"/>
      <c r="WXL106" s="189"/>
      <c r="WXM106" s="189"/>
      <c r="WXN106" s="189"/>
      <c r="WXO106" s="189"/>
      <c r="WXP106" s="189"/>
      <c r="WXQ106" s="189"/>
      <c r="WXR106" s="189"/>
      <c r="WXS106" s="189"/>
      <c r="WXT106" s="189"/>
      <c r="WXU106" s="189"/>
      <c r="WXV106" s="189"/>
      <c r="WXW106" s="189"/>
      <c r="WXX106" s="189"/>
      <c r="WXY106" s="189"/>
      <c r="WXZ106" s="189"/>
      <c r="WYA106" s="189"/>
      <c r="WYB106" s="189"/>
      <c r="WYC106" s="189"/>
      <c r="WYD106" s="189"/>
      <c r="WYE106" s="189"/>
      <c r="WYF106" s="189"/>
      <c r="WYG106" s="189"/>
      <c r="WYH106" s="189"/>
      <c r="WYI106" s="189"/>
      <c r="WYJ106" s="189"/>
      <c r="WYK106" s="189"/>
      <c r="WYL106" s="189"/>
      <c r="WYM106" s="189"/>
      <c r="WYN106" s="189"/>
      <c r="WYO106" s="189"/>
      <c r="WYP106" s="189"/>
      <c r="WYQ106" s="189"/>
      <c r="WYR106" s="189"/>
      <c r="WYS106" s="189"/>
      <c r="WYT106" s="189"/>
      <c r="WYU106" s="189"/>
      <c r="WYV106" s="189"/>
      <c r="WYW106" s="189"/>
      <c r="WYX106" s="189"/>
      <c r="WYY106" s="189"/>
      <c r="WYZ106" s="189"/>
      <c r="WZA106" s="189"/>
      <c r="WZB106" s="189"/>
      <c r="WZC106" s="189"/>
      <c r="WZD106" s="189"/>
      <c r="WZE106" s="189"/>
      <c r="WZF106" s="189"/>
      <c r="WZG106" s="189"/>
      <c r="WZH106" s="189"/>
      <c r="WZI106" s="189"/>
      <c r="WZJ106" s="189"/>
      <c r="WZK106" s="189"/>
      <c r="WZL106" s="189"/>
      <c r="WZM106" s="189"/>
      <c r="WZN106" s="189"/>
      <c r="WZO106" s="189"/>
      <c r="WZP106" s="189"/>
      <c r="WZQ106" s="189"/>
      <c r="WZR106" s="189"/>
      <c r="WZS106" s="189"/>
      <c r="WZT106" s="189"/>
      <c r="WZU106" s="189"/>
      <c r="WZV106" s="189"/>
      <c r="WZW106" s="189"/>
      <c r="WZX106" s="189"/>
      <c r="WZY106" s="189"/>
      <c r="WZZ106" s="189"/>
      <c r="XAA106" s="189"/>
      <c r="XAB106" s="189"/>
      <c r="XAC106" s="189"/>
      <c r="XAD106" s="189"/>
      <c r="XAE106" s="189"/>
      <c r="XAF106" s="189"/>
      <c r="XAG106" s="189"/>
      <c r="XAH106" s="189"/>
      <c r="XAI106" s="189"/>
      <c r="XAJ106" s="189"/>
      <c r="XAK106" s="189"/>
      <c r="XAL106" s="189"/>
      <c r="XAM106" s="189"/>
      <c r="XAN106" s="189"/>
      <c r="XAO106" s="189"/>
      <c r="XAP106" s="189"/>
      <c r="XAQ106" s="189"/>
      <c r="XAR106" s="189"/>
      <c r="XAS106" s="189"/>
      <c r="XAT106" s="189"/>
      <c r="XAU106" s="189"/>
      <c r="XAV106" s="189"/>
      <c r="XAW106" s="189"/>
      <c r="XAX106" s="189"/>
      <c r="XAY106" s="189"/>
      <c r="XAZ106" s="189"/>
      <c r="XBA106" s="189"/>
      <c r="XBB106" s="189"/>
      <c r="XBC106" s="189"/>
      <c r="XBD106" s="189"/>
      <c r="XBE106" s="189"/>
      <c r="XBF106" s="189"/>
      <c r="XBG106" s="189"/>
      <c r="XBH106" s="189"/>
      <c r="XBI106" s="189"/>
      <c r="XBJ106" s="189"/>
      <c r="XBK106" s="189"/>
      <c r="XBL106" s="189"/>
      <c r="XBM106" s="189"/>
      <c r="XBN106" s="189"/>
      <c r="XBO106" s="189"/>
      <c r="XBP106" s="189"/>
      <c r="XBQ106" s="189"/>
      <c r="XBR106" s="189"/>
      <c r="XBS106" s="189"/>
      <c r="XBT106" s="189"/>
      <c r="XBU106" s="189"/>
      <c r="XBV106" s="189"/>
      <c r="XBW106" s="189"/>
      <c r="XBX106" s="189"/>
      <c r="XBY106" s="189"/>
      <c r="XBZ106" s="189"/>
      <c r="XCA106" s="189"/>
      <c r="XCB106" s="189"/>
      <c r="XCC106" s="189"/>
      <c r="XCD106" s="189"/>
      <c r="XCE106" s="189"/>
      <c r="XCF106" s="189"/>
      <c r="XCG106" s="189"/>
      <c r="XCH106" s="189"/>
      <c r="XCI106" s="189"/>
      <c r="XCJ106" s="189"/>
      <c r="XCK106" s="189"/>
      <c r="XCL106" s="189"/>
      <c r="XCM106" s="189"/>
      <c r="XCN106" s="189"/>
      <c r="XCO106" s="189"/>
      <c r="XCP106" s="189"/>
      <c r="XCQ106" s="189"/>
      <c r="XCR106" s="189"/>
      <c r="XCS106" s="189"/>
      <c r="XCT106" s="189"/>
      <c r="XCU106" s="189"/>
      <c r="XCV106" s="189"/>
      <c r="XCW106" s="189"/>
      <c r="XCX106" s="189"/>
      <c r="XCY106" s="189"/>
      <c r="XCZ106" s="189"/>
      <c r="XDA106" s="189"/>
      <c r="XDB106" s="189"/>
      <c r="XDC106" s="189"/>
      <c r="XDD106" s="189"/>
      <c r="XDE106" s="189"/>
      <c r="XDF106" s="189"/>
      <c r="XDG106" s="189"/>
      <c r="XDH106" s="189"/>
      <c r="XDI106" s="189"/>
      <c r="XDJ106" s="189"/>
      <c r="XDK106" s="189"/>
      <c r="XDL106" s="189"/>
      <c r="XDM106" s="189"/>
      <c r="XDN106" s="189"/>
      <c r="XDO106" s="189"/>
      <c r="XDP106" s="189"/>
      <c r="XDQ106" s="189"/>
      <c r="XDR106" s="189"/>
      <c r="XDS106" s="189"/>
      <c r="XDT106" s="189"/>
      <c r="XDU106" s="189"/>
      <c r="XDV106" s="189"/>
      <c r="XDW106" s="189"/>
      <c r="XDX106" s="189"/>
      <c r="XDY106" s="189"/>
      <c r="XDZ106" s="189"/>
      <c r="XEA106" s="189"/>
      <c r="XEB106" s="189"/>
      <c r="XEC106" s="189"/>
      <c r="XED106" s="189"/>
      <c r="XEE106" s="189"/>
      <c r="XEF106" s="189"/>
      <c r="XEG106" s="189"/>
      <c r="XEH106" s="189"/>
      <c r="XEI106" s="189"/>
      <c r="XEJ106" s="189"/>
      <c r="XEK106" s="189"/>
      <c r="XEL106" s="189"/>
      <c r="XEM106" s="189"/>
      <c r="XEN106" s="189"/>
      <c r="XEO106" s="189"/>
      <c r="XEP106" s="189"/>
      <c r="XEQ106" s="189"/>
      <c r="XER106" s="189"/>
      <c r="XES106" s="189"/>
      <c r="XET106" s="189"/>
      <c r="XEU106" s="189"/>
      <c r="XEV106" s="189"/>
      <c r="XEW106" s="189"/>
      <c r="XEX106" s="189"/>
      <c r="XEY106" s="189"/>
      <c r="XEZ106" s="189"/>
      <c r="XFA106" s="189"/>
      <c r="XFB106" s="189"/>
    </row>
    <row r="109" spans="1:16382" x14ac:dyDescent="0.2">
      <c r="A109" s="194"/>
      <c r="B109" s="194"/>
      <c r="C109" s="195"/>
      <c r="D109" s="190"/>
      <c r="E109" s="190"/>
      <c r="F109" s="190"/>
      <c r="G109" s="190"/>
      <c r="H109" s="190"/>
      <c r="I109" s="190"/>
      <c r="J109" s="190"/>
      <c r="K109" s="190"/>
      <c r="L109" s="190"/>
      <c r="M109" s="191"/>
    </row>
    <row r="110" spans="1:16382" x14ac:dyDescent="0.2">
      <c r="A110" s="194"/>
      <c r="B110" s="194"/>
      <c r="C110" s="195"/>
      <c r="D110" s="190"/>
      <c r="E110" s="190"/>
      <c r="F110" s="190"/>
      <c r="G110" s="190"/>
      <c r="H110" s="190"/>
      <c r="I110" s="190"/>
      <c r="J110" s="190"/>
      <c r="K110" s="190"/>
      <c r="L110" s="190"/>
      <c r="M110" s="191"/>
    </row>
    <row r="111" spans="1:16382" x14ac:dyDescent="0.2">
      <c r="A111" s="194"/>
      <c r="B111" s="194"/>
      <c r="C111" s="195"/>
      <c r="D111" s="190"/>
      <c r="E111" s="190"/>
      <c r="F111" s="190"/>
      <c r="G111" s="190"/>
      <c r="H111" s="190"/>
      <c r="I111" s="190"/>
      <c r="J111" s="190"/>
      <c r="K111" s="190"/>
      <c r="L111" s="190"/>
      <c r="M111" s="191"/>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4"/>
      <c r="B138" s="194"/>
      <c r="C138" s="195"/>
      <c r="D138" s="190"/>
      <c r="E138" s="190"/>
      <c r="F138" s="190"/>
      <c r="G138" s="190"/>
      <c r="H138" s="190"/>
      <c r="I138" s="190"/>
      <c r="J138" s="190"/>
      <c r="K138" s="190"/>
      <c r="L138" s="190"/>
      <c r="M138" s="191"/>
    </row>
    <row r="139" spans="1:13" x14ac:dyDescent="0.2">
      <c r="A139" s="194"/>
      <c r="B139" s="194"/>
      <c r="C139" s="195"/>
      <c r="D139" s="190"/>
      <c r="E139" s="190"/>
      <c r="F139" s="190"/>
      <c r="G139" s="190"/>
      <c r="H139" s="190"/>
      <c r="I139" s="190"/>
      <c r="J139" s="190"/>
      <c r="K139" s="190"/>
      <c r="L139" s="190"/>
      <c r="M139" s="191"/>
    </row>
    <row r="140" spans="1:13" x14ac:dyDescent="0.2">
      <c r="A140" s="192"/>
      <c r="B140" s="192"/>
      <c r="C140" s="192"/>
      <c r="D140" s="190"/>
      <c r="E140" s="190"/>
      <c r="F140" s="190"/>
      <c r="G140" s="190"/>
      <c r="H140" s="190"/>
      <c r="I140" s="190"/>
      <c r="J140" s="190"/>
      <c r="K140" s="190"/>
      <c r="L140" s="190"/>
      <c r="M140" s="191"/>
    </row>
    <row r="141" spans="1:13" x14ac:dyDescent="0.2">
      <c r="A141" s="192"/>
      <c r="B141" s="192"/>
      <c r="C141" s="192"/>
      <c r="D141" s="190"/>
      <c r="E141" s="190"/>
      <c r="F141" s="190"/>
      <c r="G141" s="190"/>
      <c r="H141" s="190"/>
      <c r="I141" s="190"/>
      <c r="J141" s="190"/>
      <c r="K141" s="190"/>
      <c r="L141" s="190"/>
      <c r="M141" s="191"/>
    </row>
    <row r="142" spans="1:13" x14ac:dyDescent="0.2">
      <c r="A142" s="192"/>
      <c r="B142" s="192"/>
      <c r="C142" s="192"/>
      <c r="D142" s="190"/>
      <c r="E142" s="190"/>
      <c r="F142" s="190"/>
      <c r="G142" s="190"/>
      <c r="H142" s="190"/>
      <c r="I142" s="190"/>
      <c r="J142" s="190"/>
      <c r="K142" s="190"/>
      <c r="L142" s="190"/>
      <c r="M142" s="191"/>
    </row>
  </sheetData>
  <mergeCells count="12">
    <mergeCell ref="I96:J96"/>
    <mergeCell ref="B101:L101"/>
    <mergeCell ref="A2:L2"/>
    <mergeCell ref="A4:A6"/>
    <mergeCell ref="B4:B6"/>
    <mergeCell ref="C4:D4"/>
    <mergeCell ref="E4:F4"/>
    <mergeCell ref="G4:H4"/>
    <mergeCell ref="I4:J4"/>
    <mergeCell ref="K4:L4"/>
    <mergeCell ref="K5:K6"/>
    <mergeCell ref="L5:L6"/>
  </mergeCells>
  <conditionalFormatting sqref="M7:N105">
    <cfRule type="cellIs" dxfId="98" priority="5" operator="greaterThan">
      <formula>0.2</formula>
    </cfRule>
  </conditionalFormatting>
  <conditionalFormatting sqref="M7:M105 N7:N95">
    <cfRule type="cellIs" dxfId="97" priority="4" operator="greaterThan">
      <formula>0.05</formula>
    </cfRule>
  </conditionalFormatting>
  <pageMargins left="0.7" right="0.7" top="0.75" bottom="0.75" header="0.3" footer="0.3"/>
  <ignoredErrors>
    <ignoredError sqref="C95:D95" formulaRange="1"/>
  </ignoredErrors>
  <drawing r:id="rId1"/>
  <extLst>
    <ext xmlns:x14="http://schemas.microsoft.com/office/spreadsheetml/2009/9/main" uri="{78C0D931-6437-407d-A8EE-F0AAD7539E65}">
      <x14:conditionalFormattings>
        <x14:conditionalFormatting xmlns:xm="http://schemas.microsoft.com/office/excel/2006/main">
          <x14:cfRule type="cellIs" priority="2" operator="equal" id="{CF3F402D-30D1-4D20-A498-3FEB7F2611AA}">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I95</xm:sqref>
        </x14:conditionalFormatting>
        <x14:conditionalFormatting xmlns:xm="http://schemas.microsoft.com/office/excel/2006/main">
          <x14:cfRule type="cellIs" priority="1" operator="equal" id="{95D4ED90-4F1B-4F45-8396-A075397C6C09}">
            <xm:f>'\OneDrive - superdesalud.gob.cl\Desktop\Nueva carpeta\estadisticas yasmin\BRIO-EXCEL-MODELER ACCESO GES\ges 2023\[Publicacion Casos Acumulados 202303 con formulas.xlsx]CASOS'!#REF!</xm:f>
            <x14:dxf>
              <font>
                <color rgb="FF9C0006"/>
              </font>
              <fill>
                <patternFill>
                  <bgColor rgb="FFFFC7CE"/>
                </patternFill>
              </fill>
            </x14:dxf>
          </x14:cfRule>
          <x14:cfRule type="cellIs" priority="3" operator="equal" id="{CC8112CC-D413-4CF7-BBFC-8506B91315F8}">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I95</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XFB142"/>
  <sheetViews>
    <sheetView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5703125" style="174" customWidth="1"/>
    <col min="2" max="2" width="88.42578125" style="174" customWidth="1"/>
    <col min="3" max="3" width="13.85546875" style="174" customWidth="1"/>
    <col min="4" max="4" width="16.85546875" style="174" customWidth="1"/>
    <col min="5" max="5" width="14.5703125" style="174" customWidth="1"/>
    <col min="6" max="6" width="16.425781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348"/>
      <c r="B3" s="348"/>
      <c r="C3" s="348"/>
      <c r="D3" s="348"/>
      <c r="E3" s="348"/>
      <c r="F3" s="348"/>
      <c r="G3" s="348"/>
      <c r="H3" s="348"/>
      <c r="I3" s="282"/>
      <c r="J3" s="282"/>
      <c r="K3" s="282"/>
      <c r="L3" s="282"/>
      <c r="M3" s="280"/>
    </row>
    <row r="4" spans="1:18" ht="35.25" customHeight="1" x14ac:dyDescent="0.2">
      <c r="A4" s="435" t="s">
        <v>233</v>
      </c>
      <c r="B4" s="443" t="s">
        <v>0</v>
      </c>
      <c r="C4" s="446" t="s">
        <v>470</v>
      </c>
      <c r="D4" s="446"/>
      <c r="E4" s="446" t="s">
        <v>471</v>
      </c>
      <c r="F4" s="446"/>
      <c r="G4" s="446" t="s">
        <v>472</v>
      </c>
      <c r="H4" s="446"/>
      <c r="I4" s="446" t="s">
        <v>473</v>
      </c>
      <c r="J4" s="446"/>
      <c r="K4" s="441" t="s">
        <v>474</v>
      </c>
      <c r="L4" s="442"/>
      <c r="M4" s="175"/>
    </row>
    <row r="5" spans="1:18" ht="15" customHeight="1" x14ac:dyDescent="0.2">
      <c r="A5" s="436"/>
      <c r="B5" s="444"/>
      <c r="C5" s="346" t="s">
        <v>54</v>
      </c>
      <c r="D5" s="253" t="s">
        <v>55</v>
      </c>
      <c r="E5" s="346" t="s">
        <v>54</v>
      </c>
      <c r="F5" s="253" t="s">
        <v>55</v>
      </c>
      <c r="G5" s="346" t="s">
        <v>54</v>
      </c>
      <c r="H5" s="253" t="s">
        <v>55</v>
      </c>
      <c r="I5" s="346" t="s">
        <v>54</v>
      </c>
      <c r="J5" s="253" t="s">
        <v>55</v>
      </c>
      <c r="K5" s="447" t="s">
        <v>54</v>
      </c>
      <c r="L5" s="449" t="s">
        <v>55</v>
      </c>
      <c r="M5" s="175"/>
      <c r="Q5" s="176"/>
    </row>
    <row r="6" spans="1:18" ht="15" customHeight="1" x14ac:dyDescent="0.2">
      <c r="A6" s="437"/>
      <c r="B6" s="445"/>
      <c r="C6" s="254">
        <v>45012</v>
      </c>
      <c r="D6" s="255">
        <v>45016</v>
      </c>
      <c r="E6" s="254">
        <v>45104</v>
      </c>
      <c r="F6" s="255">
        <v>45107</v>
      </c>
      <c r="G6" s="254">
        <v>45198</v>
      </c>
      <c r="H6" s="255">
        <v>45199</v>
      </c>
      <c r="I6" s="254">
        <v>45289</v>
      </c>
      <c r="J6" s="255">
        <v>45291</v>
      </c>
      <c r="K6" s="448"/>
      <c r="L6" s="450"/>
      <c r="M6" s="175"/>
    </row>
    <row r="7" spans="1:18" ht="15" customHeight="1" x14ac:dyDescent="0.2">
      <c r="A7" s="256">
        <v>1</v>
      </c>
      <c r="B7" s="257" t="s">
        <v>1</v>
      </c>
      <c r="C7" s="258">
        <v>77711</v>
      </c>
      <c r="D7" s="259">
        <v>6274</v>
      </c>
      <c r="E7" s="258">
        <v>79334</v>
      </c>
      <c r="F7" s="259">
        <v>6358</v>
      </c>
      <c r="G7" s="258">
        <v>80994</v>
      </c>
      <c r="H7" s="259">
        <v>6443</v>
      </c>
      <c r="I7" s="258">
        <v>82539</v>
      </c>
      <c r="J7" s="259">
        <v>6521</v>
      </c>
      <c r="K7" s="258">
        <v>6274</v>
      </c>
      <c r="L7" s="260">
        <v>320</v>
      </c>
      <c r="M7" s="177"/>
      <c r="N7" s="340"/>
      <c r="O7" s="341"/>
      <c r="P7" s="211"/>
    </row>
    <row r="8" spans="1:18" ht="15" customHeight="1" x14ac:dyDescent="0.2">
      <c r="A8" s="256">
        <v>2</v>
      </c>
      <c r="B8" s="257" t="s">
        <v>2</v>
      </c>
      <c r="C8" s="258">
        <v>109342</v>
      </c>
      <c r="D8" s="259">
        <v>6185</v>
      </c>
      <c r="E8" s="258">
        <v>110513</v>
      </c>
      <c r="F8" s="259">
        <v>6254</v>
      </c>
      <c r="G8" s="258">
        <v>111813</v>
      </c>
      <c r="H8" s="259">
        <v>6305</v>
      </c>
      <c r="I8" s="258">
        <v>112838</v>
      </c>
      <c r="J8" s="259">
        <v>6363</v>
      </c>
      <c r="K8" s="258">
        <v>4806</v>
      </c>
      <c r="L8" s="260">
        <v>233</v>
      </c>
      <c r="M8" s="177"/>
      <c r="N8" s="178"/>
      <c r="O8" s="211"/>
      <c r="P8" s="211"/>
    </row>
    <row r="9" spans="1:18" ht="13.9" customHeight="1" x14ac:dyDescent="0.2">
      <c r="A9" s="256">
        <v>3</v>
      </c>
      <c r="B9" s="257" t="s">
        <v>3</v>
      </c>
      <c r="C9" s="258">
        <v>7726578</v>
      </c>
      <c r="D9" s="259">
        <v>27603</v>
      </c>
      <c r="E9" s="258">
        <v>7947233</v>
      </c>
      <c r="F9" s="259">
        <v>28421</v>
      </c>
      <c r="G9" s="258">
        <v>8151698</v>
      </c>
      <c r="H9" s="259">
        <v>29171</v>
      </c>
      <c r="I9" s="258">
        <v>8353459</v>
      </c>
      <c r="J9" s="259">
        <v>29860</v>
      </c>
      <c r="K9" s="258">
        <v>841052</v>
      </c>
      <c r="L9" s="260">
        <v>2868</v>
      </c>
      <c r="M9" s="177"/>
      <c r="N9" s="178"/>
      <c r="O9" s="211"/>
      <c r="P9" s="211"/>
    </row>
    <row r="10" spans="1:18" ht="13.9" customHeight="1" x14ac:dyDescent="0.2">
      <c r="A10" s="256">
        <v>4</v>
      </c>
      <c r="B10" s="257" t="s">
        <v>4</v>
      </c>
      <c r="C10" s="258">
        <v>310212</v>
      </c>
      <c r="D10" s="259">
        <v>22583</v>
      </c>
      <c r="E10" s="258">
        <v>317158</v>
      </c>
      <c r="F10" s="259">
        <v>23051</v>
      </c>
      <c r="G10" s="258">
        <v>324155</v>
      </c>
      <c r="H10" s="259">
        <v>23632</v>
      </c>
      <c r="I10" s="258">
        <v>331155</v>
      </c>
      <c r="J10" s="259">
        <v>24102</v>
      </c>
      <c r="K10" s="258">
        <v>27872</v>
      </c>
      <c r="L10" s="260">
        <v>1955</v>
      </c>
      <c r="M10" s="177"/>
      <c r="N10" s="178"/>
      <c r="R10" s="179"/>
    </row>
    <row r="11" spans="1:18" ht="13.9" customHeight="1" x14ac:dyDescent="0.2">
      <c r="A11" s="256">
        <v>5</v>
      </c>
      <c r="B11" s="257" t="s">
        <v>5</v>
      </c>
      <c r="C11" s="258">
        <v>1488460</v>
      </c>
      <c r="D11" s="259">
        <v>21268</v>
      </c>
      <c r="E11" s="258">
        <v>1512908</v>
      </c>
      <c r="F11" s="259">
        <v>21632</v>
      </c>
      <c r="G11" s="258">
        <v>1538238</v>
      </c>
      <c r="H11" s="259">
        <v>22010</v>
      </c>
      <c r="I11" s="258">
        <v>1562194</v>
      </c>
      <c r="J11" s="259">
        <v>22362</v>
      </c>
      <c r="K11" s="258">
        <v>97559</v>
      </c>
      <c r="L11" s="260">
        <v>1385</v>
      </c>
      <c r="M11" s="177"/>
      <c r="N11" s="178"/>
      <c r="R11" s="179"/>
    </row>
    <row r="12" spans="1:18" ht="13.9" customHeight="1" x14ac:dyDescent="0.2">
      <c r="A12" s="256">
        <v>6</v>
      </c>
      <c r="B12" s="257" t="s">
        <v>6</v>
      </c>
      <c r="C12" s="258">
        <v>20131</v>
      </c>
      <c r="D12" s="259">
        <v>9952</v>
      </c>
      <c r="E12" s="258">
        <v>20466</v>
      </c>
      <c r="F12" s="259">
        <v>10058</v>
      </c>
      <c r="G12" s="258">
        <v>20884</v>
      </c>
      <c r="H12" s="259">
        <v>10165</v>
      </c>
      <c r="I12" s="258">
        <v>21297</v>
      </c>
      <c r="J12" s="259">
        <v>10304</v>
      </c>
      <c r="K12" s="258">
        <v>1526</v>
      </c>
      <c r="L12" s="260">
        <v>433</v>
      </c>
      <c r="M12" s="177"/>
      <c r="N12" s="178"/>
      <c r="R12" s="179"/>
    </row>
    <row r="13" spans="1:18" ht="13.9" customHeight="1" x14ac:dyDescent="0.2">
      <c r="A13" s="256">
        <v>7</v>
      </c>
      <c r="B13" s="257" t="s">
        <v>7</v>
      </c>
      <c r="C13" s="258">
        <v>2065946</v>
      </c>
      <c r="D13" s="259">
        <v>172055</v>
      </c>
      <c r="E13" s="258">
        <v>2106817</v>
      </c>
      <c r="F13" s="259">
        <v>173792</v>
      </c>
      <c r="G13" s="258">
        <v>2151413</v>
      </c>
      <c r="H13" s="259">
        <v>175396</v>
      </c>
      <c r="I13" s="258">
        <v>2191961</v>
      </c>
      <c r="J13" s="259">
        <v>177481</v>
      </c>
      <c r="K13" s="258">
        <v>167250</v>
      </c>
      <c r="L13" s="260">
        <v>7112</v>
      </c>
      <c r="M13" s="177"/>
      <c r="N13" s="178"/>
      <c r="R13" s="179"/>
    </row>
    <row r="14" spans="1:18" ht="13.9" customHeight="1" x14ac:dyDescent="0.2">
      <c r="A14" s="256">
        <v>8</v>
      </c>
      <c r="B14" s="257" t="s">
        <v>8</v>
      </c>
      <c r="C14" s="258">
        <v>227065</v>
      </c>
      <c r="D14" s="259">
        <v>48700</v>
      </c>
      <c r="E14" s="258">
        <v>232950</v>
      </c>
      <c r="F14" s="259">
        <v>49645</v>
      </c>
      <c r="G14" s="258">
        <v>238936</v>
      </c>
      <c r="H14" s="259">
        <v>50514</v>
      </c>
      <c r="I14" s="258">
        <v>245253</v>
      </c>
      <c r="J14" s="259">
        <v>51372</v>
      </c>
      <c r="K14" s="258">
        <v>23726</v>
      </c>
      <c r="L14" s="260">
        <v>3552</v>
      </c>
      <c r="M14" s="177"/>
      <c r="N14" s="178"/>
      <c r="R14" s="179"/>
    </row>
    <row r="15" spans="1:18" ht="13.9" customHeight="1" x14ac:dyDescent="0.2">
      <c r="A15" s="256">
        <v>9</v>
      </c>
      <c r="B15" s="257" t="s">
        <v>9</v>
      </c>
      <c r="C15" s="258">
        <v>14097</v>
      </c>
      <c r="D15" s="259">
        <v>579</v>
      </c>
      <c r="E15" s="258">
        <v>14348</v>
      </c>
      <c r="F15" s="259">
        <v>584</v>
      </c>
      <c r="G15" s="258">
        <v>14571</v>
      </c>
      <c r="H15" s="259">
        <v>590</v>
      </c>
      <c r="I15" s="258">
        <v>14779</v>
      </c>
      <c r="J15" s="259">
        <v>594</v>
      </c>
      <c r="K15" s="258">
        <v>940</v>
      </c>
      <c r="L15" s="260">
        <v>22</v>
      </c>
      <c r="M15" s="177"/>
      <c r="N15" s="178"/>
      <c r="R15" s="179"/>
    </row>
    <row r="16" spans="1:18" ht="13.9" customHeight="1" x14ac:dyDescent="0.2">
      <c r="A16" s="256">
        <v>10</v>
      </c>
      <c r="B16" s="257" t="s">
        <v>10</v>
      </c>
      <c r="C16" s="258">
        <v>12029</v>
      </c>
      <c r="D16" s="259">
        <v>2543</v>
      </c>
      <c r="E16" s="258">
        <v>12258</v>
      </c>
      <c r="F16" s="259">
        <v>2570</v>
      </c>
      <c r="G16" s="258">
        <v>12540</v>
      </c>
      <c r="H16" s="259">
        <v>2589</v>
      </c>
      <c r="I16" s="258">
        <v>12838</v>
      </c>
      <c r="J16" s="259">
        <v>2619</v>
      </c>
      <c r="K16" s="258">
        <v>1015</v>
      </c>
      <c r="L16" s="260">
        <v>114</v>
      </c>
      <c r="M16" s="177"/>
      <c r="N16" s="178"/>
      <c r="R16" s="179"/>
    </row>
    <row r="17" spans="1:18" ht="13.9" customHeight="1" x14ac:dyDescent="0.2">
      <c r="A17" s="256">
        <v>11</v>
      </c>
      <c r="B17" s="257" t="s">
        <v>11</v>
      </c>
      <c r="C17" s="258">
        <v>1031279</v>
      </c>
      <c r="D17" s="259">
        <v>35274</v>
      </c>
      <c r="E17" s="258">
        <v>1051520</v>
      </c>
      <c r="F17" s="259">
        <v>35832</v>
      </c>
      <c r="G17" s="258">
        <v>1071613</v>
      </c>
      <c r="H17" s="259">
        <v>36328</v>
      </c>
      <c r="I17" s="258">
        <v>1091632</v>
      </c>
      <c r="J17" s="259">
        <v>36896</v>
      </c>
      <c r="K17" s="258">
        <v>80336</v>
      </c>
      <c r="L17" s="260">
        <v>2127</v>
      </c>
      <c r="M17" s="177"/>
      <c r="N17" s="178"/>
      <c r="R17" s="179"/>
    </row>
    <row r="18" spans="1:18" ht="13.9" customHeight="1" x14ac:dyDescent="0.2">
      <c r="A18" s="256">
        <v>12</v>
      </c>
      <c r="B18" s="257" t="s">
        <v>12</v>
      </c>
      <c r="C18" s="258">
        <v>48829</v>
      </c>
      <c r="D18" s="259">
        <v>4022</v>
      </c>
      <c r="E18" s="258">
        <v>50104</v>
      </c>
      <c r="F18" s="259">
        <v>4131</v>
      </c>
      <c r="G18" s="258">
        <v>51335</v>
      </c>
      <c r="H18" s="259">
        <v>4232</v>
      </c>
      <c r="I18" s="258">
        <v>52512</v>
      </c>
      <c r="J18" s="259">
        <v>4367</v>
      </c>
      <c r="K18" s="258">
        <v>4784</v>
      </c>
      <c r="L18" s="260">
        <v>439</v>
      </c>
      <c r="M18" s="177"/>
      <c r="N18" s="178"/>
      <c r="O18" s="193"/>
    </row>
    <row r="19" spans="1:18" ht="13.9" customHeight="1" x14ac:dyDescent="0.2">
      <c r="A19" s="256">
        <v>13</v>
      </c>
      <c r="B19" s="257" t="s">
        <v>13</v>
      </c>
      <c r="C19" s="258">
        <v>6596</v>
      </c>
      <c r="D19" s="259">
        <v>1048</v>
      </c>
      <c r="E19" s="258">
        <v>6674</v>
      </c>
      <c r="F19" s="259">
        <v>1076</v>
      </c>
      <c r="G19" s="258">
        <v>6756</v>
      </c>
      <c r="H19" s="259">
        <v>1087</v>
      </c>
      <c r="I19" s="258">
        <v>6854</v>
      </c>
      <c r="J19" s="259">
        <v>1098</v>
      </c>
      <c r="K19" s="258">
        <v>340</v>
      </c>
      <c r="L19" s="260">
        <v>64</v>
      </c>
      <c r="M19" s="177"/>
      <c r="N19" s="178"/>
    </row>
    <row r="20" spans="1:18" ht="13.9" customHeight="1" x14ac:dyDescent="0.2">
      <c r="A20" s="256">
        <v>14</v>
      </c>
      <c r="B20" s="257" t="s">
        <v>14</v>
      </c>
      <c r="C20" s="258">
        <v>18600</v>
      </c>
      <c r="D20" s="259">
        <v>2271</v>
      </c>
      <c r="E20" s="258">
        <v>18895</v>
      </c>
      <c r="F20" s="259">
        <v>2295</v>
      </c>
      <c r="G20" s="258">
        <v>19148</v>
      </c>
      <c r="H20" s="259">
        <v>2328</v>
      </c>
      <c r="I20" s="258">
        <v>19421</v>
      </c>
      <c r="J20" s="259">
        <v>2351</v>
      </c>
      <c r="K20" s="258">
        <v>1070</v>
      </c>
      <c r="L20" s="260">
        <v>94</v>
      </c>
      <c r="M20" s="177"/>
      <c r="N20" s="178"/>
      <c r="R20" s="179"/>
    </row>
    <row r="21" spans="1:18" ht="13.9" customHeight="1" x14ac:dyDescent="0.2">
      <c r="A21" s="256">
        <v>15</v>
      </c>
      <c r="B21" s="257" t="s">
        <v>15</v>
      </c>
      <c r="C21" s="258">
        <v>48024</v>
      </c>
      <c r="D21" s="259">
        <v>4846</v>
      </c>
      <c r="E21" s="258">
        <v>48770</v>
      </c>
      <c r="F21" s="259">
        <v>4912</v>
      </c>
      <c r="G21" s="258">
        <v>49661</v>
      </c>
      <c r="H21" s="259">
        <v>4979</v>
      </c>
      <c r="I21" s="258">
        <v>50429</v>
      </c>
      <c r="J21" s="259">
        <v>5042</v>
      </c>
      <c r="K21" s="258">
        <v>3189</v>
      </c>
      <c r="L21" s="260">
        <v>260</v>
      </c>
      <c r="M21" s="177"/>
      <c r="N21" s="178"/>
      <c r="R21" s="179"/>
    </row>
    <row r="22" spans="1:18" ht="13.9" customHeight="1" x14ac:dyDescent="0.2">
      <c r="A22" s="256">
        <v>16</v>
      </c>
      <c r="B22" s="257" t="s">
        <v>16</v>
      </c>
      <c r="C22" s="258">
        <v>25755</v>
      </c>
      <c r="D22" s="259">
        <v>4791</v>
      </c>
      <c r="E22" s="258">
        <v>26166</v>
      </c>
      <c r="F22" s="259">
        <v>4839</v>
      </c>
      <c r="G22" s="258">
        <v>26498</v>
      </c>
      <c r="H22" s="259">
        <v>4877</v>
      </c>
      <c r="I22" s="258">
        <v>26842</v>
      </c>
      <c r="J22" s="259">
        <v>4932</v>
      </c>
      <c r="K22" s="258">
        <v>1432</v>
      </c>
      <c r="L22" s="260">
        <v>187</v>
      </c>
      <c r="M22" s="177"/>
      <c r="N22" s="178"/>
    </row>
    <row r="23" spans="1:18" ht="13.9" customHeight="1" x14ac:dyDescent="0.2">
      <c r="A23" s="256">
        <v>17</v>
      </c>
      <c r="B23" s="257" t="s">
        <v>17</v>
      </c>
      <c r="C23" s="258">
        <v>36298</v>
      </c>
      <c r="D23" s="259">
        <v>6229</v>
      </c>
      <c r="E23" s="258">
        <v>37098</v>
      </c>
      <c r="F23" s="259">
        <v>6321</v>
      </c>
      <c r="G23" s="258">
        <v>37903</v>
      </c>
      <c r="H23" s="259">
        <v>6416</v>
      </c>
      <c r="I23" s="258">
        <v>38749</v>
      </c>
      <c r="J23" s="259">
        <v>6517</v>
      </c>
      <c r="K23" s="258">
        <v>3226</v>
      </c>
      <c r="L23" s="260">
        <v>377</v>
      </c>
      <c r="M23" s="177"/>
      <c r="N23" s="178"/>
      <c r="R23" s="179"/>
    </row>
    <row r="24" spans="1:18" ht="13.9" customHeight="1" x14ac:dyDescent="0.2">
      <c r="A24" s="256">
        <v>18</v>
      </c>
      <c r="B24" s="257" t="s">
        <v>409</v>
      </c>
      <c r="C24" s="258">
        <v>1132294</v>
      </c>
      <c r="D24" s="259">
        <v>15898</v>
      </c>
      <c r="E24" s="258">
        <v>1188307</v>
      </c>
      <c r="F24" s="259">
        <v>16006</v>
      </c>
      <c r="G24" s="258">
        <v>1242720</v>
      </c>
      <c r="H24" s="259">
        <v>16148</v>
      </c>
      <c r="I24" s="258">
        <v>1299804</v>
      </c>
      <c r="J24" s="259">
        <v>16264</v>
      </c>
      <c r="K24" s="258">
        <v>225371</v>
      </c>
      <c r="L24" s="260">
        <v>492</v>
      </c>
      <c r="M24" s="177"/>
      <c r="N24" s="178"/>
      <c r="R24" s="179"/>
    </row>
    <row r="25" spans="1:18" ht="13.9" customHeight="1" x14ac:dyDescent="0.2">
      <c r="A25" s="256">
        <v>19</v>
      </c>
      <c r="B25" s="257" t="s">
        <v>19</v>
      </c>
      <c r="C25" s="258">
        <v>4377789</v>
      </c>
      <c r="D25" s="259">
        <v>269574</v>
      </c>
      <c r="E25" s="258">
        <v>4437613</v>
      </c>
      <c r="F25" s="259">
        <v>277243</v>
      </c>
      <c r="G25" s="258">
        <v>4479883</v>
      </c>
      <c r="H25" s="259">
        <v>282726</v>
      </c>
      <c r="I25" s="258">
        <v>4519814</v>
      </c>
      <c r="J25" s="259">
        <v>289298</v>
      </c>
      <c r="K25" s="258">
        <v>155798</v>
      </c>
      <c r="L25" s="260">
        <v>23663</v>
      </c>
      <c r="M25" s="177"/>
      <c r="N25" s="178"/>
      <c r="R25" s="179"/>
    </row>
    <row r="26" spans="1:18" ht="13.9" customHeight="1" x14ac:dyDescent="0.2">
      <c r="A26" s="256">
        <v>20</v>
      </c>
      <c r="B26" s="257" t="s">
        <v>20</v>
      </c>
      <c r="C26" s="258">
        <v>452831</v>
      </c>
      <c r="D26" s="259">
        <v>2037</v>
      </c>
      <c r="E26" s="258">
        <v>463067</v>
      </c>
      <c r="F26" s="259">
        <v>2080</v>
      </c>
      <c r="G26" s="258">
        <v>475896</v>
      </c>
      <c r="H26" s="259">
        <v>2138</v>
      </c>
      <c r="I26" s="258">
        <v>488653</v>
      </c>
      <c r="J26" s="259">
        <v>2211</v>
      </c>
      <c r="K26" s="258">
        <v>40362</v>
      </c>
      <c r="L26" s="260">
        <v>189</v>
      </c>
      <c r="M26" s="177"/>
      <c r="N26" s="178"/>
      <c r="R26" s="179"/>
    </row>
    <row r="27" spans="1:18" ht="13.9" customHeight="1" x14ac:dyDescent="0.2">
      <c r="A27" s="256">
        <v>21</v>
      </c>
      <c r="B27" s="257" t="s">
        <v>21</v>
      </c>
      <c r="C27" s="258">
        <v>3885452</v>
      </c>
      <c r="D27" s="259">
        <v>351069</v>
      </c>
      <c r="E27" s="258">
        <v>3949162</v>
      </c>
      <c r="F27" s="259">
        <v>354639</v>
      </c>
      <c r="G27" s="258">
        <v>4022265</v>
      </c>
      <c r="H27" s="259">
        <v>358266</v>
      </c>
      <c r="I27" s="258">
        <v>4082158</v>
      </c>
      <c r="J27" s="259">
        <v>362618</v>
      </c>
      <c r="K27" s="258">
        <v>248032</v>
      </c>
      <c r="L27" s="260">
        <v>14521</v>
      </c>
      <c r="M27" s="177"/>
      <c r="N27" s="178"/>
      <c r="R27" s="179"/>
    </row>
    <row r="28" spans="1:18" ht="13.9" customHeight="1" x14ac:dyDescent="0.2">
      <c r="A28" s="256">
        <v>22</v>
      </c>
      <c r="B28" s="257" t="s">
        <v>22</v>
      </c>
      <c r="C28" s="258">
        <v>31646</v>
      </c>
      <c r="D28" s="259">
        <v>4734</v>
      </c>
      <c r="E28" s="258">
        <v>32480</v>
      </c>
      <c r="F28" s="259">
        <v>4803</v>
      </c>
      <c r="G28" s="258">
        <v>33238</v>
      </c>
      <c r="H28" s="259">
        <v>4884</v>
      </c>
      <c r="I28" s="258">
        <v>33814</v>
      </c>
      <c r="J28" s="259">
        <v>4970</v>
      </c>
      <c r="K28" s="258">
        <v>2901</v>
      </c>
      <c r="L28" s="260">
        <v>309</v>
      </c>
      <c r="M28" s="177"/>
      <c r="N28" s="178"/>
      <c r="R28" s="179"/>
    </row>
    <row r="29" spans="1:18" ht="13.9" customHeight="1" x14ac:dyDescent="0.2">
      <c r="A29" s="256">
        <v>23</v>
      </c>
      <c r="B29" s="257" t="s">
        <v>23</v>
      </c>
      <c r="C29" s="258">
        <v>1652106</v>
      </c>
      <c r="D29" s="259">
        <v>228742</v>
      </c>
      <c r="E29" s="258">
        <v>1674361</v>
      </c>
      <c r="F29" s="259">
        <v>230834</v>
      </c>
      <c r="G29" s="258">
        <v>1694842</v>
      </c>
      <c r="H29" s="259">
        <v>233239</v>
      </c>
      <c r="I29" s="258">
        <v>1713243</v>
      </c>
      <c r="J29" s="259">
        <v>235728</v>
      </c>
      <c r="K29" s="258">
        <v>80795</v>
      </c>
      <c r="L29" s="260">
        <v>9041</v>
      </c>
      <c r="M29" s="177"/>
      <c r="N29" s="178"/>
      <c r="R29" s="179"/>
    </row>
    <row r="30" spans="1:18" ht="13.9" customHeight="1" x14ac:dyDescent="0.2">
      <c r="A30" s="256">
        <v>24</v>
      </c>
      <c r="B30" s="257" t="s">
        <v>447</v>
      </c>
      <c r="C30" s="258">
        <v>290512</v>
      </c>
      <c r="D30" s="259">
        <v>10713</v>
      </c>
      <c r="E30" s="258">
        <v>293316</v>
      </c>
      <c r="F30" s="259">
        <v>10842</v>
      </c>
      <c r="G30" s="258">
        <v>295802</v>
      </c>
      <c r="H30" s="259">
        <v>10931</v>
      </c>
      <c r="I30" s="258">
        <v>298246</v>
      </c>
      <c r="J30" s="259">
        <v>11013</v>
      </c>
      <c r="K30" s="258">
        <v>10614</v>
      </c>
      <c r="L30" s="260">
        <v>407</v>
      </c>
      <c r="M30" s="177"/>
      <c r="N30" s="178"/>
      <c r="R30" s="179"/>
    </row>
    <row r="31" spans="1:18" ht="13.9" customHeight="1" x14ac:dyDescent="0.2">
      <c r="A31" s="256">
        <v>25</v>
      </c>
      <c r="B31" s="257" t="s">
        <v>25</v>
      </c>
      <c r="C31" s="258">
        <v>97505</v>
      </c>
      <c r="D31" s="259">
        <v>10491</v>
      </c>
      <c r="E31" s="258">
        <v>99377</v>
      </c>
      <c r="F31" s="259">
        <v>10684</v>
      </c>
      <c r="G31" s="258">
        <v>101260</v>
      </c>
      <c r="H31" s="259">
        <v>10873</v>
      </c>
      <c r="I31" s="258">
        <v>103221</v>
      </c>
      <c r="J31" s="259">
        <v>11053</v>
      </c>
      <c r="K31" s="258">
        <v>7679</v>
      </c>
      <c r="L31" s="260">
        <v>705</v>
      </c>
      <c r="M31" s="177"/>
      <c r="N31" s="178"/>
      <c r="R31" s="179"/>
    </row>
    <row r="32" spans="1:18" ht="13.9" customHeight="1" x14ac:dyDescent="0.2">
      <c r="A32" s="256">
        <v>26</v>
      </c>
      <c r="B32" s="257" t="s">
        <v>150</v>
      </c>
      <c r="C32" s="258">
        <v>357300</v>
      </c>
      <c r="D32" s="259">
        <v>33820</v>
      </c>
      <c r="E32" s="258">
        <v>363484</v>
      </c>
      <c r="F32" s="259">
        <v>34387</v>
      </c>
      <c r="G32" s="258">
        <v>370483</v>
      </c>
      <c r="H32" s="259">
        <v>34983</v>
      </c>
      <c r="I32" s="258">
        <v>376653</v>
      </c>
      <c r="J32" s="259">
        <v>35679</v>
      </c>
      <c r="K32" s="258">
        <v>25446</v>
      </c>
      <c r="L32" s="260">
        <v>2429</v>
      </c>
      <c r="M32" s="177"/>
      <c r="N32" s="178"/>
      <c r="R32" s="179"/>
    </row>
    <row r="33" spans="1:18" ht="13.9" customHeight="1" x14ac:dyDescent="0.2">
      <c r="A33" s="256">
        <v>27</v>
      </c>
      <c r="B33" s="257" t="s">
        <v>27</v>
      </c>
      <c r="C33" s="258">
        <v>238820</v>
      </c>
      <c r="D33" s="259">
        <v>2779</v>
      </c>
      <c r="E33" s="258">
        <v>243331</v>
      </c>
      <c r="F33" s="259">
        <v>2830</v>
      </c>
      <c r="G33" s="258">
        <v>248078</v>
      </c>
      <c r="H33" s="259">
        <v>2871</v>
      </c>
      <c r="I33" s="258">
        <v>252536</v>
      </c>
      <c r="J33" s="259">
        <v>2908</v>
      </c>
      <c r="K33" s="258">
        <v>18521</v>
      </c>
      <c r="L33" s="260">
        <v>169</v>
      </c>
      <c r="M33" s="177"/>
      <c r="N33" s="178"/>
      <c r="R33" s="179"/>
    </row>
    <row r="34" spans="1:18" x14ac:dyDescent="0.2">
      <c r="A34" s="256">
        <v>28</v>
      </c>
      <c r="B34" s="257" t="s">
        <v>28</v>
      </c>
      <c r="C34" s="258">
        <v>71573</v>
      </c>
      <c r="D34" s="259">
        <v>10459</v>
      </c>
      <c r="E34" s="258">
        <v>73153</v>
      </c>
      <c r="F34" s="259">
        <v>10698</v>
      </c>
      <c r="G34" s="258">
        <v>74830</v>
      </c>
      <c r="H34" s="259">
        <v>10903</v>
      </c>
      <c r="I34" s="258">
        <v>76447</v>
      </c>
      <c r="J34" s="259">
        <v>11104</v>
      </c>
      <c r="K34" s="258">
        <v>6531</v>
      </c>
      <c r="L34" s="260">
        <v>833</v>
      </c>
      <c r="M34" s="177"/>
      <c r="N34" s="178"/>
      <c r="R34" s="179"/>
    </row>
    <row r="35" spans="1:18" ht="13.9" customHeight="1" x14ac:dyDescent="0.2">
      <c r="A35" s="256">
        <v>29</v>
      </c>
      <c r="B35" s="257" t="s">
        <v>29</v>
      </c>
      <c r="C35" s="258">
        <v>2717468</v>
      </c>
      <c r="D35" s="259">
        <v>50468</v>
      </c>
      <c r="E35" s="258">
        <v>2782259</v>
      </c>
      <c r="F35" s="259">
        <v>51901</v>
      </c>
      <c r="G35" s="258">
        <v>2847496</v>
      </c>
      <c r="H35" s="259">
        <v>53270</v>
      </c>
      <c r="I35" s="258">
        <v>2912091</v>
      </c>
      <c r="J35" s="259">
        <v>54931</v>
      </c>
      <c r="K35" s="258">
        <v>259792</v>
      </c>
      <c r="L35" s="260">
        <v>5686</v>
      </c>
      <c r="M35" s="177"/>
      <c r="N35" s="178"/>
      <c r="R35" s="179"/>
    </row>
    <row r="36" spans="1:18" ht="13.9" customHeight="1" x14ac:dyDescent="0.2">
      <c r="A36" s="256">
        <v>30</v>
      </c>
      <c r="B36" s="257" t="s">
        <v>30</v>
      </c>
      <c r="C36" s="258">
        <v>142044</v>
      </c>
      <c r="D36" s="259">
        <v>8792</v>
      </c>
      <c r="E36" s="258">
        <v>144111</v>
      </c>
      <c r="F36" s="259">
        <v>8890</v>
      </c>
      <c r="G36" s="258">
        <v>146190</v>
      </c>
      <c r="H36" s="259">
        <v>8993</v>
      </c>
      <c r="I36" s="258">
        <v>148168</v>
      </c>
      <c r="J36" s="259">
        <v>9122</v>
      </c>
      <c r="K36" s="258">
        <v>8165</v>
      </c>
      <c r="L36" s="260">
        <v>421</v>
      </c>
      <c r="M36" s="177"/>
      <c r="N36" s="178"/>
      <c r="R36" s="179"/>
    </row>
    <row r="37" spans="1:18" ht="13.9" customHeight="1" x14ac:dyDescent="0.2">
      <c r="A37" s="256">
        <v>31</v>
      </c>
      <c r="B37" s="257" t="s">
        <v>31</v>
      </c>
      <c r="C37" s="258">
        <v>426821</v>
      </c>
      <c r="D37" s="259">
        <v>9500</v>
      </c>
      <c r="E37" s="258">
        <v>434074</v>
      </c>
      <c r="F37" s="259">
        <v>9593</v>
      </c>
      <c r="G37" s="258">
        <v>442254</v>
      </c>
      <c r="H37" s="259">
        <v>9696</v>
      </c>
      <c r="I37" s="258">
        <v>449832</v>
      </c>
      <c r="J37" s="259">
        <v>9814</v>
      </c>
      <c r="K37" s="258">
        <v>30120</v>
      </c>
      <c r="L37" s="260">
        <v>409</v>
      </c>
      <c r="M37" s="177"/>
      <c r="N37" s="178"/>
      <c r="R37" s="179"/>
    </row>
    <row r="38" spans="1:18" ht="13.9" customHeight="1" x14ac:dyDescent="0.2">
      <c r="A38" s="256">
        <v>32</v>
      </c>
      <c r="B38" s="257" t="s">
        <v>32</v>
      </c>
      <c r="C38" s="258">
        <v>38316</v>
      </c>
      <c r="D38" s="259">
        <v>3147</v>
      </c>
      <c r="E38" s="258">
        <v>39076</v>
      </c>
      <c r="F38" s="259">
        <v>3184</v>
      </c>
      <c r="G38" s="258">
        <v>39803</v>
      </c>
      <c r="H38" s="259">
        <v>3232</v>
      </c>
      <c r="I38" s="258">
        <v>40625</v>
      </c>
      <c r="J38" s="259">
        <v>3275</v>
      </c>
      <c r="K38" s="258">
        <v>3038</v>
      </c>
      <c r="L38" s="260">
        <v>163</v>
      </c>
      <c r="M38" s="177"/>
      <c r="N38" s="178"/>
      <c r="R38" s="179"/>
    </row>
    <row r="39" spans="1:18" ht="13.9" customHeight="1" x14ac:dyDescent="0.2">
      <c r="A39" s="256">
        <v>33</v>
      </c>
      <c r="B39" s="257" t="s">
        <v>33</v>
      </c>
      <c r="C39" s="258">
        <v>9547</v>
      </c>
      <c r="D39" s="259">
        <v>608</v>
      </c>
      <c r="E39" s="258">
        <v>9728</v>
      </c>
      <c r="F39" s="259">
        <v>613</v>
      </c>
      <c r="G39" s="258">
        <v>9869</v>
      </c>
      <c r="H39" s="259">
        <v>622</v>
      </c>
      <c r="I39" s="258">
        <v>10051</v>
      </c>
      <c r="J39" s="259">
        <v>633</v>
      </c>
      <c r="K39" s="258">
        <v>641</v>
      </c>
      <c r="L39" s="260">
        <v>30</v>
      </c>
      <c r="M39" s="177"/>
      <c r="N39" s="178"/>
      <c r="R39" s="179"/>
    </row>
    <row r="40" spans="1:18" ht="13.9" customHeight="1" x14ac:dyDescent="0.2">
      <c r="A40" s="256">
        <v>34</v>
      </c>
      <c r="B40" s="257" t="s">
        <v>34</v>
      </c>
      <c r="C40" s="258">
        <v>1376504</v>
      </c>
      <c r="D40" s="259">
        <v>351656</v>
      </c>
      <c r="E40" s="258">
        <v>1391886</v>
      </c>
      <c r="F40" s="259">
        <v>356017</v>
      </c>
      <c r="G40" s="258">
        <v>1408158</v>
      </c>
      <c r="H40" s="259">
        <v>360288</v>
      </c>
      <c r="I40" s="258">
        <v>1422654</v>
      </c>
      <c r="J40" s="259">
        <v>365764</v>
      </c>
      <c r="K40" s="258">
        <v>60441</v>
      </c>
      <c r="L40" s="260">
        <v>17852</v>
      </c>
      <c r="M40" s="177"/>
      <c r="N40" s="178"/>
      <c r="R40" s="179"/>
    </row>
    <row r="41" spans="1:18" ht="13.9" customHeight="1" x14ac:dyDescent="0.2">
      <c r="A41" s="256">
        <v>35</v>
      </c>
      <c r="B41" s="257" t="s">
        <v>35</v>
      </c>
      <c r="C41" s="258">
        <v>163234</v>
      </c>
      <c r="D41" s="259">
        <v>24953</v>
      </c>
      <c r="E41" s="258">
        <v>168029</v>
      </c>
      <c r="F41" s="259">
        <v>25784</v>
      </c>
      <c r="G41" s="258">
        <v>172755</v>
      </c>
      <c r="H41" s="259">
        <v>26634</v>
      </c>
      <c r="I41" s="258">
        <v>177016</v>
      </c>
      <c r="J41" s="259">
        <v>27665</v>
      </c>
      <c r="K41" s="258">
        <v>18545</v>
      </c>
      <c r="L41" s="260">
        <v>3400</v>
      </c>
      <c r="M41" s="177"/>
      <c r="N41" s="178"/>
      <c r="R41" s="179"/>
    </row>
    <row r="42" spans="1:18" ht="13.9" customHeight="1" x14ac:dyDescent="0.2">
      <c r="A42" s="256">
        <v>36</v>
      </c>
      <c r="B42" s="257" t="s">
        <v>36</v>
      </c>
      <c r="C42" s="258">
        <v>882885</v>
      </c>
      <c r="D42" s="259">
        <v>4870</v>
      </c>
      <c r="E42" s="258">
        <v>901009</v>
      </c>
      <c r="F42" s="259">
        <v>5020</v>
      </c>
      <c r="G42" s="258">
        <v>919557</v>
      </c>
      <c r="H42" s="259">
        <v>5182</v>
      </c>
      <c r="I42" s="258">
        <v>937859</v>
      </c>
      <c r="J42" s="259">
        <v>5397</v>
      </c>
      <c r="K42" s="258">
        <v>74135</v>
      </c>
      <c r="L42" s="260">
        <v>683</v>
      </c>
      <c r="M42" s="177"/>
      <c r="N42" s="178"/>
    </row>
    <row r="43" spans="1:18" x14ac:dyDescent="0.2">
      <c r="A43" s="256">
        <v>37</v>
      </c>
      <c r="B43" s="257" t="s">
        <v>37</v>
      </c>
      <c r="C43" s="258">
        <v>413751</v>
      </c>
      <c r="D43" s="259">
        <v>18177</v>
      </c>
      <c r="E43" s="258">
        <v>421331</v>
      </c>
      <c r="F43" s="259">
        <v>18505</v>
      </c>
      <c r="G43" s="258">
        <v>429238</v>
      </c>
      <c r="H43" s="259">
        <v>18914</v>
      </c>
      <c r="I43" s="258">
        <v>437123</v>
      </c>
      <c r="J43" s="259">
        <v>19298</v>
      </c>
      <c r="K43" s="258">
        <v>30878</v>
      </c>
      <c r="L43" s="260">
        <v>1421</v>
      </c>
      <c r="M43" s="177"/>
      <c r="N43" s="178"/>
      <c r="R43" s="179"/>
    </row>
    <row r="44" spans="1:18" ht="13.9" customHeight="1" x14ac:dyDescent="0.2">
      <c r="A44" s="256">
        <v>38</v>
      </c>
      <c r="B44" s="257" t="s">
        <v>38</v>
      </c>
      <c r="C44" s="258">
        <v>324079</v>
      </c>
      <c r="D44" s="259">
        <v>15911</v>
      </c>
      <c r="E44" s="258">
        <v>329701</v>
      </c>
      <c r="F44" s="259">
        <v>16206</v>
      </c>
      <c r="G44" s="258">
        <v>336620</v>
      </c>
      <c r="H44" s="259">
        <v>16515</v>
      </c>
      <c r="I44" s="258">
        <v>342831</v>
      </c>
      <c r="J44" s="259">
        <v>16845</v>
      </c>
      <c r="K44" s="258">
        <v>23722</v>
      </c>
      <c r="L44" s="260">
        <v>1164</v>
      </c>
      <c r="M44" s="177"/>
      <c r="N44" s="178"/>
      <c r="R44" s="179"/>
    </row>
    <row r="45" spans="1:18" x14ac:dyDescent="0.2">
      <c r="A45" s="256">
        <v>39</v>
      </c>
      <c r="B45" s="257" t="s">
        <v>39</v>
      </c>
      <c r="C45" s="258">
        <v>432922</v>
      </c>
      <c r="D45" s="259">
        <v>97082</v>
      </c>
      <c r="E45" s="258">
        <v>445642</v>
      </c>
      <c r="F45" s="259">
        <v>100004</v>
      </c>
      <c r="G45" s="258">
        <v>458534</v>
      </c>
      <c r="H45" s="259">
        <v>102373</v>
      </c>
      <c r="I45" s="258">
        <v>472000</v>
      </c>
      <c r="J45" s="259">
        <v>105680</v>
      </c>
      <c r="K45" s="258">
        <v>46584</v>
      </c>
      <c r="L45" s="260">
        <v>10214</v>
      </c>
      <c r="M45" s="177"/>
      <c r="N45" s="178"/>
      <c r="R45" s="179"/>
    </row>
    <row r="46" spans="1:18" x14ac:dyDescent="0.2">
      <c r="A46" s="256">
        <v>40</v>
      </c>
      <c r="B46" s="257" t="s">
        <v>40</v>
      </c>
      <c r="C46" s="258">
        <v>39317</v>
      </c>
      <c r="D46" s="259">
        <v>4730</v>
      </c>
      <c r="E46" s="258">
        <v>39892</v>
      </c>
      <c r="F46" s="259">
        <v>4770</v>
      </c>
      <c r="G46" s="258">
        <v>40428</v>
      </c>
      <c r="H46" s="259">
        <v>4809</v>
      </c>
      <c r="I46" s="258">
        <v>40908</v>
      </c>
      <c r="J46" s="259">
        <v>4853</v>
      </c>
      <c r="K46" s="258">
        <v>2117</v>
      </c>
      <c r="L46" s="260">
        <v>166</v>
      </c>
      <c r="M46" s="177"/>
      <c r="N46" s="178"/>
      <c r="R46" s="179"/>
    </row>
    <row r="47" spans="1:18" ht="13.9" customHeight="1" x14ac:dyDescent="0.2">
      <c r="A47" s="256">
        <v>41</v>
      </c>
      <c r="B47" s="257" t="s">
        <v>41</v>
      </c>
      <c r="C47" s="258">
        <v>936413</v>
      </c>
      <c r="D47" s="259">
        <v>37200</v>
      </c>
      <c r="E47" s="258">
        <v>956113</v>
      </c>
      <c r="F47" s="259">
        <v>37825</v>
      </c>
      <c r="G47" s="258">
        <v>976390</v>
      </c>
      <c r="H47" s="259">
        <v>38472</v>
      </c>
      <c r="I47" s="258">
        <v>995820</v>
      </c>
      <c r="J47" s="259">
        <v>39169</v>
      </c>
      <c r="K47" s="258">
        <v>79433</v>
      </c>
      <c r="L47" s="260">
        <v>2503</v>
      </c>
      <c r="M47" s="177"/>
      <c r="N47" s="178"/>
      <c r="R47" s="179"/>
    </row>
    <row r="48" spans="1:18" ht="13.9" customHeight="1" x14ac:dyDescent="0.2">
      <c r="A48" s="256">
        <v>42</v>
      </c>
      <c r="B48" s="257" t="s">
        <v>42</v>
      </c>
      <c r="C48" s="258">
        <v>14000</v>
      </c>
      <c r="D48" s="259">
        <v>1355</v>
      </c>
      <c r="E48" s="258">
        <v>14290</v>
      </c>
      <c r="F48" s="259">
        <v>1369</v>
      </c>
      <c r="G48" s="258">
        <v>14593</v>
      </c>
      <c r="H48" s="259">
        <v>1392</v>
      </c>
      <c r="I48" s="258">
        <v>14883</v>
      </c>
      <c r="J48" s="259">
        <v>1402</v>
      </c>
      <c r="K48" s="258">
        <v>1254</v>
      </c>
      <c r="L48" s="260">
        <v>67</v>
      </c>
      <c r="M48" s="177"/>
      <c r="N48" s="178"/>
      <c r="R48" s="179"/>
    </row>
    <row r="49" spans="1:18" x14ac:dyDescent="0.2">
      <c r="A49" s="256">
        <v>43</v>
      </c>
      <c r="B49" s="257" t="s">
        <v>149</v>
      </c>
      <c r="C49" s="258">
        <v>23126</v>
      </c>
      <c r="D49" s="259">
        <v>4841</v>
      </c>
      <c r="E49" s="258">
        <v>23745</v>
      </c>
      <c r="F49" s="259">
        <v>4942</v>
      </c>
      <c r="G49" s="258">
        <v>24347</v>
      </c>
      <c r="H49" s="259">
        <v>5047</v>
      </c>
      <c r="I49" s="258">
        <v>24883</v>
      </c>
      <c r="J49" s="259">
        <v>5139</v>
      </c>
      <c r="K49" s="258">
        <v>2298</v>
      </c>
      <c r="L49" s="260">
        <v>369</v>
      </c>
      <c r="M49" s="177"/>
      <c r="N49" s="178"/>
      <c r="R49" s="179"/>
    </row>
    <row r="50" spans="1:18" x14ac:dyDescent="0.2">
      <c r="A50" s="256">
        <v>44</v>
      </c>
      <c r="B50" s="257" t="s">
        <v>152</v>
      </c>
      <c r="C50" s="258">
        <v>41546</v>
      </c>
      <c r="D50" s="259">
        <v>21292</v>
      </c>
      <c r="E50" s="258">
        <v>42164</v>
      </c>
      <c r="F50" s="259">
        <v>21539</v>
      </c>
      <c r="G50" s="258">
        <v>42835</v>
      </c>
      <c r="H50" s="259">
        <v>21743</v>
      </c>
      <c r="I50" s="258">
        <v>43334</v>
      </c>
      <c r="J50" s="259">
        <v>21918</v>
      </c>
      <c r="K50" s="258">
        <v>2392</v>
      </c>
      <c r="L50" s="260">
        <v>822</v>
      </c>
      <c r="M50" s="177"/>
      <c r="N50" s="178"/>
      <c r="R50" s="179"/>
    </row>
    <row r="51" spans="1:18" x14ac:dyDescent="0.2">
      <c r="A51" s="256">
        <v>45</v>
      </c>
      <c r="B51" s="257" t="s">
        <v>43</v>
      </c>
      <c r="C51" s="258">
        <v>17352</v>
      </c>
      <c r="D51" s="259">
        <v>2530</v>
      </c>
      <c r="E51" s="258">
        <v>17793</v>
      </c>
      <c r="F51" s="259">
        <v>2587</v>
      </c>
      <c r="G51" s="258">
        <v>18244</v>
      </c>
      <c r="H51" s="259">
        <v>2634</v>
      </c>
      <c r="I51" s="258">
        <v>18713</v>
      </c>
      <c r="J51" s="259">
        <v>2677</v>
      </c>
      <c r="K51" s="258">
        <v>1833</v>
      </c>
      <c r="L51" s="260">
        <v>188</v>
      </c>
      <c r="M51" s="177"/>
      <c r="N51" s="178"/>
    </row>
    <row r="52" spans="1:18" ht="13.9" customHeight="1" x14ac:dyDescent="0.2">
      <c r="A52" s="256">
        <v>46</v>
      </c>
      <c r="B52" s="257" t="s">
        <v>44</v>
      </c>
      <c r="C52" s="258">
        <v>5552341</v>
      </c>
      <c r="D52" s="259">
        <v>79441</v>
      </c>
      <c r="E52" s="258">
        <v>5613325</v>
      </c>
      <c r="F52" s="259">
        <v>79597</v>
      </c>
      <c r="G52" s="258">
        <v>5672496</v>
      </c>
      <c r="H52" s="259">
        <v>79764</v>
      </c>
      <c r="I52" s="258">
        <v>5731202</v>
      </c>
      <c r="J52" s="259">
        <v>79911</v>
      </c>
      <c r="K52" s="258">
        <v>238164</v>
      </c>
      <c r="L52" s="260">
        <v>648</v>
      </c>
      <c r="M52" s="177"/>
      <c r="N52" s="178"/>
      <c r="R52" s="179"/>
    </row>
    <row r="53" spans="1:18" ht="13.9" customHeight="1" x14ac:dyDescent="0.2">
      <c r="A53" s="256">
        <v>47</v>
      </c>
      <c r="B53" s="257" t="s">
        <v>45</v>
      </c>
      <c r="C53" s="258">
        <v>550681</v>
      </c>
      <c r="D53" s="259">
        <v>33026</v>
      </c>
      <c r="E53" s="258">
        <v>563415</v>
      </c>
      <c r="F53" s="259">
        <v>33825</v>
      </c>
      <c r="G53" s="258">
        <v>576659</v>
      </c>
      <c r="H53" s="259">
        <v>34934</v>
      </c>
      <c r="I53" s="258">
        <v>589020</v>
      </c>
      <c r="J53" s="259">
        <v>35958</v>
      </c>
      <c r="K53" s="258">
        <v>48825</v>
      </c>
      <c r="L53" s="260">
        <v>3641</v>
      </c>
      <c r="M53" s="177"/>
      <c r="N53" s="178"/>
      <c r="R53" s="179"/>
    </row>
    <row r="54" spans="1:18" ht="13.9" customHeight="1" x14ac:dyDescent="0.2">
      <c r="A54" s="256">
        <v>48</v>
      </c>
      <c r="B54" s="257" t="s">
        <v>46</v>
      </c>
      <c r="C54" s="258">
        <v>26544</v>
      </c>
      <c r="D54" s="259">
        <v>1848</v>
      </c>
      <c r="E54" s="258">
        <v>26965</v>
      </c>
      <c r="F54" s="259">
        <v>1873</v>
      </c>
      <c r="G54" s="258">
        <v>27365</v>
      </c>
      <c r="H54" s="259">
        <v>1886</v>
      </c>
      <c r="I54" s="258">
        <v>27784</v>
      </c>
      <c r="J54" s="259">
        <v>1913</v>
      </c>
      <c r="K54" s="258">
        <v>1805</v>
      </c>
      <c r="L54" s="260">
        <v>86</v>
      </c>
      <c r="M54" s="177"/>
      <c r="N54" s="178"/>
      <c r="R54" s="179"/>
    </row>
    <row r="55" spans="1:18" ht="13.9" customHeight="1" x14ac:dyDescent="0.2">
      <c r="A55" s="256">
        <v>49</v>
      </c>
      <c r="B55" s="257" t="s">
        <v>47</v>
      </c>
      <c r="C55" s="258">
        <v>234320</v>
      </c>
      <c r="D55" s="259">
        <v>3572</v>
      </c>
      <c r="E55" s="258">
        <v>239356</v>
      </c>
      <c r="F55" s="259">
        <v>3648</v>
      </c>
      <c r="G55" s="258">
        <v>244534</v>
      </c>
      <c r="H55" s="259">
        <v>3701</v>
      </c>
      <c r="I55" s="258">
        <v>249842</v>
      </c>
      <c r="J55" s="259">
        <v>3764</v>
      </c>
      <c r="K55" s="258">
        <v>21520</v>
      </c>
      <c r="L55" s="260">
        <v>240</v>
      </c>
      <c r="M55" s="177"/>
      <c r="N55" s="178"/>
      <c r="R55" s="179"/>
    </row>
    <row r="56" spans="1:18" ht="13.9" customHeight="1" x14ac:dyDescent="0.2">
      <c r="A56" s="256">
        <v>50</v>
      </c>
      <c r="B56" s="257" t="s">
        <v>48</v>
      </c>
      <c r="C56" s="258">
        <v>250750</v>
      </c>
      <c r="D56" s="259">
        <v>1641</v>
      </c>
      <c r="E56" s="258">
        <v>253153</v>
      </c>
      <c r="F56" s="259">
        <v>1665</v>
      </c>
      <c r="G56" s="258">
        <v>256388</v>
      </c>
      <c r="H56" s="259">
        <v>1689</v>
      </c>
      <c r="I56" s="258">
        <v>260855</v>
      </c>
      <c r="J56" s="259">
        <v>1709</v>
      </c>
      <c r="K56" s="258">
        <v>14057</v>
      </c>
      <c r="L56" s="260">
        <v>88</v>
      </c>
      <c r="M56" s="177"/>
      <c r="N56" s="178"/>
      <c r="R56" s="179"/>
    </row>
    <row r="57" spans="1:18" x14ac:dyDescent="0.2">
      <c r="A57" s="256">
        <v>51</v>
      </c>
      <c r="B57" s="257" t="s">
        <v>151</v>
      </c>
      <c r="C57" s="258">
        <v>811</v>
      </c>
      <c r="D57" s="259">
        <v>181</v>
      </c>
      <c r="E57" s="258">
        <v>826</v>
      </c>
      <c r="F57" s="259">
        <v>183</v>
      </c>
      <c r="G57" s="258">
        <v>833</v>
      </c>
      <c r="H57" s="259">
        <v>186</v>
      </c>
      <c r="I57" s="258">
        <v>841</v>
      </c>
      <c r="J57" s="259">
        <v>187</v>
      </c>
      <c r="K57" s="258">
        <v>38</v>
      </c>
      <c r="L57" s="260">
        <v>7</v>
      </c>
      <c r="M57" s="177"/>
      <c r="N57" s="178"/>
    </row>
    <row r="58" spans="1:18" ht="13.9" customHeight="1" x14ac:dyDescent="0.2">
      <c r="A58" s="256">
        <v>52</v>
      </c>
      <c r="B58" s="257" t="s">
        <v>49</v>
      </c>
      <c r="C58" s="258">
        <v>74981</v>
      </c>
      <c r="D58" s="259">
        <v>17681</v>
      </c>
      <c r="E58" s="258">
        <v>76758</v>
      </c>
      <c r="F58" s="259">
        <v>17902</v>
      </c>
      <c r="G58" s="258">
        <v>79909</v>
      </c>
      <c r="H58" s="259">
        <v>18157</v>
      </c>
      <c r="I58" s="258">
        <v>82755</v>
      </c>
      <c r="J58" s="259">
        <v>18501</v>
      </c>
      <c r="K58" s="258">
        <v>8844</v>
      </c>
      <c r="L58" s="260">
        <v>1037</v>
      </c>
      <c r="M58" s="177"/>
      <c r="N58" s="178"/>
      <c r="R58" s="179"/>
    </row>
    <row r="59" spans="1:18" ht="13.9" customHeight="1" x14ac:dyDescent="0.2">
      <c r="A59" s="256">
        <v>53</v>
      </c>
      <c r="B59" s="257" t="s">
        <v>50</v>
      </c>
      <c r="C59" s="258">
        <v>25012</v>
      </c>
      <c r="D59" s="259">
        <v>1559</v>
      </c>
      <c r="E59" s="258">
        <v>25218</v>
      </c>
      <c r="F59" s="259">
        <v>1579</v>
      </c>
      <c r="G59" s="258">
        <v>25457</v>
      </c>
      <c r="H59" s="259">
        <v>1598</v>
      </c>
      <c r="I59" s="258">
        <v>25656</v>
      </c>
      <c r="J59" s="259">
        <v>1618</v>
      </c>
      <c r="K59" s="258">
        <v>788</v>
      </c>
      <c r="L59" s="260">
        <v>75</v>
      </c>
      <c r="M59" s="177"/>
      <c r="N59" s="178"/>
    </row>
    <row r="60" spans="1:18" ht="13.9" customHeight="1" x14ac:dyDescent="0.2">
      <c r="A60" s="256">
        <v>54</v>
      </c>
      <c r="B60" s="257" t="s">
        <v>51</v>
      </c>
      <c r="C60" s="258">
        <v>918030</v>
      </c>
      <c r="D60" s="259">
        <v>1911</v>
      </c>
      <c r="E60" s="258">
        <v>931002</v>
      </c>
      <c r="F60" s="259">
        <v>1921</v>
      </c>
      <c r="G60" s="258">
        <v>943712</v>
      </c>
      <c r="H60" s="259">
        <v>1933</v>
      </c>
      <c r="I60" s="258">
        <v>955316</v>
      </c>
      <c r="J60" s="259">
        <v>1962</v>
      </c>
      <c r="K60" s="258">
        <v>50830</v>
      </c>
      <c r="L60" s="260">
        <v>56</v>
      </c>
      <c r="M60" s="177"/>
      <c r="N60" s="178"/>
    </row>
    <row r="61" spans="1:18" x14ac:dyDescent="0.2">
      <c r="A61" s="256">
        <v>55</v>
      </c>
      <c r="B61" s="257" t="s">
        <v>52</v>
      </c>
      <c r="C61" s="258">
        <v>14176</v>
      </c>
      <c r="D61" s="259">
        <v>1012</v>
      </c>
      <c r="E61" s="258">
        <v>14398</v>
      </c>
      <c r="F61" s="259">
        <v>1027</v>
      </c>
      <c r="G61" s="258">
        <v>14671</v>
      </c>
      <c r="H61" s="259">
        <v>1039</v>
      </c>
      <c r="I61" s="258">
        <v>14902</v>
      </c>
      <c r="J61" s="259">
        <v>1050</v>
      </c>
      <c r="K61" s="258">
        <v>965</v>
      </c>
      <c r="L61" s="260">
        <v>47</v>
      </c>
      <c r="M61" s="177"/>
      <c r="N61" s="178"/>
      <c r="R61" s="179"/>
    </row>
    <row r="62" spans="1:18" ht="13.9" customHeight="1" x14ac:dyDescent="0.2">
      <c r="A62" s="256">
        <v>56</v>
      </c>
      <c r="B62" s="257" t="s">
        <v>53</v>
      </c>
      <c r="C62" s="258">
        <v>429800</v>
      </c>
      <c r="D62" s="259">
        <v>24851</v>
      </c>
      <c r="E62" s="258">
        <v>439383</v>
      </c>
      <c r="F62" s="259">
        <v>25495</v>
      </c>
      <c r="G62" s="258">
        <v>447649</v>
      </c>
      <c r="H62" s="259">
        <v>26029</v>
      </c>
      <c r="I62" s="258">
        <v>455593</v>
      </c>
      <c r="J62" s="259">
        <v>26609</v>
      </c>
      <c r="K62" s="258">
        <v>33830</v>
      </c>
      <c r="L62" s="260">
        <v>2303</v>
      </c>
      <c r="M62" s="177"/>
      <c r="N62" s="178"/>
    </row>
    <row r="63" spans="1:18" ht="13.9" customHeight="1" x14ac:dyDescent="0.2">
      <c r="A63" s="256">
        <v>57</v>
      </c>
      <c r="B63" s="257" t="s">
        <v>424</v>
      </c>
      <c r="C63" s="258">
        <v>29776</v>
      </c>
      <c r="D63" s="259">
        <v>1507</v>
      </c>
      <c r="E63" s="258">
        <v>30147</v>
      </c>
      <c r="F63" s="259">
        <v>1511</v>
      </c>
      <c r="G63" s="258">
        <v>30505</v>
      </c>
      <c r="H63" s="259">
        <v>1514</v>
      </c>
      <c r="I63" s="258">
        <v>30891</v>
      </c>
      <c r="J63" s="259">
        <v>1519</v>
      </c>
      <c r="K63" s="258">
        <v>1549</v>
      </c>
      <c r="L63" s="260">
        <v>14</v>
      </c>
      <c r="M63" s="177"/>
      <c r="N63" s="178"/>
      <c r="R63" s="179"/>
    </row>
    <row r="64" spans="1:18" x14ac:dyDescent="0.2">
      <c r="A64" s="256">
        <v>58</v>
      </c>
      <c r="B64" s="257" t="s">
        <v>541</v>
      </c>
      <c r="C64" s="258">
        <v>10943</v>
      </c>
      <c r="D64" s="259">
        <v>1694</v>
      </c>
      <c r="E64" s="258">
        <v>11068</v>
      </c>
      <c r="F64" s="259">
        <v>1709</v>
      </c>
      <c r="G64" s="258">
        <v>11207</v>
      </c>
      <c r="H64" s="259">
        <v>1715</v>
      </c>
      <c r="I64" s="258">
        <v>11345</v>
      </c>
      <c r="J64" s="259">
        <v>1740</v>
      </c>
      <c r="K64" s="258">
        <v>562</v>
      </c>
      <c r="L64" s="260">
        <v>62</v>
      </c>
      <c r="M64" s="180"/>
      <c r="N64" s="178"/>
    </row>
    <row r="65" spans="1:18" ht="13.9" customHeight="1" x14ac:dyDescent="0.2">
      <c r="A65" s="256">
        <v>59</v>
      </c>
      <c r="B65" s="257" t="s">
        <v>542</v>
      </c>
      <c r="C65" s="258">
        <v>26045</v>
      </c>
      <c r="D65" s="259">
        <v>1774</v>
      </c>
      <c r="E65" s="258">
        <v>26312</v>
      </c>
      <c r="F65" s="259">
        <v>1776</v>
      </c>
      <c r="G65" s="258">
        <v>26562</v>
      </c>
      <c r="H65" s="259">
        <v>1776</v>
      </c>
      <c r="I65" s="258">
        <v>26890</v>
      </c>
      <c r="J65" s="259">
        <v>1779</v>
      </c>
      <c r="K65" s="258">
        <v>1151</v>
      </c>
      <c r="L65" s="260">
        <v>9</v>
      </c>
      <c r="M65" s="177"/>
      <c r="N65" s="178"/>
      <c r="R65" s="179"/>
    </row>
    <row r="66" spans="1:18" ht="13.9" customHeight="1" x14ac:dyDescent="0.2">
      <c r="A66" s="256">
        <v>60</v>
      </c>
      <c r="B66" s="257" t="s">
        <v>543</v>
      </c>
      <c r="C66" s="258">
        <v>75777</v>
      </c>
      <c r="D66" s="259">
        <v>10974</v>
      </c>
      <c r="E66" s="258">
        <v>77486</v>
      </c>
      <c r="F66" s="259">
        <v>11160</v>
      </c>
      <c r="G66" s="258">
        <v>79192</v>
      </c>
      <c r="H66" s="259">
        <v>11347</v>
      </c>
      <c r="I66" s="258">
        <v>80887</v>
      </c>
      <c r="J66" s="259">
        <v>11582</v>
      </c>
      <c r="K66" s="258">
        <v>6737</v>
      </c>
      <c r="L66" s="260">
        <v>780</v>
      </c>
      <c r="M66" s="177"/>
      <c r="N66" s="178"/>
    </row>
    <row r="67" spans="1:18" ht="13.9" customHeight="1" x14ac:dyDescent="0.2">
      <c r="A67" s="256">
        <v>61</v>
      </c>
      <c r="B67" s="257" t="s">
        <v>544</v>
      </c>
      <c r="C67" s="258">
        <v>318553</v>
      </c>
      <c r="D67" s="259">
        <v>77220</v>
      </c>
      <c r="E67" s="258">
        <v>326726</v>
      </c>
      <c r="F67" s="259">
        <v>79011</v>
      </c>
      <c r="G67" s="258">
        <v>335640</v>
      </c>
      <c r="H67" s="259">
        <v>80801</v>
      </c>
      <c r="I67" s="258">
        <v>343745</v>
      </c>
      <c r="J67" s="259">
        <v>83330</v>
      </c>
      <c r="K67" s="258">
        <v>31906</v>
      </c>
      <c r="L67" s="260">
        <v>7563</v>
      </c>
      <c r="M67" s="177"/>
      <c r="N67" s="178"/>
    </row>
    <row r="68" spans="1:18" ht="13.9" customHeight="1" x14ac:dyDescent="0.2">
      <c r="A68" s="256">
        <v>62</v>
      </c>
      <c r="B68" s="257" t="s">
        <v>545</v>
      </c>
      <c r="C68" s="258">
        <v>45951</v>
      </c>
      <c r="D68" s="259">
        <v>6097</v>
      </c>
      <c r="E68" s="258">
        <v>47050</v>
      </c>
      <c r="F68" s="259">
        <v>6233</v>
      </c>
      <c r="G68" s="258">
        <v>48140</v>
      </c>
      <c r="H68" s="259">
        <v>6341</v>
      </c>
      <c r="I68" s="258">
        <v>49283</v>
      </c>
      <c r="J68" s="259">
        <v>6480</v>
      </c>
      <c r="K68" s="258">
        <v>4484</v>
      </c>
      <c r="L68" s="260">
        <v>509</v>
      </c>
      <c r="M68" s="177"/>
      <c r="N68" s="178"/>
    </row>
    <row r="69" spans="1:18" ht="13.9" customHeight="1" x14ac:dyDescent="0.2">
      <c r="A69" s="256">
        <v>63</v>
      </c>
      <c r="B69" s="257" t="s">
        <v>546</v>
      </c>
      <c r="C69" s="258">
        <v>3006</v>
      </c>
      <c r="D69" s="259">
        <v>1054</v>
      </c>
      <c r="E69" s="258">
        <v>3071</v>
      </c>
      <c r="F69" s="259">
        <v>1071</v>
      </c>
      <c r="G69" s="258">
        <v>3158</v>
      </c>
      <c r="H69" s="259">
        <v>1089</v>
      </c>
      <c r="I69" s="258">
        <v>3223</v>
      </c>
      <c r="J69" s="259">
        <v>1106</v>
      </c>
      <c r="K69" s="258">
        <v>291</v>
      </c>
      <c r="L69" s="260">
        <v>72</v>
      </c>
      <c r="M69" s="177"/>
      <c r="N69" s="178"/>
      <c r="R69" s="179"/>
    </row>
    <row r="70" spans="1:18" ht="13.9" customHeight="1" x14ac:dyDescent="0.2">
      <c r="A70" s="256">
        <v>64</v>
      </c>
      <c r="B70" s="257" t="s">
        <v>547</v>
      </c>
      <c r="C70" s="258">
        <v>373929</v>
      </c>
      <c r="D70" s="259">
        <v>3138</v>
      </c>
      <c r="E70" s="258">
        <v>382387</v>
      </c>
      <c r="F70" s="259">
        <v>3236</v>
      </c>
      <c r="G70" s="258">
        <v>390649</v>
      </c>
      <c r="H70" s="259">
        <v>3336</v>
      </c>
      <c r="I70" s="258">
        <v>398463</v>
      </c>
      <c r="J70" s="259">
        <v>3435</v>
      </c>
      <c r="K70" s="258">
        <v>32980</v>
      </c>
      <c r="L70" s="260">
        <v>380</v>
      </c>
      <c r="M70" s="177"/>
      <c r="N70" s="178"/>
      <c r="R70" s="179"/>
    </row>
    <row r="71" spans="1:18" ht="13.9" customHeight="1" x14ac:dyDescent="0.2">
      <c r="A71" s="256">
        <v>65</v>
      </c>
      <c r="B71" s="257" t="s">
        <v>548</v>
      </c>
      <c r="C71" s="258">
        <v>1197024</v>
      </c>
      <c r="D71" s="259">
        <v>6729</v>
      </c>
      <c r="E71" s="258">
        <v>1220610</v>
      </c>
      <c r="F71" s="259">
        <v>6848</v>
      </c>
      <c r="G71" s="258">
        <v>1244101</v>
      </c>
      <c r="H71" s="259">
        <v>6974</v>
      </c>
      <c r="I71" s="258">
        <v>1267361</v>
      </c>
      <c r="J71" s="259">
        <v>7123</v>
      </c>
      <c r="K71" s="258">
        <v>94612</v>
      </c>
      <c r="L71" s="260">
        <v>472</v>
      </c>
      <c r="M71" s="177"/>
      <c r="N71" s="178"/>
      <c r="R71" s="179"/>
    </row>
    <row r="72" spans="1:18" ht="13.9" customHeight="1" x14ac:dyDescent="0.2">
      <c r="A72" s="256">
        <v>66</v>
      </c>
      <c r="B72" s="257" t="s">
        <v>549</v>
      </c>
      <c r="C72" s="258">
        <v>1632442</v>
      </c>
      <c r="D72" s="259">
        <v>129384</v>
      </c>
      <c r="E72" s="258">
        <v>1659487</v>
      </c>
      <c r="F72" s="259">
        <v>131301</v>
      </c>
      <c r="G72" s="258">
        <v>1685199</v>
      </c>
      <c r="H72" s="259">
        <v>133356</v>
      </c>
      <c r="I72" s="258">
        <v>1710500</v>
      </c>
      <c r="J72" s="259">
        <v>135511</v>
      </c>
      <c r="K72" s="258">
        <v>105370</v>
      </c>
      <c r="L72" s="260">
        <v>8068</v>
      </c>
      <c r="M72" s="177"/>
      <c r="N72" s="178"/>
    </row>
    <row r="73" spans="1:18" ht="13.9" customHeight="1" x14ac:dyDescent="0.2">
      <c r="A73" s="256">
        <v>67</v>
      </c>
      <c r="B73" s="257" t="s">
        <v>550</v>
      </c>
      <c r="C73" s="258">
        <v>2851</v>
      </c>
      <c r="D73" s="259">
        <v>2194</v>
      </c>
      <c r="E73" s="258">
        <v>2906</v>
      </c>
      <c r="F73" s="259">
        <v>2219</v>
      </c>
      <c r="G73" s="258">
        <v>2969</v>
      </c>
      <c r="H73" s="259">
        <v>2249</v>
      </c>
      <c r="I73" s="258">
        <v>3013</v>
      </c>
      <c r="J73" s="259">
        <v>2287</v>
      </c>
      <c r="K73" s="258">
        <v>233</v>
      </c>
      <c r="L73" s="260">
        <v>126</v>
      </c>
      <c r="M73" s="177"/>
      <c r="N73" s="178"/>
      <c r="R73" s="179"/>
    </row>
    <row r="74" spans="1:18" ht="13.9" customHeight="1" x14ac:dyDescent="0.2">
      <c r="A74" s="256">
        <v>68</v>
      </c>
      <c r="B74" s="257" t="s">
        <v>237</v>
      </c>
      <c r="C74" s="258">
        <v>4467</v>
      </c>
      <c r="D74" s="259">
        <v>1307</v>
      </c>
      <c r="E74" s="258">
        <v>4563</v>
      </c>
      <c r="F74" s="259">
        <v>1323</v>
      </c>
      <c r="G74" s="258">
        <v>4649</v>
      </c>
      <c r="H74" s="259">
        <v>1336</v>
      </c>
      <c r="I74" s="258">
        <v>4729</v>
      </c>
      <c r="J74" s="259">
        <v>1343</v>
      </c>
      <c r="K74" s="258">
        <v>387</v>
      </c>
      <c r="L74" s="260">
        <v>49</v>
      </c>
      <c r="M74" s="177"/>
      <c r="N74" s="178"/>
      <c r="R74" s="179"/>
    </row>
    <row r="75" spans="1:18" ht="13.9" customHeight="1" x14ac:dyDescent="0.2">
      <c r="A75" s="256">
        <v>69</v>
      </c>
      <c r="B75" s="257" t="s">
        <v>243</v>
      </c>
      <c r="C75" s="258">
        <v>4733</v>
      </c>
      <c r="D75" s="259">
        <v>1053</v>
      </c>
      <c r="E75" s="258">
        <v>4843</v>
      </c>
      <c r="F75" s="259">
        <v>1071</v>
      </c>
      <c r="G75" s="258">
        <v>4952</v>
      </c>
      <c r="H75" s="259">
        <v>1099</v>
      </c>
      <c r="I75" s="258">
        <v>5055</v>
      </c>
      <c r="J75" s="259">
        <v>1140</v>
      </c>
      <c r="K75" s="258">
        <v>422</v>
      </c>
      <c r="L75" s="260">
        <v>110</v>
      </c>
      <c r="M75" s="177"/>
      <c r="N75" s="178"/>
      <c r="R75" s="179"/>
    </row>
    <row r="76" spans="1:18" ht="13.9" customHeight="1" x14ac:dyDescent="0.2">
      <c r="A76" s="256">
        <v>70</v>
      </c>
      <c r="B76" s="257" t="s">
        <v>287</v>
      </c>
      <c r="C76" s="258">
        <v>90083</v>
      </c>
      <c r="D76" s="259">
        <v>5840</v>
      </c>
      <c r="E76" s="258">
        <v>94847</v>
      </c>
      <c r="F76" s="259">
        <v>6012</v>
      </c>
      <c r="G76" s="258">
        <v>99929</v>
      </c>
      <c r="H76" s="259">
        <v>6190</v>
      </c>
      <c r="I76" s="258">
        <v>104996</v>
      </c>
      <c r="J76" s="259">
        <v>6362</v>
      </c>
      <c r="K76" s="258">
        <v>19904</v>
      </c>
      <c r="L76" s="260">
        <v>698</v>
      </c>
      <c r="M76" s="177"/>
      <c r="N76" s="178"/>
      <c r="R76" s="179"/>
    </row>
    <row r="77" spans="1:18" ht="13.9" customHeight="1" x14ac:dyDescent="0.2">
      <c r="A77" s="256">
        <v>71</v>
      </c>
      <c r="B77" s="257" t="s">
        <v>288</v>
      </c>
      <c r="C77" s="258">
        <v>11003</v>
      </c>
      <c r="D77" s="259">
        <v>1520</v>
      </c>
      <c r="E77" s="258">
        <v>11345</v>
      </c>
      <c r="F77" s="259">
        <v>1571</v>
      </c>
      <c r="G77" s="258">
        <v>11712</v>
      </c>
      <c r="H77" s="259">
        <v>1608</v>
      </c>
      <c r="I77" s="258">
        <v>12061</v>
      </c>
      <c r="J77" s="259">
        <v>1642</v>
      </c>
      <c r="K77" s="258">
        <v>1425</v>
      </c>
      <c r="L77" s="260">
        <v>158</v>
      </c>
      <c r="M77" s="177"/>
      <c r="N77" s="178"/>
    </row>
    <row r="78" spans="1:18" ht="13.9" customHeight="1" x14ac:dyDescent="0.2">
      <c r="A78" s="256">
        <v>72</v>
      </c>
      <c r="B78" s="257" t="s">
        <v>289</v>
      </c>
      <c r="C78" s="258">
        <v>9070</v>
      </c>
      <c r="D78" s="259">
        <v>1800</v>
      </c>
      <c r="E78" s="258">
        <v>9356</v>
      </c>
      <c r="F78" s="259">
        <v>1868</v>
      </c>
      <c r="G78" s="258">
        <v>9686</v>
      </c>
      <c r="H78" s="259">
        <v>1915</v>
      </c>
      <c r="I78" s="258">
        <v>9970</v>
      </c>
      <c r="J78" s="259">
        <v>1958</v>
      </c>
      <c r="K78" s="258">
        <v>1250</v>
      </c>
      <c r="L78" s="260">
        <v>207</v>
      </c>
      <c r="M78" s="177"/>
      <c r="N78" s="178"/>
    </row>
    <row r="79" spans="1:18" ht="13.9" customHeight="1" x14ac:dyDescent="0.2">
      <c r="A79" s="256">
        <v>73</v>
      </c>
      <c r="B79" s="257" t="s">
        <v>290</v>
      </c>
      <c r="C79" s="258">
        <v>758</v>
      </c>
      <c r="D79" s="259">
        <v>117</v>
      </c>
      <c r="E79" s="258">
        <v>798</v>
      </c>
      <c r="F79" s="259">
        <v>119</v>
      </c>
      <c r="G79" s="258">
        <v>825</v>
      </c>
      <c r="H79" s="259">
        <v>120</v>
      </c>
      <c r="I79" s="258">
        <v>859</v>
      </c>
      <c r="J79" s="259">
        <v>123</v>
      </c>
      <c r="K79" s="258">
        <v>126</v>
      </c>
      <c r="L79" s="260">
        <v>6</v>
      </c>
      <c r="M79" s="177"/>
      <c r="N79" s="178"/>
      <c r="R79" s="179"/>
    </row>
    <row r="80" spans="1:18" ht="13.9" customHeight="1" x14ac:dyDescent="0.2">
      <c r="A80" s="256">
        <v>74</v>
      </c>
      <c r="B80" s="257" t="s">
        <v>291</v>
      </c>
      <c r="C80" s="258">
        <v>10993</v>
      </c>
      <c r="D80" s="259">
        <v>1683</v>
      </c>
      <c r="E80" s="258">
        <v>11408</v>
      </c>
      <c r="F80" s="259">
        <v>1744</v>
      </c>
      <c r="G80" s="258">
        <v>11824</v>
      </c>
      <c r="H80" s="259">
        <v>1809</v>
      </c>
      <c r="I80" s="258">
        <v>12124</v>
      </c>
      <c r="J80" s="259">
        <v>1868</v>
      </c>
      <c r="K80" s="258">
        <v>1491</v>
      </c>
      <c r="L80" s="260">
        <v>223</v>
      </c>
      <c r="M80" s="177"/>
      <c r="N80" s="178"/>
    </row>
    <row r="81" spans="1:18" ht="13.9" customHeight="1" x14ac:dyDescent="0.2">
      <c r="A81" s="256">
        <v>75</v>
      </c>
      <c r="B81" s="257" t="s">
        <v>292</v>
      </c>
      <c r="C81" s="258">
        <v>28574</v>
      </c>
      <c r="D81" s="259">
        <v>30682</v>
      </c>
      <c r="E81" s="258">
        <v>29203</v>
      </c>
      <c r="F81" s="259">
        <v>31330</v>
      </c>
      <c r="G81" s="258">
        <v>29774</v>
      </c>
      <c r="H81" s="259">
        <v>32026</v>
      </c>
      <c r="I81" s="258">
        <v>30410</v>
      </c>
      <c r="J81" s="259">
        <v>32672</v>
      </c>
      <c r="K81" s="258">
        <v>2432</v>
      </c>
      <c r="L81" s="260">
        <v>2602</v>
      </c>
      <c r="M81" s="177"/>
      <c r="N81" s="178"/>
      <c r="R81" s="179"/>
    </row>
    <row r="82" spans="1:18" x14ac:dyDescent="0.2">
      <c r="A82" s="256">
        <v>76</v>
      </c>
      <c r="B82" s="257" t="s">
        <v>293</v>
      </c>
      <c r="C82" s="258">
        <v>780415</v>
      </c>
      <c r="D82" s="259">
        <v>121124</v>
      </c>
      <c r="E82" s="258">
        <v>799589</v>
      </c>
      <c r="F82" s="259">
        <v>123100</v>
      </c>
      <c r="G82" s="258">
        <v>819465</v>
      </c>
      <c r="H82" s="259">
        <v>125047</v>
      </c>
      <c r="I82" s="258">
        <v>837183</v>
      </c>
      <c r="J82" s="259">
        <v>127491</v>
      </c>
      <c r="K82" s="258">
        <v>77130</v>
      </c>
      <c r="L82" s="260">
        <v>8318</v>
      </c>
      <c r="M82" s="177"/>
      <c r="N82" s="178"/>
    </row>
    <row r="83" spans="1:18" ht="13.9" customHeight="1" x14ac:dyDescent="0.2">
      <c r="A83" s="256">
        <v>77</v>
      </c>
      <c r="B83" s="257" t="s">
        <v>294</v>
      </c>
      <c r="C83" s="258">
        <v>1243</v>
      </c>
      <c r="D83" s="259">
        <v>304</v>
      </c>
      <c r="E83" s="258">
        <v>1295</v>
      </c>
      <c r="F83" s="259">
        <v>311</v>
      </c>
      <c r="G83" s="258">
        <v>1439</v>
      </c>
      <c r="H83" s="259">
        <v>315</v>
      </c>
      <c r="I83" s="258">
        <v>1538</v>
      </c>
      <c r="J83" s="259">
        <v>324</v>
      </c>
      <c r="K83" s="258">
        <v>334</v>
      </c>
      <c r="L83" s="260">
        <v>34</v>
      </c>
      <c r="M83" s="177"/>
      <c r="N83" s="178"/>
      <c r="R83" s="179"/>
    </row>
    <row r="84" spans="1:18" ht="13.9" customHeight="1" x14ac:dyDescent="0.2">
      <c r="A84" s="256">
        <v>78</v>
      </c>
      <c r="B84" s="257" t="s">
        <v>295</v>
      </c>
      <c r="C84" s="258">
        <v>15831</v>
      </c>
      <c r="D84" s="259">
        <v>4744</v>
      </c>
      <c r="E84" s="258">
        <v>16161</v>
      </c>
      <c r="F84" s="259">
        <v>4799</v>
      </c>
      <c r="G84" s="258">
        <v>16492</v>
      </c>
      <c r="H84" s="259">
        <v>4883</v>
      </c>
      <c r="I84" s="258">
        <v>16798</v>
      </c>
      <c r="J84" s="259">
        <v>4941</v>
      </c>
      <c r="K84" s="258">
        <v>1322</v>
      </c>
      <c r="L84" s="260">
        <v>270</v>
      </c>
      <c r="M84" s="177"/>
      <c r="N84" s="178"/>
      <c r="R84" s="179"/>
    </row>
    <row r="85" spans="1:18" ht="13.9" customHeight="1" x14ac:dyDescent="0.2">
      <c r="A85" s="256">
        <v>79</v>
      </c>
      <c r="B85" s="257" t="s">
        <v>296</v>
      </c>
      <c r="C85" s="258">
        <v>5671</v>
      </c>
      <c r="D85" s="259">
        <v>708</v>
      </c>
      <c r="E85" s="258">
        <v>5810</v>
      </c>
      <c r="F85" s="259">
        <v>718</v>
      </c>
      <c r="G85" s="258">
        <v>5942</v>
      </c>
      <c r="H85" s="259">
        <v>740</v>
      </c>
      <c r="I85" s="258">
        <v>6068</v>
      </c>
      <c r="J85" s="259">
        <v>754</v>
      </c>
      <c r="K85" s="258">
        <v>497</v>
      </c>
      <c r="L85" s="260">
        <v>56</v>
      </c>
      <c r="M85" s="177"/>
      <c r="N85" s="178"/>
      <c r="R85" s="179"/>
    </row>
    <row r="86" spans="1:18" ht="13.9" customHeight="1" x14ac:dyDescent="0.2">
      <c r="A86" s="256">
        <v>80</v>
      </c>
      <c r="B86" s="257" t="s">
        <v>297</v>
      </c>
      <c r="C86" s="258">
        <v>294608</v>
      </c>
      <c r="D86" s="259">
        <v>50439</v>
      </c>
      <c r="E86" s="258">
        <v>306295</v>
      </c>
      <c r="F86" s="259">
        <v>51783</v>
      </c>
      <c r="G86" s="258">
        <v>320523</v>
      </c>
      <c r="H86" s="259">
        <v>53165</v>
      </c>
      <c r="I86" s="258">
        <v>333989</v>
      </c>
      <c r="J86" s="259">
        <v>54866</v>
      </c>
      <c r="K86" s="258">
        <v>50302</v>
      </c>
      <c r="L86" s="260">
        <v>5615</v>
      </c>
      <c r="M86" s="177"/>
      <c r="N86" s="178"/>
    </row>
    <row r="87" spans="1:18" x14ac:dyDescent="0.2">
      <c r="A87" s="256">
        <v>81</v>
      </c>
      <c r="B87" s="257" t="s">
        <v>372</v>
      </c>
      <c r="C87" s="258">
        <v>14205</v>
      </c>
      <c r="D87" s="259">
        <v>1489</v>
      </c>
      <c r="E87" s="258">
        <v>15529</v>
      </c>
      <c r="F87" s="259">
        <v>1600</v>
      </c>
      <c r="G87" s="258">
        <v>16963</v>
      </c>
      <c r="H87" s="259">
        <v>1721</v>
      </c>
      <c r="I87" s="258">
        <v>18348</v>
      </c>
      <c r="J87" s="259">
        <v>1841</v>
      </c>
      <c r="K87" s="258">
        <v>5332</v>
      </c>
      <c r="L87" s="260">
        <v>444</v>
      </c>
      <c r="M87" s="177"/>
      <c r="N87" s="178"/>
      <c r="R87" s="179"/>
    </row>
    <row r="88" spans="1:18" ht="13.9" customHeight="1" x14ac:dyDescent="0.2">
      <c r="A88" s="256">
        <v>82</v>
      </c>
      <c r="B88" s="257" t="s">
        <v>373</v>
      </c>
      <c r="C88" s="258">
        <v>12038</v>
      </c>
      <c r="D88" s="259">
        <v>3381</v>
      </c>
      <c r="E88" s="258">
        <v>12830</v>
      </c>
      <c r="F88" s="259">
        <v>3628</v>
      </c>
      <c r="G88" s="258">
        <v>13633</v>
      </c>
      <c r="H88" s="259">
        <v>3899</v>
      </c>
      <c r="I88" s="258">
        <v>14484</v>
      </c>
      <c r="J88" s="259">
        <v>4156</v>
      </c>
      <c r="K88" s="258">
        <v>3236</v>
      </c>
      <c r="L88" s="260">
        <v>1007</v>
      </c>
      <c r="M88" s="177"/>
      <c r="N88" s="178"/>
    </row>
    <row r="89" spans="1:18" ht="13.9" customHeight="1" x14ac:dyDescent="0.2">
      <c r="A89" s="256">
        <v>83</v>
      </c>
      <c r="B89" s="257" t="s">
        <v>374</v>
      </c>
      <c r="C89" s="258">
        <v>9916</v>
      </c>
      <c r="D89" s="259">
        <v>1158</v>
      </c>
      <c r="E89" s="258">
        <v>10722</v>
      </c>
      <c r="F89" s="259">
        <v>1250</v>
      </c>
      <c r="G89" s="258">
        <v>11558</v>
      </c>
      <c r="H89" s="259">
        <v>1325</v>
      </c>
      <c r="I89" s="258">
        <v>12408</v>
      </c>
      <c r="J89" s="259">
        <v>1409</v>
      </c>
      <c r="K89" s="258">
        <v>3330</v>
      </c>
      <c r="L89" s="260">
        <v>318</v>
      </c>
      <c r="M89" s="177"/>
      <c r="N89" s="178"/>
      <c r="R89" s="179"/>
    </row>
    <row r="90" spans="1:18" ht="13.9" customHeight="1" x14ac:dyDescent="0.2">
      <c r="A90" s="256">
        <v>84</v>
      </c>
      <c r="B90" s="257" t="s">
        <v>375</v>
      </c>
      <c r="C90" s="258">
        <v>3667</v>
      </c>
      <c r="D90" s="259">
        <v>718</v>
      </c>
      <c r="E90" s="258">
        <v>3888</v>
      </c>
      <c r="F90" s="259">
        <v>748</v>
      </c>
      <c r="G90" s="258">
        <v>4124</v>
      </c>
      <c r="H90" s="259">
        <v>782</v>
      </c>
      <c r="I90" s="258">
        <v>4334</v>
      </c>
      <c r="J90" s="259">
        <v>816</v>
      </c>
      <c r="K90" s="258">
        <v>890</v>
      </c>
      <c r="L90" s="260">
        <v>131</v>
      </c>
      <c r="M90" s="177"/>
      <c r="N90" s="178"/>
    </row>
    <row r="91" spans="1:18" ht="13.9" customHeight="1" x14ac:dyDescent="0.2">
      <c r="A91" s="256">
        <v>85</v>
      </c>
      <c r="B91" s="257" t="s">
        <v>376</v>
      </c>
      <c r="C91" s="258">
        <v>71415</v>
      </c>
      <c r="D91" s="259">
        <v>2685</v>
      </c>
      <c r="E91" s="258">
        <v>77746</v>
      </c>
      <c r="F91" s="259">
        <v>2843</v>
      </c>
      <c r="G91" s="258">
        <v>85062</v>
      </c>
      <c r="H91" s="259">
        <v>3002</v>
      </c>
      <c r="I91" s="258">
        <v>91663</v>
      </c>
      <c r="J91" s="259">
        <v>3196</v>
      </c>
      <c r="K91" s="258">
        <v>27159</v>
      </c>
      <c r="L91" s="260">
        <v>670</v>
      </c>
      <c r="M91" s="177"/>
      <c r="N91" s="178"/>
    </row>
    <row r="92" spans="1:18" ht="13.9" customHeight="1" x14ac:dyDescent="0.2">
      <c r="A92" s="256">
        <v>86</v>
      </c>
      <c r="B92" s="257" t="s">
        <v>539</v>
      </c>
      <c r="C92" s="258">
        <v>519</v>
      </c>
      <c r="D92" s="259">
        <v>9</v>
      </c>
      <c r="E92" s="258">
        <v>1087</v>
      </c>
      <c r="F92" s="259">
        <v>14</v>
      </c>
      <c r="G92" s="258">
        <v>1477</v>
      </c>
      <c r="H92" s="259">
        <v>20</v>
      </c>
      <c r="I92" s="258">
        <v>2018</v>
      </c>
      <c r="J92" s="259">
        <v>26</v>
      </c>
      <c r="K92" s="258">
        <v>1930</v>
      </c>
      <c r="L92" s="260">
        <v>21</v>
      </c>
      <c r="M92" s="177"/>
      <c r="N92" s="178"/>
    </row>
    <row r="93" spans="1:18" ht="13.9" customHeight="1" x14ac:dyDescent="0.2">
      <c r="A93" s="256">
        <v>87</v>
      </c>
      <c r="B93" s="257" t="s">
        <v>469</v>
      </c>
      <c r="C93" s="258">
        <v>93</v>
      </c>
      <c r="D93" s="259">
        <v>59</v>
      </c>
      <c r="E93" s="258">
        <v>198</v>
      </c>
      <c r="F93" s="259">
        <v>78</v>
      </c>
      <c r="G93" s="258">
        <v>209</v>
      </c>
      <c r="H93" s="259">
        <v>84</v>
      </c>
      <c r="I93" s="258">
        <v>278</v>
      </c>
      <c r="J93" s="259">
        <v>96</v>
      </c>
      <c r="K93" s="258">
        <v>248</v>
      </c>
      <c r="L93" s="260">
        <v>65</v>
      </c>
      <c r="M93" s="177"/>
      <c r="N93" s="178"/>
    </row>
    <row r="94" spans="1:18" ht="13.9" customHeight="1" x14ac:dyDescent="0.2">
      <c r="A94" s="256">
        <v>0</v>
      </c>
      <c r="B94" s="257" t="s">
        <v>145</v>
      </c>
      <c r="C94" s="258"/>
      <c r="D94" s="259"/>
      <c r="E94" s="258"/>
      <c r="F94" s="259"/>
      <c r="G94" s="258"/>
      <c r="H94" s="259"/>
      <c r="I94" s="258"/>
      <c r="J94" s="259"/>
      <c r="K94" s="258"/>
      <c r="L94" s="260"/>
      <c r="M94" s="177"/>
      <c r="N94" s="178"/>
    </row>
    <row r="95" spans="1:18" s="285" customFormat="1" ht="13.9" customHeight="1" x14ac:dyDescent="0.2">
      <c r="A95" s="261"/>
      <c r="B95" s="262" t="s">
        <v>60</v>
      </c>
      <c r="C95" s="263">
        <v>47017150</v>
      </c>
      <c r="D95" s="264">
        <v>2612959</v>
      </c>
      <c r="E95" s="263">
        <v>47960268</v>
      </c>
      <c r="F95" s="264">
        <v>2656266</v>
      </c>
      <c r="G95" s="264">
        <f t="shared" ref="G95:H95" si="0">SUM(G7:G94)</f>
        <v>48891997</v>
      </c>
      <c r="H95" s="264">
        <f t="shared" si="0"/>
        <v>2697340</v>
      </c>
      <c r="I95" s="263">
        <v>49786812</v>
      </c>
      <c r="J95" s="263">
        <v>2745307</v>
      </c>
      <c r="K95" s="263">
        <v>3632523</v>
      </c>
      <c r="L95" s="265">
        <v>167143</v>
      </c>
      <c r="M95" s="283"/>
      <c r="N95" s="284"/>
    </row>
    <row r="96" spans="1:18" ht="13.9" customHeight="1" x14ac:dyDescent="0.2">
      <c r="B96" s="204"/>
      <c r="E96" s="181"/>
      <c r="G96" s="182"/>
      <c r="H96" s="182"/>
      <c r="I96" s="459"/>
      <c r="J96" s="459"/>
      <c r="K96" s="182"/>
      <c r="L96" s="182"/>
      <c r="M96" s="177"/>
      <c r="N96" s="178"/>
    </row>
    <row r="97" spans="1:16382" x14ac:dyDescent="0.2">
      <c r="B97" s="183"/>
      <c r="G97" s="184"/>
      <c r="H97" s="184"/>
      <c r="K97" s="185"/>
      <c r="L97" s="185"/>
      <c r="M97" s="177"/>
      <c r="N97" s="178"/>
    </row>
    <row r="98" spans="1:16382" ht="18.75" customHeight="1" x14ac:dyDescent="0.2">
      <c r="B98" s="183"/>
      <c r="E98" s="181"/>
      <c r="F98" s="181"/>
      <c r="M98" s="177"/>
      <c r="N98" s="178"/>
    </row>
    <row r="99" spans="1:16382" x14ac:dyDescent="0.2">
      <c r="B99" s="187"/>
      <c r="C99" s="187"/>
      <c r="D99" s="187"/>
      <c r="E99" s="187"/>
      <c r="F99" s="187"/>
      <c r="G99" s="187"/>
      <c r="H99" s="187"/>
      <c r="I99" s="187"/>
      <c r="J99" s="187"/>
      <c r="K99" s="187"/>
      <c r="L99" s="187"/>
      <c r="M99" s="177"/>
      <c r="N99" s="178"/>
    </row>
    <row r="100" spans="1:16382" x14ac:dyDescent="0.2">
      <c r="B100" s="187"/>
      <c r="C100" s="187"/>
      <c r="D100" s="187"/>
      <c r="E100" s="187"/>
      <c r="F100" s="187"/>
      <c r="G100" s="187"/>
      <c r="H100" s="187"/>
      <c r="I100" s="187"/>
      <c r="J100" s="187"/>
      <c r="K100" s="187"/>
      <c r="L100" s="187"/>
      <c r="M100" s="177"/>
      <c r="N100" s="178"/>
    </row>
    <row r="101" spans="1:16382" x14ac:dyDescent="0.2">
      <c r="B101" s="460"/>
      <c r="C101" s="460"/>
      <c r="D101" s="460"/>
      <c r="E101" s="460"/>
      <c r="F101" s="460"/>
      <c r="G101" s="460"/>
      <c r="H101" s="460"/>
      <c r="I101" s="460"/>
      <c r="J101" s="460"/>
      <c r="K101" s="460"/>
      <c r="L101" s="460"/>
      <c r="M101" s="177"/>
      <c r="N101" s="178"/>
    </row>
    <row r="102" spans="1:16382" x14ac:dyDescent="0.2">
      <c r="B102" s="186"/>
      <c r="M102" s="177"/>
      <c r="N102" s="178"/>
    </row>
    <row r="103" spans="1:16382" x14ac:dyDescent="0.2">
      <c r="B103" s="186"/>
      <c r="M103" s="177"/>
      <c r="N103" s="178"/>
    </row>
    <row r="104" spans="1:16382" x14ac:dyDescent="0.2">
      <c r="B104" s="187"/>
      <c r="C104" s="187"/>
      <c r="D104" s="187"/>
      <c r="E104" s="188"/>
      <c r="F104" s="188"/>
      <c r="M104" s="177"/>
      <c r="N104" s="178"/>
    </row>
    <row r="105" spans="1:16382" x14ac:dyDescent="0.2">
      <c r="B105" s="186"/>
      <c r="M105" s="177"/>
      <c r="N105" s="178"/>
    </row>
    <row r="106" spans="1:16382" x14ac:dyDescent="0.2">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c r="FN106" s="189"/>
      <c r="FO106" s="189"/>
      <c r="FP106" s="189"/>
      <c r="FQ106" s="189"/>
      <c r="FR106" s="189"/>
      <c r="FS106" s="189"/>
      <c r="FT106" s="189"/>
      <c r="FU106" s="189"/>
      <c r="FV106" s="189"/>
      <c r="FW106" s="189"/>
      <c r="FX106" s="189"/>
      <c r="FY106" s="189"/>
      <c r="FZ106" s="189"/>
      <c r="GA106" s="189"/>
      <c r="GB106" s="189"/>
      <c r="GC106" s="189"/>
      <c r="GD106" s="189"/>
      <c r="GE106" s="189"/>
      <c r="GF106" s="189"/>
      <c r="GG106" s="189"/>
      <c r="GH106" s="189"/>
      <c r="GI106" s="189"/>
      <c r="GJ106" s="189"/>
      <c r="GK106" s="189"/>
      <c r="GL106" s="189"/>
      <c r="GM106" s="189"/>
      <c r="GN106" s="189"/>
      <c r="GO106" s="189"/>
      <c r="GP106" s="189"/>
      <c r="GQ106" s="189"/>
      <c r="GR106" s="189"/>
      <c r="GS106" s="189"/>
      <c r="GT106" s="189"/>
      <c r="GU106" s="189"/>
      <c r="GV106" s="189"/>
      <c r="GW106" s="189"/>
      <c r="GX106" s="189"/>
      <c r="GY106" s="189"/>
      <c r="GZ106" s="189"/>
      <c r="HA106" s="189"/>
      <c r="HB106" s="189"/>
      <c r="HC106" s="189"/>
      <c r="HD106" s="189"/>
      <c r="HE106" s="189"/>
      <c r="HF106" s="189"/>
      <c r="HG106" s="189"/>
      <c r="HH106" s="189"/>
      <c r="HI106" s="189"/>
      <c r="HJ106" s="189"/>
      <c r="HK106" s="189"/>
      <c r="HL106" s="189"/>
      <c r="HM106" s="189"/>
      <c r="HN106" s="189"/>
      <c r="HO106" s="189"/>
      <c r="HP106" s="189"/>
      <c r="HQ106" s="189"/>
      <c r="HR106" s="189"/>
      <c r="HS106" s="189"/>
      <c r="HT106" s="189"/>
      <c r="HU106" s="189"/>
      <c r="HV106" s="189"/>
      <c r="HW106" s="189"/>
      <c r="HX106" s="189"/>
      <c r="HY106" s="189"/>
      <c r="HZ106" s="189"/>
      <c r="IA106" s="189"/>
      <c r="IB106" s="189"/>
      <c r="IC106" s="189"/>
      <c r="ID106" s="189"/>
      <c r="IE106" s="189"/>
      <c r="IF106" s="189"/>
      <c r="IG106" s="189"/>
      <c r="IH106" s="189"/>
      <c r="II106" s="189"/>
      <c r="IJ106" s="189"/>
      <c r="IK106" s="189"/>
      <c r="IL106" s="189"/>
      <c r="IM106" s="189"/>
      <c r="IN106" s="189"/>
      <c r="IO106" s="189"/>
      <c r="IP106" s="189"/>
      <c r="IQ106" s="189"/>
      <c r="IR106" s="189"/>
      <c r="IS106" s="189"/>
      <c r="IT106" s="189"/>
      <c r="IU106" s="189"/>
      <c r="IV106" s="189"/>
      <c r="IW106" s="189"/>
      <c r="IX106" s="189"/>
      <c r="IY106" s="189"/>
      <c r="IZ106" s="189"/>
      <c r="JA106" s="189"/>
      <c r="JB106" s="189"/>
      <c r="JC106" s="189"/>
      <c r="JD106" s="189"/>
      <c r="JE106" s="189"/>
      <c r="JF106" s="189"/>
      <c r="JG106" s="189"/>
      <c r="JH106" s="189"/>
      <c r="JI106" s="189"/>
      <c r="JJ106" s="189"/>
      <c r="JK106" s="189"/>
      <c r="JL106" s="189"/>
      <c r="JM106" s="189"/>
      <c r="JN106" s="189"/>
      <c r="JO106" s="189"/>
      <c r="JP106" s="189"/>
      <c r="JQ106" s="189"/>
      <c r="JR106" s="189"/>
      <c r="JS106" s="189"/>
      <c r="JT106" s="189"/>
      <c r="JU106" s="189"/>
      <c r="JV106" s="189"/>
      <c r="JW106" s="189"/>
      <c r="JX106" s="189"/>
      <c r="JY106" s="189"/>
      <c r="JZ106" s="189"/>
      <c r="KA106" s="189"/>
      <c r="KB106" s="189"/>
      <c r="KC106" s="189"/>
      <c r="KD106" s="189"/>
      <c r="KE106" s="189"/>
      <c r="KF106" s="189"/>
      <c r="KG106" s="189"/>
      <c r="KH106" s="189"/>
      <c r="KI106" s="189"/>
      <c r="KJ106" s="189"/>
      <c r="KK106" s="189"/>
      <c r="KL106" s="189"/>
      <c r="KM106" s="189"/>
      <c r="KN106" s="189"/>
      <c r="KO106" s="189"/>
      <c r="KP106" s="189"/>
      <c r="KQ106" s="189"/>
      <c r="KR106" s="189"/>
      <c r="KS106" s="189"/>
      <c r="KT106" s="189"/>
      <c r="KU106" s="189"/>
      <c r="KV106" s="189"/>
      <c r="KW106" s="189"/>
      <c r="KX106" s="189"/>
      <c r="KY106" s="189"/>
      <c r="KZ106" s="189"/>
      <c r="LA106" s="189"/>
      <c r="LB106" s="189"/>
      <c r="LC106" s="189"/>
      <c r="LD106" s="189"/>
      <c r="LE106" s="189"/>
      <c r="LF106" s="189"/>
      <c r="LG106" s="189"/>
      <c r="LH106" s="189"/>
      <c r="LI106" s="189"/>
      <c r="LJ106" s="189"/>
      <c r="LK106" s="189"/>
      <c r="LL106" s="189"/>
      <c r="LM106" s="189"/>
      <c r="LN106" s="189"/>
      <c r="LO106" s="189"/>
      <c r="LP106" s="189"/>
      <c r="LQ106" s="189"/>
      <c r="LR106" s="189"/>
      <c r="LS106" s="189"/>
      <c r="LT106" s="189"/>
      <c r="LU106" s="189"/>
      <c r="LV106" s="189"/>
      <c r="LW106" s="189"/>
      <c r="LX106" s="189"/>
      <c r="LY106" s="189"/>
      <c r="LZ106" s="189"/>
      <c r="MA106" s="189"/>
      <c r="MB106" s="189"/>
      <c r="MC106" s="189"/>
      <c r="MD106" s="189"/>
      <c r="ME106" s="189"/>
      <c r="MF106" s="189"/>
      <c r="MG106" s="189"/>
      <c r="MH106" s="189"/>
      <c r="MI106" s="189"/>
      <c r="MJ106" s="189"/>
      <c r="MK106" s="189"/>
      <c r="ML106" s="189"/>
      <c r="MM106" s="189"/>
      <c r="MN106" s="189"/>
      <c r="MO106" s="189"/>
      <c r="MP106" s="189"/>
      <c r="MQ106" s="189"/>
      <c r="MR106" s="189"/>
      <c r="MS106" s="189"/>
      <c r="MT106" s="189"/>
      <c r="MU106" s="189"/>
      <c r="MV106" s="189"/>
      <c r="MW106" s="189"/>
      <c r="MX106" s="189"/>
      <c r="MY106" s="189"/>
      <c r="MZ106" s="189"/>
      <c r="NA106" s="189"/>
      <c r="NB106" s="189"/>
      <c r="NC106" s="189"/>
      <c r="ND106" s="189"/>
      <c r="NE106" s="189"/>
      <c r="NF106" s="189"/>
      <c r="NG106" s="189"/>
      <c r="NH106" s="189"/>
      <c r="NI106" s="189"/>
      <c r="NJ106" s="189"/>
      <c r="NK106" s="189"/>
      <c r="NL106" s="189"/>
      <c r="NM106" s="189"/>
      <c r="NN106" s="189"/>
      <c r="NO106" s="189"/>
      <c r="NP106" s="189"/>
      <c r="NQ106" s="189"/>
      <c r="NR106" s="189"/>
      <c r="NS106" s="189"/>
      <c r="NT106" s="189"/>
      <c r="NU106" s="189"/>
      <c r="NV106" s="189"/>
      <c r="NW106" s="189"/>
      <c r="NX106" s="189"/>
      <c r="NY106" s="189"/>
      <c r="NZ106" s="189"/>
      <c r="OA106" s="189"/>
      <c r="OB106" s="189"/>
      <c r="OC106" s="189"/>
      <c r="OD106" s="189"/>
      <c r="OE106" s="189"/>
      <c r="OF106" s="189"/>
      <c r="OG106" s="189"/>
      <c r="OH106" s="189"/>
      <c r="OI106" s="189"/>
      <c r="OJ106" s="189"/>
      <c r="OK106" s="189"/>
      <c r="OL106" s="189"/>
      <c r="OM106" s="189"/>
      <c r="ON106" s="189"/>
      <c r="OO106" s="189"/>
      <c r="OP106" s="189"/>
      <c r="OQ106" s="189"/>
      <c r="OR106" s="189"/>
      <c r="OS106" s="189"/>
      <c r="OT106" s="189"/>
      <c r="OU106" s="189"/>
      <c r="OV106" s="189"/>
      <c r="OW106" s="189"/>
      <c r="OX106" s="189"/>
      <c r="OY106" s="189"/>
      <c r="OZ106" s="189"/>
      <c r="PA106" s="189"/>
      <c r="PB106" s="189"/>
      <c r="PC106" s="189"/>
      <c r="PD106" s="189"/>
      <c r="PE106" s="189"/>
      <c r="PF106" s="189"/>
      <c r="PG106" s="189"/>
      <c r="PH106" s="189"/>
      <c r="PI106" s="189"/>
      <c r="PJ106" s="189"/>
      <c r="PK106" s="189"/>
      <c r="PL106" s="189"/>
      <c r="PM106" s="189"/>
      <c r="PN106" s="189"/>
      <c r="PO106" s="189"/>
      <c r="PP106" s="189"/>
      <c r="PQ106" s="189"/>
      <c r="PR106" s="189"/>
      <c r="PS106" s="189"/>
      <c r="PT106" s="189"/>
      <c r="PU106" s="189"/>
      <c r="PV106" s="189"/>
      <c r="PW106" s="189"/>
      <c r="PX106" s="189"/>
      <c r="PY106" s="189"/>
      <c r="PZ106" s="189"/>
      <c r="QA106" s="189"/>
      <c r="QB106" s="189"/>
      <c r="QC106" s="189"/>
      <c r="QD106" s="189"/>
      <c r="QE106" s="189"/>
      <c r="QF106" s="189"/>
      <c r="QG106" s="189"/>
      <c r="QH106" s="189"/>
      <c r="QI106" s="189"/>
      <c r="QJ106" s="189"/>
      <c r="QK106" s="189"/>
      <c r="QL106" s="189"/>
      <c r="QM106" s="189"/>
      <c r="QN106" s="189"/>
      <c r="QO106" s="189"/>
      <c r="QP106" s="189"/>
      <c r="QQ106" s="189"/>
      <c r="QR106" s="189"/>
      <c r="QS106" s="189"/>
      <c r="QT106" s="189"/>
      <c r="QU106" s="189"/>
      <c r="QV106" s="189"/>
      <c r="QW106" s="189"/>
      <c r="QX106" s="189"/>
      <c r="QY106" s="189"/>
      <c r="QZ106" s="189"/>
      <c r="RA106" s="189"/>
      <c r="RB106" s="189"/>
      <c r="RC106" s="189"/>
      <c r="RD106" s="189"/>
      <c r="RE106" s="189"/>
      <c r="RF106" s="189"/>
      <c r="RG106" s="189"/>
      <c r="RH106" s="189"/>
      <c r="RI106" s="189"/>
      <c r="RJ106" s="189"/>
      <c r="RK106" s="189"/>
      <c r="RL106" s="189"/>
      <c r="RM106" s="189"/>
      <c r="RN106" s="189"/>
      <c r="RO106" s="189"/>
      <c r="RP106" s="189"/>
      <c r="RQ106" s="189"/>
      <c r="RR106" s="189"/>
      <c r="RS106" s="189"/>
      <c r="RT106" s="189"/>
      <c r="RU106" s="189"/>
      <c r="RV106" s="189"/>
      <c r="RW106" s="189"/>
      <c r="RX106" s="189"/>
      <c r="RY106" s="189"/>
      <c r="RZ106" s="189"/>
      <c r="SA106" s="189"/>
      <c r="SB106" s="189"/>
      <c r="SC106" s="189"/>
      <c r="SD106" s="189"/>
      <c r="SE106" s="189"/>
      <c r="SF106" s="189"/>
      <c r="SG106" s="189"/>
      <c r="SH106" s="189"/>
      <c r="SI106" s="189"/>
      <c r="SJ106" s="189"/>
      <c r="SK106" s="189"/>
      <c r="SL106" s="189"/>
      <c r="SM106" s="189"/>
      <c r="SN106" s="189"/>
      <c r="SO106" s="189"/>
      <c r="SP106" s="189"/>
      <c r="SQ106" s="189"/>
      <c r="SR106" s="189"/>
      <c r="SS106" s="189"/>
      <c r="ST106" s="189"/>
      <c r="SU106" s="189"/>
      <c r="SV106" s="189"/>
      <c r="SW106" s="189"/>
      <c r="SX106" s="189"/>
      <c r="SY106" s="189"/>
      <c r="SZ106" s="189"/>
      <c r="TA106" s="189"/>
      <c r="TB106" s="189"/>
      <c r="TC106" s="189"/>
      <c r="TD106" s="189"/>
      <c r="TE106" s="189"/>
      <c r="TF106" s="189"/>
      <c r="TG106" s="189"/>
      <c r="TH106" s="189"/>
      <c r="TI106" s="189"/>
      <c r="TJ106" s="189"/>
      <c r="TK106" s="189"/>
      <c r="TL106" s="189"/>
      <c r="TM106" s="189"/>
      <c r="TN106" s="189"/>
      <c r="TO106" s="189"/>
      <c r="TP106" s="189"/>
      <c r="TQ106" s="189"/>
      <c r="TR106" s="189"/>
      <c r="TS106" s="189"/>
      <c r="TT106" s="189"/>
      <c r="TU106" s="189"/>
      <c r="TV106" s="189"/>
      <c r="TW106" s="189"/>
      <c r="TX106" s="189"/>
      <c r="TY106" s="189"/>
      <c r="TZ106" s="189"/>
      <c r="UA106" s="189"/>
      <c r="UB106" s="189"/>
      <c r="UC106" s="189"/>
      <c r="UD106" s="189"/>
      <c r="UE106" s="189"/>
      <c r="UF106" s="189"/>
      <c r="UG106" s="189"/>
      <c r="UH106" s="189"/>
      <c r="UI106" s="189"/>
      <c r="UJ106" s="189"/>
      <c r="UK106" s="189"/>
      <c r="UL106" s="189"/>
      <c r="UM106" s="189"/>
      <c r="UN106" s="189"/>
      <c r="UO106" s="189"/>
      <c r="UP106" s="189"/>
      <c r="UQ106" s="189"/>
      <c r="UR106" s="189"/>
      <c r="US106" s="189"/>
      <c r="UT106" s="189"/>
      <c r="UU106" s="189"/>
      <c r="UV106" s="189"/>
      <c r="UW106" s="189"/>
      <c r="UX106" s="189"/>
      <c r="UY106" s="189"/>
      <c r="UZ106" s="189"/>
      <c r="VA106" s="189"/>
      <c r="VB106" s="189"/>
      <c r="VC106" s="189"/>
      <c r="VD106" s="189"/>
      <c r="VE106" s="189"/>
      <c r="VF106" s="189"/>
      <c r="VG106" s="189"/>
      <c r="VH106" s="189"/>
      <c r="VI106" s="189"/>
      <c r="VJ106" s="189"/>
      <c r="VK106" s="189"/>
      <c r="VL106" s="189"/>
      <c r="VM106" s="189"/>
      <c r="VN106" s="189"/>
      <c r="VO106" s="189"/>
      <c r="VP106" s="189"/>
      <c r="VQ106" s="189"/>
      <c r="VR106" s="189"/>
      <c r="VS106" s="189"/>
      <c r="VT106" s="189"/>
      <c r="VU106" s="189"/>
      <c r="VV106" s="189"/>
      <c r="VW106" s="189"/>
      <c r="VX106" s="189"/>
      <c r="VY106" s="189"/>
      <c r="VZ106" s="189"/>
      <c r="WA106" s="189"/>
      <c r="WB106" s="189"/>
      <c r="WC106" s="189"/>
      <c r="WD106" s="189"/>
      <c r="WE106" s="189"/>
      <c r="WF106" s="189"/>
      <c r="WG106" s="189"/>
      <c r="WH106" s="189"/>
      <c r="WI106" s="189"/>
      <c r="WJ106" s="189"/>
      <c r="WK106" s="189"/>
      <c r="WL106" s="189"/>
      <c r="WM106" s="189"/>
      <c r="WN106" s="189"/>
      <c r="WO106" s="189"/>
      <c r="WP106" s="189"/>
      <c r="WQ106" s="189"/>
      <c r="WR106" s="189"/>
      <c r="WS106" s="189"/>
      <c r="WT106" s="189"/>
      <c r="WU106" s="189"/>
      <c r="WV106" s="189"/>
      <c r="WW106" s="189"/>
      <c r="WX106" s="189"/>
      <c r="WY106" s="189"/>
      <c r="WZ106" s="189"/>
      <c r="XA106" s="189"/>
      <c r="XB106" s="189"/>
      <c r="XC106" s="189"/>
      <c r="XD106" s="189"/>
      <c r="XE106" s="189"/>
      <c r="XF106" s="189"/>
      <c r="XG106" s="189"/>
      <c r="XH106" s="189"/>
      <c r="XI106" s="189"/>
      <c r="XJ106" s="189"/>
      <c r="XK106" s="189"/>
      <c r="XL106" s="189"/>
      <c r="XM106" s="189"/>
      <c r="XN106" s="189"/>
      <c r="XO106" s="189"/>
      <c r="XP106" s="189"/>
      <c r="XQ106" s="189"/>
      <c r="XR106" s="189"/>
      <c r="XS106" s="189"/>
      <c r="XT106" s="189"/>
      <c r="XU106" s="189"/>
      <c r="XV106" s="189"/>
      <c r="XW106" s="189"/>
      <c r="XX106" s="189"/>
      <c r="XY106" s="189"/>
      <c r="XZ106" s="189"/>
      <c r="YA106" s="189"/>
      <c r="YB106" s="189"/>
      <c r="YC106" s="189"/>
      <c r="YD106" s="189"/>
      <c r="YE106" s="189"/>
      <c r="YF106" s="189"/>
      <c r="YG106" s="189"/>
      <c r="YH106" s="189"/>
      <c r="YI106" s="189"/>
      <c r="YJ106" s="189"/>
      <c r="YK106" s="189"/>
      <c r="YL106" s="189"/>
      <c r="YM106" s="189"/>
      <c r="YN106" s="189"/>
      <c r="YO106" s="189"/>
      <c r="YP106" s="189"/>
      <c r="YQ106" s="189"/>
      <c r="YR106" s="189"/>
      <c r="YS106" s="189"/>
      <c r="YT106" s="189"/>
      <c r="YU106" s="189"/>
      <c r="YV106" s="189"/>
      <c r="YW106" s="189"/>
      <c r="YX106" s="189"/>
      <c r="YY106" s="189"/>
      <c r="YZ106" s="189"/>
      <c r="ZA106" s="189"/>
      <c r="ZB106" s="189"/>
      <c r="ZC106" s="189"/>
      <c r="ZD106" s="189"/>
      <c r="ZE106" s="189"/>
      <c r="ZF106" s="189"/>
      <c r="ZG106" s="189"/>
      <c r="ZH106" s="189"/>
      <c r="ZI106" s="189"/>
      <c r="ZJ106" s="189"/>
      <c r="ZK106" s="189"/>
      <c r="ZL106" s="189"/>
      <c r="ZM106" s="189"/>
      <c r="ZN106" s="189"/>
      <c r="ZO106" s="189"/>
      <c r="ZP106" s="189"/>
      <c r="ZQ106" s="189"/>
      <c r="ZR106" s="189"/>
      <c r="ZS106" s="189"/>
      <c r="ZT106" s="189"/>
      <c r="ZU106" s="189"/>
      <c r="ZV106" s="189"/>
      <c r="ZW106" s="189"/>
      <c r="ZX106" s="189"/>
      <c r="ZY106" s="189"/>
      <c r="ZZ106" s="189"/>
      <c r="AAA106" s="189"/>
      <c r="AAB106" s="189"/>
      <c r="AAC106" s="189"/>
      <c r="AAD106" s="189"/>
      <c r="AAE106" s="189"/>
      <c r="AAF106" s="189"/>
      <c r="AAG106" s="189"/>
      <c r="AAH106" s="189"/>
      <c r="AAI106" s="189"/>
      <c r="AAJ106" s="189"/>
      <c r="AAK106" s="189"/>
      <c r="AAL106" s="189"/>
      <c r="AAM106" s="189"/>
      <c r="AAN106" s="189"/>
      <c r="AAO106" s="189"/>
      <c r="AAP106" s="189"/>
      <c r="AAQ106" s="189"/>
      <c r="AAR106" s="189"/>
      <c r="AAS106" s="189"/>
      <c r="AAT106" s="189"/>
      <c r="AAU106" s="189"/>
      <c r="AAV106" s="189"/>
      <c r="AAW106" s="189"/>
      <c r="AAX106" s="189"/>
      <c r="AAY106" s="189"/>
      <c r="AAZ106" s="189"/>
      <c r="ABA106" s="189"/>
      <c r="ABB106" s="189"/>
      <c r="ABC106" s="189"/>
      <c r="ABD106" s="189"/>
      <c r="ABE106" s="189"/>
      <c r="ABF106" s="189"/>
      <c r="ABG106" s="189"/>
      <c r="ABH106" s="189"/>
      <c r="ABI106" s="189"/>
      <c r="ABJ106" s="189"/>
      <c r="ABK106" s="189"/>
      <c r="ABL106" s="189"/>
      <c r="ABM106" s="189"/>
      <c r="ABN106" s="189"/>
      <c r="ABO106" s="189"/>
      <c r="ABP106" s="189"/>
      <c r="ABQ106" s="189"/>
      <c r="ABR106" s="189"/>
      <c r="ABS106" s="189"/>
      <c r="ABT106" s="189"/>
      <c r="ABU106" s="189"/>
      <c r="ABV106" s="189"/>
      <c r="ABW106" s="189"/>
      <c r="ABX106" s="189"/>
      <c r="ABY106" s="189"/>
      <c r="ABZ106" s="189"/>
      <c r="ACA106" s="189"/>
      <c r="ACB106" s="189"/>
      <c r="ACC106" s="189"/>
      <c r="ACD106" s="189"/>
      <c r="ACE106" s="189"/>
      <c r="ACF106" s="189"/>
      <c r="ACG106" s="189"/>
      <c r="ACH106" s="189"/>
      <c r="ACI106" s="189"/>
      <c r="ACJ106" s="189"/>
      <c r="ACK106" s="189"/>
      <c r="ACL106" s="189"/>
      <c r="ACM106" s="189"/>
      <c r="ACN106" s="189"/>
      <c r="ACO106" s="189"/>
      <c r="ACP106" s="189"/>
      <c r="ACQ106" s="189"/>
      <c r="ACR106" s="189"/>
      <c r="ACS106" s="189"/>
      <c r="ACT106" s="189"/>
      <c r="ACU106" s="189"/>
      <c r="ACV106" s="189"/>
      <c r="ACW106" s="189"/>
      <c r="ACX106" s="189"/>
      <c r="ACY106" s="189"/>
      <c r="ACZ106" s="189"/>
      <c r="ADA106" s="189"/>
      <c r="ADB106" s="189"/>
      <c r="ADC106" s="189"/>
      <c r="ADD106" s="189"/>
      <c r="ADE106" s="189"/>
      <c r="ADF106" s="189"/>
      <c r="ADG106" s="189"/>
      <c r="ADH106" s="189"/>
      <c r="ADI106" s="189"/>
      <c r="ADJ106" s="189"/>
      <c r="ADK106" s="189"/>
      <c r="ADL106" s="189"/>
      <c r="ADM106" s="189"/>
      <c r="ADN106" s="189"/>
      <c r="ADO106" s="189"/>
      <c r="ADP106" s="189"/>
      <c r="ADQ106" s="189"/>
      <c r="ADR106" s="189"/>
      <c r="ADS106" s="189"/>
      <c r="ADT106" s="189"/>
      <c r="ADU106" s="189"/>
      <c r="ADV106" s="189"/>
      <c r="ADW106" s="189"/>
      <c r="ADX106" s="189"/>
      <c r="ADY106" s="189"/>
      <c r="ADZ106" s="189"/>
      <c r="AEA106" s="189"/>
      <c r="AEB106" s="189"/>
      <c r="AEC106" s="189"/>
      <c r="AED106" s="189"/>
      <c r="AEE106" s="189"/>
      <c r="AEF106" s="189"/>
      <c r="AEG106" s="189"/>
      <c r="AEH106" s="189"/>
      <c r="AEI106" s="189"/>
      <c r="AEJ106" s="189"/>
      <c r="AEK106" s="189"/>
      <c r="AEL106" s="189"/>
      <c r="AEM106" s="189"/>
      <c r="AEN106" s="189"/>
      <c r="AEO106" s="189"/>
      <c r="AEP106" s="189"/>
      <c r="AEQ106" s="189"/>
      <c r="AER106" s="189"/>
      <c r="AES106" s="189"/>
      <c r="AET106" s="189"/>
      <c r="AEU106" s="189"/>
      <c r="AEV106" s="189"/>
      <c r="AEW106" s="189"/>
      <c r="AEX106" s="189"/>
      <c r="AEY106" s="189"/>
      <c r="AEZ106" s="189"/>
      <c r="AFA106" s="189"/>
      <c r="AFB106" s="189"/>
      <c r="AFC106" s="189"/>
      <c r="AFD106" s="189"/>
      <c r="AFE106" s="189"/>
      <c r="AFF106" s="189"/>
      <c r="AFG106" s="189"/>
      <c r="AFH106" s="189"/>
      <c r="AFI106" s="189"/>
      <c r="AFJ106" s="189"/>
      <c r="AFK106" s="189"/>
      <c r="AFL106" s="189"/>
      <c r="AFM106" s="189"/>
      <c r="AFN106" s="189"/>
      <c r="AFO106" s="189"/>
      <c r="AFP106" s="189"/>
      <c r="AFQ106" s="189"/>
      <c r="AFR106" s="189"/>
      <c r="AFS106" s="189"/>
      <c r="AFT106" s="189"/>
      <c r="AFU106" s="189"/>
      <c r="AFV106" s="189"/>
      <c r="AFW106" s="189"/>
      <c r="AFX106" s="189"/>
      <c r="AFY106" s="189"/>
      <c r="AFZ106" s="189"/>
      <c r="AGA106" s="189"/>
      <c r="AGB106" s="189"/>
      <c r="AGC106" s="189"/>
      <c r="AGD106" s="189"/>
      <c r="AGE106" s="189"/>
      <c r="AGF106" s="189"/>
      <c r="AGG106" s="189"/>
      <c r="AGH106" s="189"/>
      <c r="AGI106" s="189"/>
      <c r="AGJ106" s="189"/>
      <c r="AGK106" s="189"/>
      <c r="AGL106" s="189"/>
      <c r="AGM106" s="189"/>
      <c r="AGN106" s="189"/>
      <c r="AGO106" s="189"/>
      <c r="AGP106" s="189"/>
      <c r="AGQ106" s="189"/>
      <c r="AGR106" s="189"/>
      <c r="AGS106" s="189"/>
      <c r="AGT106" s="189"/>
      <c r="AGU106" s="189"/>
      <c r="AGV106" s="189"/>
      <c r="AGW106" s="189"/>
      <c r="AGX106" s="189"/>
      <c r="AGY106" s="189"/>
      <c r="AGZ106" s="189"/>
      <c r="AHA106" s="189"/>
      <c r="AHB106" s="189"/>
      <c r="AHC106" s="189"/>
      <c r="AHD106" s="189"/>
      <c r="AHE106" s="189"/>
      <c r="AHF106" s="189"/>
      <c r="AHG106" s="189"/>
      <c r="AHH106" s="189"/>
      <c r="AHI106" s="189"/>
      <c r="AHJ106" s="189"/>
      <c r="AHK106" s="189"/>
      <c r="AHL106" s="189"/>
      <c r="AHM106" s="189"/>
      <c r="AHN106" s="189"/>
      <c r="AHO106" s="189"/>
      <c r="AHP106" s="189"/>
      <c r="AHQ106" s="189"/>
      <c r="AHR106" s="189"/>
      <c r="AHS106" s="189"/>
      <c r="AHT106" s="189"/>
      <c r="AHU106" s="189"/>
      <c r="AHV106" s="189"/>
      <c r="AHW106" s="189"/>
      <c r="AHX106" s="189"/>
      <c r="AHY106" s="189"/>
      <c r="AHZ106" s="189"/>
      <c r="AIA106" s="189"/>
      <c r="AIB106" s="189"/>
      <c r="AIC106" s="189"/>
      <c r="AID106" s="189"/>
      <c r="AIE106" s="189"/>
      <c r="AIF106" s="189"/>
      <c r="AIG106" s="189"/>
      <c r="AIH106" s="189"/>
      <c r="AII106" s="189"/>
      <c r="AIJ106" s="189"/>
      <c r="AIK106" s="189"/>
      <c r="AIL106" s="189"/>
      <c r="AIM106" s="189"/>
      <c r="AIN106" s="189"/>
      <c r="AIO106" s="189"/>
      <c r="AIP106" s="189"/>
      <c r="AIQ106" s="189"/>
      <c r="AIR106" s="189"/>
      <c r="AIS106" s="189"/>
      <c r="AIT106" s="189"/>
      <c r="AIU106" s="189"/>
      <c r="AIV106" s="189"/>
      <c r="AIW106" s="189"/>
      <c r="AIX106" s="189"/>
      <c r="AIY106" s="189"/>
      <c r="AIZ106" s="189"/>
      <c r="AJA106" s="189"/>
      <c r="AJB106" s="189"/>
      <c r="AJC106" s="189"/>
      <c r="AJD106" s="189"/>
      <c r="AJE106" s="189"/>
      <c r="AJF106" s="189"/>
      <c r="AJG106" s="189"/>
      <c r="AJH106" s="189"/>
      <c r="AJI106" s="189"/>
      <c r="AJJ106" s="189"/>
      <c r="AJK106" s="189"/>
      <c r="AJL106" s="189"/>
      <c r="AJM106" s="189"/>
      <c r="AJN106" s="189"/>
      <c r="AJO106" s="189"/>
      <c r="AJP106" s="189"/>
      <c r="AJQ106" s="189"/>
      <c r="AJR106" s="189"/>
      <c r="AJS106" s="189"/>
      <c r="AJT106" s="189"/>
      <c r="AJU106" s="189"/>
      <c r="AJV106" s="189"/>
      <c r="AJW106" s="189"/>
      <c r="AJX106" s="189"/>
      <c r="AJY106" s="189"/>
      <c r="AJZ106" s="189"/>
      <c r="AKA106" s="189"/>
      <c r="AKB106" s="189"/>
      <c r="AKC106" s="189"/>
      <c r="AKD106" s="189"/>
      <c r="AKE106" s="189"/>
      <c r="AKF106" s="189"/>
      <c r="AKG106" s="189"/>
      <c r="AKH106" s="189"/>
      <c r="AKI106" s="189"/>
      <c r="AKJ106" s="189"/>
      <c r="AKK106" s="189"/>
      <c r="AKL106" s="189"/>
      <c r="AKM106" s="189"/>
      <c r="AKN106" s="189"/>
      <c r="AKO106" s="189"/>
      <c r="AKP106" s="189"/>
      <c r="AKQ106" s="189"/>
      <c r="AKR106" s="189"/>
      <c r="AKS106" s="189"/>
      <c r="AKT106" s="189"/>
      <c r="AKU106" s="189"/>
      <c r="AKV106" s="189"/>
      <c r="AKW106" s="189"/>
      <c r="AKX106" s="189"/>
      <c r="AKY106" s="189"/>
      <c r="AKZ106" s="189"/>
      <c r="ALA106" s="189"/>
      <c r="ALB106" s="189"/>
      <c r="ALC106" s="189"/>
      <c r="ALD106" s="189"/>
      <c r="ALE106" s="189"/>
      <c r="ALF106" s="189"/>
      <c r="ALG106" s="189"/>
      <c r="ALH106" s="189"/>
      <c r="ALI106" s="189"/>
      <c r="ALJ106" s="189"/>
      <c r="ALK106" s="189"/>
      <c r="ALL106" s="189"/>
      <c r="ALM106" s="189"/>
      <c r="ALN106" s="189"/>
      <c r="ALO106" s="189"/>
      <c r="ALP106" s="189"/>
      <c r="ALQ106" s="189"/>
      <c r="ALR106" s="189"/>
      <c r="ALS106" s="189"/>
      <c r="ALT106" s="189"/>
      <c r="ALU106" s="189"/>
      <c r="ALV106" s="189"/>
      <c r="ALW106" s="189"/>
      <c r="ALX106" s="189"/>
      <c r="ALY106" s="189"/>
      <c r="ALZ106" s="189"/>
      <c r="AMA106" s="189"/>
      <c r="AMB106" s="189"/>
      <c r="AMC106" s="189"/>
      <c r="AMD106" s="189"/>
      <c r="AME106" s="189"/>
      <c r="AMF106" s="189"/>
      <c r="AMG106" s="189"/>
      <c r="AMH106" s="189"/>
      <c r="AMI106" s="189"/>
      <c r="AMJ106" s="189"/>
      <c r="AMK106" s="189"/>
      <c r="AML106" s="189"/>
      <c r="AMM106" s="189"/>
      <c r="AMN106" s="189"/>
      <c r="AMO106" s="189"/>
      <c r="AMP106" s="189"/>
      <c r="AMQ106" s="189"/>
      <c r="AMR106" s="189"/>
      <c r="AMS106" s="189"/>
      <c r="AMT106" s="189"/>
      <c r="AMU106" s="189"/>
      <c r="AMV106" s="189"/>
      <c r="AMW106" s="189"/>
      <c r="AMX106" s="189"/>
      <c r="AMY106" s="189"/>
      <c r="AMZ106" s="189"/>
      <c r="ANA106" s="189"/>
      <c r="ANB106" s="189"/>
      <c r="ANC106" s="189"/>
      <c r="AND106" s="189"/>
      <c r="ANE106" s="189"/>
      <c r="ANF106" s="189"/>
      <c r="ANG106" s="189"/>
      <c r="ANH106" s="189"/>
      <c r="ANI106" s="189"/>
      <c r="ANJ106" s="189"/>
      <c r="ANK106" s="189"/>
      <c r="ANL106" s="189"/>
      <c r="ANM106" s="189"/>
      <c r="ANN106" s="189"/>
      <c r="ANO106" s="189"/>
      <c r="ANP106" s="189"/>
      <c r="ANQ106" s="189"/>
      <c r="ANR106" s="189"/>
      <c r="ANS106" s="189"/>
      <c r="ANT106" s="189"/>
      <c r="ANU106" s="189"/>
      <c r="ANV106" s="189"/>
      <c r="ANW106" s="189"/>
      <c r="ANX106" s="189"/>
      <c r="ANY106" s="189"/>
      <c r="ANZ106" s="189"/>
      <c r="AOA106" s="189"/>
      <c r="AOB106" s="189"/>
      <c r="AOC106" s="189"/>
      <c r="AOD106" s="189"/>
      <c r="AOE106" s="189"/>
      <c r="AOF106" s="189"/>
      <c r="AOG106" s="189"/>
      <c r="AOH106" s="189"/>
      <c r="AOI106" s="189"/>
      <c r="AOJ106" s="189"/>
      <c r="AOK106" s="189"/>
      <c r="AOL106" s="189"/>
      <c r="AOM106" s="189"/>
      <c r="AON106" s="189"/>
      <c r="AOO106" s="189"/>
      <c r="AOP106" s="189"/>
      <c r="AOQ106" s="189"/>
      <c r="AOR106" s="189"/>
      <c r="AOS106" s="189"/>
      <c r="AOT106" s="189"/>
      <c r="AOU106" s="189"/>
      <c r="AOV106" s="189"/>
      <c r="AOW106" s="189"/>
      <c r="AOX106" s="189"/>
      <c r="AOY106" s="189"/>
      <c r="AOZ106" s="189"/>
      <c r="APA106" s="189"/>
      <c r="APB106" s="189"/>
      <c r="APC106" s="189"/>
      <c r="APD106" s="189"/>
      <c r="APE106" s="189"/>
      <c r="APF106" s="189"/>
      <c r="APG106" s="189"/>
      <c r="APH106" s="189"/>
      <c r="API106" s="189"/>
      <c r="APJ106" s="189"/>
      <c r="APK106" s="189"/>
      <c r="APL106" s="189"/>
      <c r="APM106" s="189"/>
      <c r="APN106" s="189"/>
      <c r="APO106" s="189"/>
      <c r="APP106" s="189"/>
      <c r="APQ106" s="189"/>
      <c r="APR106" s="189"/>
      <c r="APS106" s="189"/>
      <c r="APT106" s="189"/>
      <c r="APU106" s="189"/>
      <c r="APV106" s="189"/>
      <c r="APW106" s="189"/>
      <c r="APX106" s="189"/>
      <c r="APY106" s="189"/>
      <c r="APZ106" s="189"/>
      <c r="AQA106" s="189"/>
      <c r="AQB106" s="189"/>
      <c r="AQC106" s="189"/>
      <c r="AQD106" s="189"/>
      <c r="AQE106" s="189"/>
      <c r="AQF106" s="189"/>
      <c r="AQG106" s="189"/>
      <c r="AQH106" s="189"/>
      <c r="AQI106" s="189"/>
      <c r="AQJ106" s="189"/>
      <c r="AQK106" s="189"/>
      <c r="AQL106" s="189"/>
      <c r="AQM106" s="189"/>
      <c r="AQN106" s="189"/>
      <c r="AQO106" s="189"/>
      <c r="AQP106" s="189"/>
      <c r="AQQ106" s="189"/>
      <c r="AQR106" s="189"/>
      <c r="AQS106" s="189"/>
      <c r="AQT106" s="189"/>
      <c r="AQU106" s="189"/>
      <c r="AQV106" s="189"/>
      <c r="AQW106" s="189"/>
      <c r="AQX106" s="189"/>
      <c r="AQY106" s="189"/>
      <c r="AQZ106" s="189"/>
      <c r="ARA106" s="189"/>
      <c r="ARB106" s="189"/>
      <c r="ARC106" s="189"/>
      <c r="ARD106" s="189"/>
      <c r="ARE106" s="189"/>
      <c r="ARF106" s="189"/>
      <c r="ARG106" s="189"/>
      <c r="ARH106" s="189"/>
      <c r="ARI106" s="189"/>
      <c r="ARJ106" s="189"/>
      <c r="ARK106" s="189"/>
      <c r="ARL106" s="189"/>
      <c r="ARM106" s="189"/>
      <c r="ARN106" s="189"/>
      <c r="ARO106" s="189"/>
      <c r="ARP106" s="189"/>
      <c r="ARQ106" s="189"/>
      <c r="ARR106" s="189"/>
      <c r="ARS106" s="189"/>
      <c r="ART106" s="189"/>
      <c r="ARU106" s="189"/>
      <c r="ARV106" s="189"/>
      <c r="ARW106" s="189"/>
      <c r="ARX106" s="189"/>
      <c r="ARY106" s="189"/>
      <c r="ARZ106" s="189"/>
      <c r="ASA106" s="189"/>
      <c r="ASB106" s="189"/>
      <c r="ASC106" s="189"/>
      <c r="ASD106" s="189"/>
      <c r="ASE106" s="189"/>
      <c r="ASF106" s="189"/>
      <c r="ASG106" s="189"/>
      <c r="ASH106" s="189"/>
      <c r="ASI106" s="189"/>
      <c r="ASJ106" s="189"/>
      <c r="ASK106" s="189"/>
      <c r="ASL106" s="189"/>
      <c r="ASM106" s="189"/>
      <c r="ASN106" s="189"/>
      <c r="ASO106" s="189"/>
      <c r="ASP106" s="189"/>
      <c r="ASQ106" s="189"/>
      <c r="ASR106" s="189"/>
      <c r="ASS106" s="189"/>
      <c r="AST106" s="189"/>
      <c r="ASU106" s="189"/>
      <c r="ASV106" s="189"/>
      <c r="ASW106" s="189"/>
      <c r="ASX106" s="189"/>
      <c r="ASY106" s="189"/>
      <c r="ASZ106" s="189"/>
      <c r="ATA106" s="189"/>
      <c r="ATB106" s="189"/>
      <c r="ATC106" s="189"/>
      <c r="ATD106" s="189"/>
      <c r="ATE106" s="189"/>
      <c r="ATF106" s="189"/>
      <c r="ATG106" s="189"/>
      <c r="ATH106" s="189"/>
      <c r="ATI106" s="189"/>
      <c r="ATJ106" s="189"/>
      <c r="ATK106" s="189"/>
      <c r="ATL106" s="189"/>
      <c r="ATM106" s="189"/>
      <c r="ATN106" s="189"/>
      <c r="ATO106" s="189"/>
      <c r="ATP106" s="189"/>
      <c r="ATQ106" s="189"/>
      <c r="ATR106" s="189"/>
      <c r="ATS106" s="189"/>
      <c r="ATT106" s="189"/>
      <c r="ATU106" s="189"/>
      <c r="ATV106" s="189"/>
      <c r="ATW106" s="189"/>
      <c r="ATX106" s="189"/>
      <c r="ATY106" s="189"/>
      <c r="ATZ106" s="189"/>
      <c r="AUA106" s="189"/>
      <c r="AUB106" s="189"/>
      <c r="AUC106" s="189"/>
      <c r="AUD106" s="189"/>
      <c r="AUE106" s="189"/>
      <c r="AUF106" s="189"/>
      <c r="AUG106" s="189"/>
      <c r="AUH106" s="189"/>
      <c r="AUI106" s="189"/>
      <c r="AUJ106" s="189"/>
      <c r="AUK106" s="189"/>
      <c r="AUL106" s="189"/>
      <c r="AUM106" s="189"/>
      <c r="AUN106" s="189"/>
      <c r="AUO106" s="189"/>
      <c r="AUP106" s="189"/>
      <c r="AUQ106" s="189"/>
      <c r="AUR106" s="189"/>
      <c r="AUS106" s="189"/>
      <c r="AUT106" s="189"/>
      <c r="AUU106" s="189"/>
      <c r="AUV106" s="189"/>
      <c r="AUW106" s="189"/>
      <c r="AUX106" s="189"/>
      <c r="AUY106" s="189"/>
      <c r="AUZ106" s="189"/>
      <c r="AVA106" s="189"/>
      <c r="AVB106" s="189"/>
      <c r="AVC106" s="189"/>
      <c r="AVD106" s="189"/>
      <c r="AVE106" s="189"/>
      <c r="AVF106" s="189"/>
      <c r="AVG106" s="189"/>
      <c r="AVH106" s="189"/>
      <c r="AVI106" s="189"/>
      <c r="AVJ106" s="189"/>
      <c r="AVK106" s="189"/>
      <c r="AVL106" s="189"/>
      <c r="AVM106" s="189"/>
      <c r="AVN106" s="189"/>
      <c r="AVO106" s="189"/>
      <c r="AVP106" s="189"/>
      <c r="AVQ106" s="189"/>
      <c r="AVR106" s="189"/>
      <c r="AVS106" s="189"/>
      <c r="AVT106" s="189"/>
      <c r="AVU106" s="189"/>
      <c r="AVV106" s="189"/>
      <c r="AVW106" s="189"/>
      <c r="AVX106" s="189"/>
      <c r="AVY106" s="189"/>
      <c r="AVZ106" s="189"/>
      <c r="AWA106" s="189"/>
      <c r="AWB106" s="189"/>
      <c r="AWC106" s="189"/>
      <c r="AWD106" s="189"/>
      <c r="AWE106" s="189"/>
      <c r="AWF106" s="189"/>
      <c r="AWG106" s="189"/>
      <c r="AWH106" s="189"/>
      <c r="AWI106" s="189"/>
      <c r="AWJ106" s="189"/>
      <c r="AWK106" s="189"/>
      <c r="AWL106" s="189"/>
      <c r="AWM106" s="189"/>
      <c r="AWN106" s="189"/>
      <c r="AWO106" s="189"/>
      <c r="AWP106" s="189"/>
      <c r="AWQ106" s="189"/>
      <c r="AWR106" s="189"/>
      <c r="AWS106" s="189"/>
      <c r="AWT106" s="189"/>
      <c r="AWU106" s="189"/>
      <c r="AWV106" s="189"/>
      <c r="AWW106" s="189"/>
      <c r="AWX106" s="189"/>
      <c r="AWY106" s="189"/>
      <c r="AWZ106" s="189"/>
      <c r="AXA106" s="189"/>
      <c r="AXB106" s="189"/>
      <c r="AXC106" s="189"/>
      <c r="AXD106" s="189"/>
      <c r="AXE106" s="189"/>
      <c r="AXF106" s="189"/>
      <c r="AXG106" s="189"/>
      <c r="AXH106" s="189"/>
      <c r="AXI106" s="189"/>
      <c r="AXJ106" s="189"/>
      <c r="AXK106" s="189"/>
      <c r="AXL106" s="189"/>
      <c r="AXM106" s="189"/>
      <c r="AXN106" s="189"/>
      <c r="AXO106" s="189"/>
      <c r="AXP106" s="189"/>
      <c r="AXQ106" s="189"/>
      <c r="AXR106" s="189"/>
      <c r="AXS106" s="189"/>
      <c r="AXT106" s="189"/>
      <c r="AXU106" s="189"/>
      <c r="AXV106" s="189"/>
      <c r="AXW106" s="189"/>
      <c r="AXX106" s="189"/>
      <c r="AXY106" s="189"/>
      <c r="AXZ106" s="189"/>
      <c r="AYA106" s="189"/>
      <c r="AYB106" s="189"/>
      <c r="AYC106" s="189"/>
      <c r="AYD106" s="189"/>
      <c r="AYE106" s="189"/>
      <c r="AYF106" s="189"/>
      <c r="AYG106" s="189"/>
      <c r="AYH106" s="189"/>
      <c r="AYI106" s="189"/>
      <c r="AYJ106" s="189"/>
      <c r="AYK106" s="189"/>
      <c r="AYL106" s="189"/>
      <c r="AYM106" s="189"/>
      <c r="AYN106" s="189"/>
      <c r="AYO106" s="189"/>
      <c r="AYP106" s="189"/>
      <c r="AYQ106" s="189"/>
      <c r="AYR106" s="189"/>
      <c r="AYS106" s="189"/>
      <c r="AYT106" s="189"/>
      <c r="AYU106" s="189"/>
      <c r="AYV106" s="189"/>
      <c r="AYW106" s="189"/>
      <c r="AYX106" s="189"/>
      <c r="AYY106" s="189"/>
      <c r="AYZ106" s="189"/>
      <c r="AZA106" s="189"/>
      <c r="AZB106" s="189"/>
      <c r="AZC106" s="189"/>
      <c r="AZD106" s="189"/>
      <c r="AZE106" s="189"/>
      <c r="AZF106" s="189"/>
      <c r="AZG106" s="189"/>
      <c r="AZH106" s="189"/>
      <c r="AZI106" s="189"/>
      <c r="AZJ106" s="189"/>
      <c r="AZK106" s="189"/>
      <c r="AZL106" s="189"/>
      <c r="AZM106" s="189"/>
      <c r="AZN106" s="189"/>
      <c r="AZO106" s="189"/>
      <c r="AZP106" s="189"/>
      <c r="AZQ106" s="189"/>
      <c r="AZR106" s="189"/>
      <c r="AZS106" s="189"/>
      <c r="AZT106" s="189"/>
      <c r="AZU106" s="189"/>
      <c r="AZV106" s="189"/>
      <c r="AZW106" s="189"/>
      <c r="AZX106" s="189"/>
      <c r="AZY106" s="189"/>
      <c r="AZZ106" s="189"/>
      <c r="BAA106" s="189"/>
      <c r="BAB106" s="189"/>
      <c r="BAC106" s="189"/>
      <c r="BAD106" s="189"/>
      <c r="BAE106" s="189"/>
      <c r="BAF106" s="189"/>
      <c r="BAG106" s="189"/>
      <c r="BAH106" s="189"/>
      <c r="BAI106" s="189"/>
      <c r="BAJ106" s="189"/>
      <c r="BAK106" s="189"/>
      <c r="BAL106" s="189"/>
      <c r="BAM106" s="189"/>
      <c r="BAN106" s="189"/>
      <c r="BAO106" s="189"/>
      <c r="BAP106" s="189"/>
      <c r="BAQ106" s="189"/>
      <c r="BAR106" s="189"/>
      <c r="BAS106" s="189"/>
      <c r="BAT106" s="189"/>
      <c r="BAU106" s="189"/>
      <c r="BAV106" s="189"/>
      <c r="BAW106" s="189"/>
      <c r="BAX106" s="189"/>
      <c r="BAY106" s="189"/>
      <c r="BAZ106" s="189"/>
      <c r="BBA106" s="189"/>
      <c r="BBB106" s="189"/>
      <c r="BBC106" s="189"/>
      <c r="BBD106" s="189"/>
      <c r="BBE106" s="189"/>
      <c r="BBF106" s="189"/>
      <c r="BBG106" s="189"/>
      <c r="BBH106" s="189"/>
      <c r="BBI106" s="189"/>
      <c r="BBJ106" s="189"/>
      <c r="BBK106" s="189"/>
      <c r="BBL106" s="189"/>
      <c r="BBM106" s="189"/>
      <c r="BBN106" s="189"/>
      <c r="BBO106" s="189"/>
      <c r="BBP106" s="189"/>
      <c r="BBQ106" s="189"/>
      <c r="BBR106" s="189"/>
      <c r="BBS106" s="189"/>
      <c r="BBT106" s="189"/>
      <c r="BBU106" s="189"/>
      <c r="BBV106" s="189"/>
      <c r="BBW106" s="189"/>
      <c r="BBX106" s="189"/>
      <c r="BBY106" s="189"/>
      <c r="BBZ106" s="189"/>
      <c r="BCA106" s="189"/>
      <c r="BCB106" s="189"/>
      <c r="BCC106" s="189"/>
      <c r="BCD106" s="189"/>
      <c r="BCE106" s="189"/>
      <c r="BCF106" s="189"/>
      <c r="BCG106" s="189"/>
      <c r="BCH106" s="189"/>
      <c r="BCI106" s="189"/>
      <c r="BCJ106" s="189"/>
      <c r="BCK106" s="189"/>
      <c r="BCL106" s="189"/>
      <c r="BCM106" s="189"/>
      <c r="BCN106" s="189"/>
      <c r="BCO106" s="189"/>
      <c r="BCP106" s="189"/>
      <c r="BCQ106" s="189"/>
      <c r="BCR106" s="189"/>
      <c r="BCS106" s="189"/>
      <c r="BCT106" s="189"/>
      <c r="BCU106" s="189"/>
      <c r="BCV106" s="189"/>
      <c r="BCW106" s="189"/>
      <c r="BCX106" s="189"/>
      <c r="BCY106" s="189"/>
      <c r="BCZ106" s="189"/>
      <c r="BDA106" s="189"/>
      <c r="BDB106" s="189"/>
      <c r="BDC106" s="189"/>
      <c r="BDD106" s="189"/>
      <c r="BDE106" s="189"/>
      <c r="BDF106" s="189"/>
      <c r="BDG106" s="189"/>
      <c r="BDH106" s="189"/>
      <c r="BDI106" s="189"/>
      <c r="BDJ106" s="189"/>
      <c r="BDK106" s="189"/>
      <c r="BDL106" s="189"/>
      <c r="BDM106" s="189"/>
      <c r="BDN106" s="189"/>
      <c r="BDO106" s="189"/>
      <c r="BDP106" s="189"/>
      <c r="BDQ106" s="189"/>
      <c r="BDR106" s="189"/>
      <c r="BDS106" s="189"/>
      <c r="BDT106" s="189"/>
      <c r="BDU106" s="189"/>
      <c r="BDV106" s="189"/>
      <c r="BDW106" s="189"/>
      <c r="BDX106" s="189"/>
      <c r="BDY106" s="189"/>
      <c r="BDZ106" s="189"/>
      <c r="BEA106" s="189"/>
      <c r="BEB106" s="189"/>
      <c r="BEC106" s="189"/>
      <c r="BED106" s="189"/>
      <c r="BEE106" s="189"/>
      <c r="BEF106" s="189"/>
      <c r="BEG106" s="189"/>
      <c r="BEH106" s="189"/>
      <c r="BEI106" s="189"/>
      <c r="BEJ106" s="189"/>
      <c r="BEK106" s="189"/>
      <c r="BEL106" s="189"/>
      <c r="BEM106" s="189"/>
      <c r="BEN106" s="189"/>
      <c r="BEO106" s="189"/>
      <c r="BEP106" s="189"/>
      <c r="BEQ106" s="189"/>
      <c r="BER106" s="189"/>
      <c r="BES106" s="189"/>
      <c r="BET106" s="189"/>
      <c r="BEU106" s="189"/>
      <c r="BEV106" s="189"/>
      <c r="BEW106" s="189"/>
      <c r="BEX106" s="189"/>
      <c r="BEY106" s="189"/>
      <c r="BEZ106" s="189"/>
      <c r="BFA106" s="189"/>
      <c r="BFB106" s="189"/>
      <c r="BFC106" s="189"/>
      <c r="BFD106" s="189"/>
      <c r="BFE106" s="189"/>
      <c r="BFF106" s="189"/>
      <c r="BFG106" s="189"/>
      <c r="BFH106" s="189"/>
      <c r="BFI106" s="189"/>
      <c r="BFJ106" s="189"/>
      <c r="BFK106" s="189"/>
      <c r="BFL106" s="189"/>
      <c r="BFM106" s="189"/>
      <c r="BFN106" s="189"/>
      <c r="BFO106" s="189"/>
      <c r="BFP106" s="189"/>
      <c r="BFQ106" s="189"/>
      <c r="BFR106" s="189"/>
      <c r="BFS106" s="189"/>
      <c r="BFT106" s="189"/>
      <c r="BFU106" s="189"/>
      <c r="BFV106" s="189"/>
      <c r="BFW106" s="189"/>
      <c r="BFX106" s="189"/>
      <c r="BFY106" s="189"/>
      <c r="BFZ106" s="189"/>
      <c r="BGA106" s="189"/>
      <c r="BGB106" s="189"/>
      <c r="BGC106" s="189"/>
      <c r="BGD106" s="189"/>
      <c r="BGE106" s="189"/>
      <c r="BGF106" s="189"/>
      <c r="BGG106" s="189"/>
      <c r="BGH106" s="189"/>
      <c r="BGI106" s="189"/>
      <c r="BGJ106" s="189"/>
      <c r="BGK106" s="189"/>
      <c r="BGL106" s="189"/>
      <c r="BGM106" s="189"/>
      <c r="BGN106" s="189"/>
      <c r="BGO106" s="189"/>
      <c r="BGP106" s="189"/>
      <c r="BGQ106" s="189"/>
      <c r="BGR106" s="189"/>
      <c r="BGS106" s="189"/>
      <c r="BGT106" s="189"/>
      <c r="BGU106" s="189"/>
      <c r="BGV106" s="189"/>
      <c r="BGW106" s="189"/>
      <c r="BGX106" s="189"/>
      <c r="BGY106" s="189"/>
      <c r="BGZ106" s="189"/>
      <c r="BHA106" s="189"/>
      <c r="BHB106" s="189"/>
      <c r="BHC106" s="189"/>
      <c r="BHD106" s="189"/>
      <c r="BHE106" s="189"/>
      <c r="BHF106" s="189"/>
      <c r="BHG106" s="189"/>
      <c r="BHH106" s="189"/>
      <c r="BHI106" s="189"/>
      <c r="BHJ106" s="189"/>
      <c r="BHK106" s="189"/>
      <c r="BHL106" s="189"/>
      <c r="BHM106" s="189"/>
      <c r="BHN106" s="189"/>
      <c r="BHO106" s="189"/>
      <c r="BHP106" s="189"/>
      <c r="BHQ106" s="189"/>
      <c r="BHR106" s="189"/>
      <c r="BHS106" s="189"/>
      <c r="BHT106" s="189"/>
      <c r="BHU106" s="189"/>
      <c r="BHV106" s="189"/>
      <c r="BHW106" s="189"/>
      <c r="BHX106" s="189"/>
      <c r="BHY106" s="189"/>
      <c r="BHZ106" s="189"/>
      <c r="BIA106" s="189"/>
      <c r="BIB106" s="189"/>
      <c r="BIC106" s="189"/>
      <c r="BID106" s="189"/>
      <c r="BIE106" s="189"/>
      <c r="BIF106" s="189"/>
      <c r="BIG106" s="189"/>
      <c r="BIH106" s="189"/>
      <c r="BII106" s="189"/>
      <c r="BIJ106" s="189"/>
      <c r="BIK106" s="189"/>
      <c r="BIL106" s="189"/>
      <c r="BIM106" s="189"/>
      <c r="BIN106" s="189"/>
      <c r="BIO106" s="189"/>
      <c r="BIP106" s="189"/>
      <c r="BIQ106" s="189"/>
      <c r="BIR106" s="189"/>
      <c r="BIS106" s="189"/>
      <c r="BIT106" s="189"/>
      <c r="BIU106" s="189"/>
      <c r="BIV106" s="189"/>
      <c r="BIW106" s="189"/>
      <c r="BIX106" s="189"/>
      <c r="BIY106" s="189"/>
      <c r="BIZ106" s="189"/>
      <c r="BJA106" s="189"/>
      <c r="BJB106" s="189"/>
      <c r="BJC106" s="189"/>
      <c r="BJD106" s="189"/>
      <c r="BJE106" s="189"/>
      <c r="BJF106" s="189"/>
      <c r="BJG106" s="189"/>
      <c r="BJH106" s="189"/>
      <c r="BJI106" s="189"/>
      <c r="BJJ106" s="189"/>
      <c r="BJK106" s="189"/>
      <c r="BJL106" s="189"/>
      <c r="BJM106" s="189"/>
      <c r="BJN106" s="189"/>
      <c r="BJO106" s="189"/>
      <c r="BJP106" s="189"/>
      <c r="BJQ106" s="189"/>
      <c r="BJR106" s="189"/>
      <c r="BJS106" s="189"/>
      <c r="BJT106" s="189"/>
      <c r="BJU106" s="189"/>
      <c r="BJV106" s="189"/>
      <c r="BJW106" s="189"/>
      <c r="BJX106" s="189"/>
      <c r="BJY106" s="189"/>
      <c r="BJZ106" s="189"/>
      <c r="BKA106" s="189"/>
      <c r="BKB106" s="189"/>
      <c r="BKC106" s="189"/>
      <c r="BKD106" s="189"/>
      <c r="BKE106" s="189"/>
      <c r="BKF106" s="189"/>
      <c r="BKG106" s="189"/>
      <c r="BKH106" s="189"/>
      <c r="BKI106" s="189"/>
      <c r="BKJ106" s="189"/>
      <c r="BKK106" s="189"/>
      <c r="BKL106" s="189"/>
      <c r="BKM106" s="189"/>
      <c r="BKN106" s="189"/>
      <c r="BKO106" s="189"/>
      <c r="BKP106" s="189"/>
      <c r="BKQ106" s="189"/>
      <c r="BKR106" s="189"/>
      <c r="BKS106" s="189"/>
      <c r="BKT106" s="189"/>
      <c r="BKU106" s="189"/>
      <c r="BKV106" s="189"/>
      <c r="BKW106" s="189"/>
      <c r="BKX106" s="189"/>
      <c r="BKY106" s="189"/>
      <c r="BKZ106" s="189"/>
      <c r="BLA106" s="189"/>
      <c r="BLB106" s="189"/>
      <c r="BLC106" s="189"/>
      <c r="BLD106" s="189"/>
      <c r="BLE106" s="189"/>
      <c r="BLF106" s="189"/>
      <c r="BLG106" s="189"/>
      <c r="BLH106" s="189"/>
      <c r="BLI106" s="189"/>
      <c r="BLJ106" s="189"/>
      <c r="BLK106" s="189"/>
      <c r="BLL106" s="189"/>
      <c r="BLM106" s="189"/>
      <c r="BLN106" s="189"/>
      <c r="BLO106" s="189"/>
      <c r="BLP106" s="189"/>
      <c r="BLQ106" s="189"/>
      <c r="BLR106" s="189"/>
      <c r="BLS106" s="189"/>
      <c r="BLT106" s="189"/>
      <c r="BLU106" s="189"/>
      <c r="BLV106" s="189"/>
      <c r="BLW106" s="189"/>
      <c r="BLX106" s="189"/>
      <c r="BLY106" s="189"/>
      <c r="BLZ106" s="189"/>
      <c r="BMA106" s="189"/>
      <c r="BMB106" s="189"/>
      <c r="BMC106" s="189"/>
      <c r="BMD106" s="189"/>
      <c r="BME106" s="189"/>
      <c r="BMF106" s="189"/>
      <c r="BMG106" s="189"/>
      <c r="BMH106" s="189"/>
      <c r="BMI106" s="189"/>
      <c r="BMJ106" s="189"/>
      <c r="BMK106" s="189"/>
      <c r="BML106" s="189"/>
      <c r="BMM106" s="189"/>
      <c r="BMN106" s="189"/>
      <c r="BMO106" s="189"/>
      <c r="BMP106" s="189"/>
      <c r="BMQ106" s="189"/>
      <c r="BMR106" s="189"/>
      <c r="BMS106" s="189"/>
      <c r="BMT106" s="189"/>
      <c r="BMU106" s="189"/>
      <c r="BMV106" s="189"/>
      <c r="BMW106" s="189"/>
      <c r="BMX106" s="189"/>
      <c r="BMY106" s="189"/>
      <c r="BMZ106" s="189"/>
      <c r="BNA106" s="189"/>
      <c r="BNB106" s="189"/>
      <c r="BNC106" s="189"/>
      <c r="BND106" s="189"/>
      <c r="BNE106" s="189"/>
      <c r="BNF106" s="189"/>
      <c r="BNG106" s="189"/>
      <c r="BNH106" s="189"/>
      <c r="BNI106" s="189"/>
      <c r="BNJ106" s="189"/>
      <c r="BNK106" s="189"/>
      <c r="BNL106" s="189"/>
      <c r="BNM106" s="189"/>
      <c r="BNN106" s="189"/>
      <c r="BNO106" s="189"/>
      <c r="BNP106" s="189"/>
      <c r="BNQ106" s="189"/>
      <c r="BNR106" s="189"/>
      <c r="BNS106" s="189"/>
      <c r="BNT106" s="189"/>
      <c r="BNU106" s="189"/>
      <c r="BNV106" s="189"/>
      <c r="BNW106" s="189"/>
      <c r="BNX106" s="189"/>
      <c r="BNY106" s="189"/>
      <c r="BNZ106" s="189"/>
      <c r="BOA106" s="189"/>
      <c r="BOB106" s="189"/>
      <c r="BOC106" s="189"/>
      <c r="BOD106" s="189"/>
      <c r="BOE106" s="189"/>
      <c r="BOF106" s="189"/>
      <c r="BOG106" s="189"/>
      <c r="BOH106" s="189"/>
      <c r="BOI106" s="189"/>
      <c r="BOJ106" s="189"/>
      <c r="BOK106" s="189"/>
      <c r="BOL106" s="189"/>
      <c r="BOM106" s="189"/>
      <c r="BON106" s="189"/>
      <c r="BOO106" s="189"/>
      <c r="BOP106" s="189"/>
      <c r="BOQ106" s="189"/>
      <c r="BOR106" s="189"/>
      <c r="BOS106" s="189"/>
      <c r="BOT106" s="189"/>
      <c r="BOU106" s="189"/>
      <c r="BOV106" s="189"/>
      <c r="BOW106" s="189"/>
      <c r="BOX106" s="189"/>
      <c r="BOY106" s="189"/>
      <c r="BOZ106" s="189"/>
      <c r="BPA106" s="189"/>
      <c r="BPB106" s="189"/>
      <c r="BPC106" s="189"/>
      <c r="BPD106" s="189"/>
      <c r="BPE106" s="189"/>
      <c r="BPF106" s="189"/>
      <c r="BPG106" s="189"/>
      <c r="BPH106" s="189"/>
      <c r="BPI106" s="189"/>
      <c r="BPJ106" s="189"/>
      <c r="BPK106" s="189"/>
      <c r="BPL106" s="189"/>
      <c r="BPM106" s="189"/>
      <c r="BPN106" s="189"/>
      <c r="BPO106" s="189"/>
      <c r="BPP106" s="189"/>
      <c r="BPQ106" s="189"/>
      <c r="BPR106" s="189"/>
      <c r="BPS106" s="189"/>
      <c r="BPT106" s="189"/>
      <c r="BPU106" s="189"/>
      <c r="BPV106" s="189"/>
      <c r="BPW106" s="189"/>
      <c r="BPX106" s="189"/>
      <c r="BPY106" s="189"/>
      <c r="BPZ106" s="189"/>
      <c r="BQA106" s="189"/>
      <c r="BQB106" s="189"/>
      <c r="BQC106" s="189"/>
      <c r="BQD106" s="189"/>
      <c r="BQE106" s="189"/>
      <c r="BQF106" s="189"/>
      <c r="BQG106" s="189"/>
      <c r="BQH106" s="189"/>
      <c r="BQI106" s="189"/>
      <c r="BQJ106" s="189"/>
      <c r="BQK106" s="189"/>
      <c r="BQL106" s="189"/>
      <c r="BQM106" s="189"/>
      <c r="BQN106" s="189"/>
      <c r="BQO106" s="189"/>
      <c r="BQP106" s="189"/>
      <c r="BQQ106" s="189"/>
      <c r="BQR106" s="189"/>
      <c r="BQS106" s="189"/>
      <c r="BQT106" s="189"/>
      <c r="BQU106" s="189"/>
      <c r="BQV106" s="189"/>
      <c r="BQW106" s="189"/>
      <c r="BQX106" s="189"/>
      <c r="BQY106" s="189"/>
      <c r="BQZ106" s="189"/>
      <c r="BRA106" s="189"/>
      <c r="BRB106" s="189"/>
      <c r="BRC106" s="189"/>
      <c r="BRD106" s="189"/>
      <c r="BRE106" s="189"/>
      <c r="BRF106" s="189"/>
      <c r="BRG106" s="189"/>
      <c r="BRH106" s="189"/>
      <c r="BRI106" s="189"/>
      <c r="BRJ106" s="189"/>
      <c r="BRK106" s="189"/>
      <c r="BRL106" s="189"/>
      <c r="BRM106" s="189"/>
      <c r="BRN106" s="189"/>
      <c r="BRO106" s="189"/>
      <c r="BRP106" s="189"/>
      <c r="BRQ106" s="189"/>
      <c r="BRR106" s="189"/>
      <c r="BRS106" s="189"/>
      <c r="BRT106" s="189"/>
      <c r="BRU106" s="189"/>
      <c r="BRV106" s="189"/>
      <c r="BRW106" s="189"/>
      <c r="BRX106" s="189"/>
      <c r="BRY106" s="189"/>
      <c r="BRZ106" s="189"/>
      <c r="BSA106" s="189"/>
      <c r="BSB106" s="189"/>
      <c r="BSC106" s="189"/>
      <c r="BSD106" s="189"/>
      <c r="BSE106" s="189"/>
      <c r="BSF106" s="189"/>
      <c r="BSG106" s="189"/>
      <c r="BSH106" s="189"/>
      <c r="BSI106" s="189"/>
      <c r="BSJ106" s="189"/>
      <c r="BSK106" s="189"/>
      <c r="BSL106" s="189"/>
      <c r="BSM106" s="189"/>
      <c r="BSN106" s="189"/>
      <c r="BSO106" s="189"/>
      <c r="BSP106" s="189"/>
      <c r="BSQ106" s="189"/>
      <c r="BSR106" s="189"/>
      <c r="BSS106" s="189"/>
      <c r="BST106" s="189"/>
      <c r="BSU106" s="189"/>
      <c r="BSV106" s="189"/>
      <c r="BSW106" s="189"/>
      <c r="BSX106" s="189"/>
      <c r="BSY106" s="189"/>
      <c r="BSZ106" s="189"/>
      <c r="BTA106" s="189"/>
      <c r="BTB106" s="189"/>
      <c r="BTC106" s="189"/>
      <c r="BTD106" s="189"/>
      <c r="BTE106" s="189"/>
      <c r="BTF106" s="189"/>
      <c r="BTG106" s="189"/>
      <c r="BTH106" s="189"/>
      <c r="BTI106" s="189"/>
      <c r="BTJ106" s="189"/>
      <c r="BTK106" s="189"/>
      <c r="BTL106" s="189"/>
      <c r="BTM106" s="189"/>
      <c r="BTN106" s="189"/>
      <c r="BTO106" s="189"/>
      <c r="BTP106" s="189"/>
      <c r="BTQ106" s="189"/>
      <c r="BTR106" s="189"/>
      <c r="BTS106" s="189"/>
      <c r="BTT106" s="189"/>
      <c r="BTU106" s="189"/>
      <c r="BTV106" s="189"/>
      <c r="BTW106" s="189"/>
      <c r="BTX106" s="189"/>
      <c r="BTY106" s="189"/>
      <c r="BTZ106" s="189"/>
      <c r="BUA106" s="189"/>
      <c r="BUB106" s="189"/>
      <c r="BUC106" s="189"/>
      <c r="BUD106" s="189"/>
      <c r="BUE106" s="189"/>
      <c r="BUF106" s="189"/>
      <c r="BUG106" s="189"/>
      <c r="BUH106" s="189"/>
      <c r="BUI106" s="189"/>
      <c r="BUJ106" s="189"/>
      <c r="BUK106" s="189"/>
      <c r="BUL106" s="189"/>
      <c r="BUM106" s="189"/>
      <c r="BUN106" s="189"/>
      <c r="BUO106" s="189"/>
      <c r="BUP106" s="189"/>
      <c r="BUQ106" s="189"/>
      <c r="BUR106" s="189"/>
      <c r="BUS106" s="189"/>
      <c r="BUT106" s="189"/>
      <c r="BUU106" s="189"/>
      <c r="BUV106" s="189"/>
      <c r="BUW106" s="189"/>
      <c r="BUX106" s="189"/>
      <c r="BUY106" s="189"/>
      <c r="BUZ106" s="189"/>
      <c r="BVA106" s="189"/>
      <c r="BVB106" s="189"/>
      <c r="BVC106" s="189"/>
      <c r="BVD106" s="189"/>
      <c r="BVE106" s="189"/>
      <c r="BVF106" s="189"/>
      <c r="BVG106" s="189"/>
      <c r="BVH106" s="189"/>
      <c r="BVI106" s="189"/>
      <c r="BVJ106" s="189"/>
      <c r="BVK106" s="189"/>
      <c r="BVL106" s="189"/>
      <c r="BVM106" s="189"/>
      <c r="BVN106" s="189"/>
      <c r="BVO106" s="189"/>
      <c r="BVP106" s="189"/>
      <c r="BVQ106" s="189"/>
      <c r="BVR106" s="189"/>
      <c r="BVS106" s="189"/>
      <c r="BVT106" s="189"/>
      <c r="BVU106" s="189"/>
      <c r="BVV106" s="189"/>
      <c r="BVW106" s="189"/>
      <c r="BVX106" s="189"/>
      <c r="BVY106" s="189"/>
      <c r="BVZ106" s="189"/>
      <c r="BWA106" s="189"/>
      <c r="BWB106" s="189"/>
      <c r="BWC106" s="189"/>
      <c r="BWD106" s="189"/>
      <c r="BWE106" s="189"/>
      <c r="BWF106" s="189"/>
      <c r="BWG106" s="189"/>
      <c r="BWH106" s="189"/>
      <c r="BWI106" s="189"/>
      <c r="BWJ106" s="189"/>
      <c r="BWK106" s="189"/>
      <c r="BWL106" s="189"/>
      <c r="BWM106" s="189"/>
      <c r="BWN106" s="189"/>
      <c r="BWO106" s="189"/>
      <c r="BWP106" s="189"/>
      <c r="BWQ106" s="189"/>
      <c r="BWR106" s="189"/>
      <c r="BWS106" s="189"/>
      <c r="BWT106" s="189"/>
      <c r="BWU106" s="189"/>
      <c r="BWV106" s="189"/>
      <c r="BWW106" s="189"/>
      <c r="BWX106" s="189"/>
      <c r="BWY106" s="189"/>
      <c r="BWZ106" s="189"/>
      <c r="BXA106" s="189"/>
      <c r="BXB106" s="189"/>
      <c r="BXC106" s="189"/>
      <c r="BXD106" s="189"/>
      <c r="BXE106" s="189"/>
      <c r="BXF106" s="189"/>
      <c r="BXG106" s="189"/>
      <c r="BXH106" s="189"/>
      <c r="BXI106" s="189"/>
      <c r="BXJ106" s="189"/>
      <c r="BXK106" s="189"/>
      <c r="BXL106" s="189"/>
      <c r="BXM106" s="189"/>
      <c r="BXN106" s="189"/>
      <c r="BXO106" s="189"/>
      <c r="BXP106" s="189"/>
      <c r="BXQ106" s="189"/>
      <c r="BXR106" s="189"/>
      <c r="BXS106" s="189"/>
      <c r="BXT106" s="189"/>
      <c r="BXU106" s="189"/>
      <c r="BXV106" s="189"/>
      <c r="BXW106" s="189"/>
      <c r="BXX106" s="189"/>
      <c r="BXY106" s="189"/>
      <c r="BXZ106" s="189"/>
      <c r="BYA106" s="189"/>
      <c r="BYB106" s="189"/>
      <c r="BYC106" s="189"/>
      <c r="BYD106" s="189"/>
      <c r="BYE106" s="189"/>
      <c r="BYF106" s="189"/>
      <c r="BYG106" s="189"/>
      <c r="BYH106" s="189"/>
      <c r="BYI106" s="189"/>
      <c r="BYJ106" s="189"/>
      <c r="BYK106" s="189"/>
      <c r="BYL106" s="189"/>
      <c r="BYM106" s="189"/>
      <c r="BYN106" s="189"/>
      <c r="BYO106" s="189"/>
      <c r="BYP106" s="189"/>
      <c r="BYQ106" s="189"/>
      <c r="BYR106" s="189"/>
      <c r="BYS106" s="189"/>
      <c r="BYT106" s="189"/>
      <c r="BYU106" s="189"/>
      <c r="BYV106" s="189"/>
      <c r="BYW106" s="189"/>
      <c r="BYX106" s="189"/>
      <c r="BYY106" s="189"/>
      <c r="BYZ106" s="189"/>
      <c r="BZA106" s="189"/>
      <c r="BZB106" s="189"/>
      <c r="BZC106" s="189"/>
      <c r="BZD106" s="189"/>
      <c r="BZE106" s="189"/>
      <c r="BZF106" s="189"/>
      <c r="BZG106" s="189"/>
      <c r="BZH106" s="189"/>
      <c r="BZI106" s="189"/>
      <c r="BZJ106" s="189"/>
      <c r="BZK106" s="189"/>
      <c r="BZL106" s="189"/>
      <c r="BZM106" s="189"/>
      <c r="BZN106" s="189"/>
      <c r="BZO106" s="189"/>
      <c r="BZP106" s="189"/>
      <c r="BZQ106" s="189"/>
      <c r="BZR106" s="189"/>
      <c r="BZS106" s="189"/>
      <c r="BZT106" s="189"/>
      <c r="BZU106" s="189"/>
      <c r="BZV106" s="189"/>
      <c r="BZW106" s="189"/>
      <c r="BZX106" s="189"/>
      <c r="BZY106" s="189"/>
      <c r="BZZ106" s="189"/>
      <c r="CAA106" s="189"/>
      <c r="CAB106" s="189"/>
      <c r="CAC106" s="189"/>
      <c r="CAD106" s="189"/>
      <c r="CAE106" s="189"/>
      <c r="CAF106" s="189"/>
      <c r="CAG106" s="189"/>
      <c r="CAH106" s="189"/>
      <c r="CAI106" s="189"/>
      <c r="CAJ106" s="189"/>
      <c r="CAK106" s="189"/>
      <c r="CAL106" s="189"/>
      <c r="CAM106" s="189"/>
      <c r="CAN106" s="189"/>
      <c r="CAO106" s="189"/>
      <c r="CAP106" s="189"/>
      <c r="CAQ106" s="189"/>
      <c r="CAR106" s="189"/>
      <c r="CAS106" s="189"/>
      <c r="CAT106" s="189"/>
      <c r="CAU106" s="189"/>
      <c r="CAV106" s="189"/>
      <c r="CAW106" s="189"/>
      <c r="CAX106" s="189"/>
      <c r="CAY106" s="189"/>
      <c r="CAZ106" s="189"/>
      <c r="CBA106" s="189"/>
      <c r="CBB106" s="189"/>
      <c r="CBC106" s="189"/>
      <c r="CBD106" s="189"/>
      <c r="CBE106" s="189"/>
      <c r="CBF106" s="189"/>
      <c r="CBG106" s="189"/>
      <c r="CBH106" s="189"/>
      <c r="CBI106" s="189"/>
      <c r="CBJ106" s="189"/>
      <c r="CBK106" s="189"/>
      <c r="CBL106" s="189"/>
      <c r="CBM106" s="189"/>
      <c r="CBN106" s="189"/>
      <c r="CBO106" s="189"/>
      <c r="CBP106" s="189"/>
      <c r="CBQ106" s="189"/>
      <c r="CBR106" s="189"/>
      <c r="CBS106" s="189"/>
      <c r="CBT106" s="189"/>
      <c r="CBU106" s="189"/>
      <c r="CBV106" s="189"/>
      <c r="CBW106" s="189"/>
      <c r="CBX106" s="189"/>
      <c r="CBY106" s="189"/>
      <c r="CBZ106" s="189"/>
      <c r="CCA106" s="189"/>
      <c r="CCB106" s="189"/>
      <c r="CCC106" s="189"/>
      <c r="CCD106" s="189"/>
      <c r="CCE106" s="189"/>
      <c r="CCF106" s="189"/>
      <c r="CCG106" s="189"/>
      <c r="CCH106" s="189"/>
      <c r="CCI106" s="189"/>
      <c r="CCJ106" s="189"/>
      <c r="CCK106" s="189"/>
      <c r="CCL106" s="189"/>
      <c r="CCM106" s="189"/>
      <c r="CCN106" s="189"/>
      <c r="CCO106" s="189"/>
      <c r="CCP106" s="189"/>
      <c r="CCQ106" s="189"/>
      <c r="CCR106" s="189"/>
      <c r="CCS106" s="189"/>
      <c r="CCT106" s="189"/>
      <c r="CCU106" s="189"/>
      <c r="CCV106" s="189"/>
      <c r="CCW106" s="189"/>
      <c r="CCX106" s="189"/>
      <c r="CCY106" s="189"/>
      <c r="CCZ106" s="189"/>
      <c r="CDA106" s="189"/>
      <c r="CDB106" s="189"/>
      <c r="CDC106" s="189"/>
      <c r="CDD106" s="189"/>
      <c r="CDE106" s="189"/>
      <c r="CDF106" s="189"/>
      <c r="CDG106" s="189"/>
      <c r="CDH106" s="189"/>
      <c r="CDI106" s="189"/>
      <c r="CDJ106" s="189"/>
      <c r="CDK106" s="189"/>
      <c r="CDL106" s="189"/>
      <c r="CDM106" s="189"/>
      <c r="CDN106" s="189"/>
      <c r="CDO106" s="189"/>
      <c r="CDP106" s="189"/>
      <c r="CDQ106" s="189"/>
      <c r="CDR106" s="189"/>
      <c r="CDS106" s="189"/>
      <c r="CDT106" s="189"/>
      <c r="CDU106" s="189"/>
      <c r="CDV106" s="189"/>
      <c r="CDW106" s="189"/>
      <c r="CDX106" s="189"/>
      <c r="CDY106" s="189"/>
      <c r="CDZ106" s="189"/>
      <c r="CEA106" s="189"/>
      <c r="CEB106" s="189"/>
      <c r="CEC106" s="189"/>
      <c r="CED106" s="189"/>
      <c r="CEE106" s="189"/>
      <c r="CEF106" s="189"/>
      <c r="CEG106" s="189"/>
      <c r="CEH106" s="189"/>
      <c r="CEI106" s="189"/>
      <c r="CEJ106" s="189"/>
      <c r="CEK106" s="189"/>
      <c r="CEL106" s="189"/>
      <c r="CEM106" s="189"/>
      <c r="CEN106" s="189"/>
      <c r="CEO106" s="189"/>
      <c r="CEP106" s="189"/>
      <c r="CEQ106" s="189"/>
      <c r="CER106" s="189"/>
      <c r="CES106" s="189"/>
      <c r="CET106" s="189"/>
      <c r="CEU106" s="189"/>
      <c r="CEV106" s="189"/>
      <c r="CEW106" s="189"/>
      <c r="CEX106" s="189"/>
      <c r="CEY106" s="189"/>
      <c r="CEZ106" s="189"/>
      <c r="CFA106" s="189"/>
      <c r="CFB106" s="189"/>
      <c r="CFC106" s="189"/>
      <c r="CFD106" s="189"/>
      <c r="CFE106" s="189"/>
      <c r="CFF106" s="189"/>
      <c r="CFG106" s="189"/>
      <c r="CFH106" s="189"/>
      <c r="CFI106" s="189"/>
      <c r="CFJ106" s="189"/>
      <c r="CFK106" s="189"/>
      <c r="CFL106" s="189"/>
      <c r="CFM106" s="189"/>
      <c r="CFN106" s="189"/>
      <c r="CFO106" s="189"/>
      <c r="CFP106" s="189"/>
      <c r="CFQ106" s="189"/>
      <c r="CFR106" s="189"/>
      <c r="CFS106" s="189"/>
      <c r="CFT106" s="189"/>
      <c r="CFU106" s="189"/>
      <c r="CFV106" s="189"/>
      <c r="CFW106" s="189"/>
      <c r="CFX106" s="189"/>
      <c r="CFY106" s="189"/>
      <c r="CFZ106" s="189"/>
      <c r="CGA106" s="189"/>
      <c r="CGB106" s="189"/>
      <c r="CGC106" s="189"/>
      <c r="CGD106" s="189"/>
      <c r="CGE106" s="189"/>
      <c r="CGF106" s="189"/>
      <c r="CGG106" s="189"/>
      <c r="CGH106" s="189"/>
      <c r="CGI106" s="189"/>
      <c r="CGJ106" s="189"/>
      <c r="CGK106" s="189"/>
      <c r="CGL106" s="189"/>
      <c r="CGM106" s="189"/>
      <c r="CGN106" s="189"/>
      <c r="CGO106" s="189"/>
      <c r="CGP106" s="189"/>
      <c r="CGQ106" s="189"/>
      <c r="CGR106" s="189"/>
      <c r="CGS106" s="189"/>
      <c r="CGT106" s="189"/>
      <c r="CGU106" s="189"/>
      <c r="CGV106" s="189"/>
      <c r="CGW106" s="189"/>
      <c r="CGX106" s="189"/>
      <c r="CGY106" s="189"/>
      <c r="CGZ106" s="189"/>
      <c r="CHA106" s="189"/>
      <c r="CHB106" s="189"/>
      <c r="CHC106" s="189"/>
      <c r="CHD106" s="189"/>
      <c r="CHE106" s="189"/>
      <c r="CHF106" s="189"/>
      <c r="CHG106" s="189"/>
      <c r="CHH106" s="189"/>
      <c r="CHI106" s="189"/>
      <c r="CHJ106" s="189"/>
      <c r="CHK106" s="189"/>
      <c r="CHL106" s="189"/>
      <c r="CHM106" s="189"/>
      <c r="CHN106" s="189"/>
      <c r="CHO106" s="189"/>
      <c r="CHP106" s="189"/>
      <c r="CHQ106" s="189"/>
      <c r="CHR106" s="189"/>
      <c r="CHS106" s="189"/>
      <c r="CHT106" s="189"/>
      <c r="CHU106" s="189"/>
      <c r="CHV106" s="189"/>
      <c r="CHW106" s="189"/>
      <c r="CHX106" s="189"/>
      <c r="CHY106" s="189"/>
      <c r="CHZ106" s="189"/>
      <c r="CIA106" s="189"/>
      <c r="CIB106" s="189"/>
      <c r="CIC106" s="189"/>
      <c r="CID106" s="189"/>
      <c r="CIE106" s="189"/>
      <c r="CIF106" s="189"/>
      <c r="CIG106" s="189"/>
      <c r="CIH106" s="189"/>
      <c r="CII106" s="189"/>
      <c r="CIJ106" s="189"/>
      <c r="CIK106" s="189"/>
      <c r="CIL106" s="189"/>
      <c r="CIM106" s="189"/>
      <c r="CIN106" s="189"/>
      <c r="CIO106" s="189"/>
      <c r="CIP106" s="189"/>
      <c r="CIQ106" s="189"/>
      <c r="CIR106" s="189"/>
      <c r="CIS106" s="189"/>
      <c r="CIT106" s="189"/>
      <c r="CIU106" s="189"/>
      <c r="CIV106" s="189"/>
      <c r="CIW106" s="189"/>
      <c r="CIX106" s="189"/>
      <c r="CIY106" s="189"/>
      <c r="CIZ106" s="189"/>
      <c r="CJA106" s="189"/>
      <c r="CJB106" s="189"/>
      <c r="CJC106" s="189"/>
      <c r="CJD106" s="189"/>
      <c r="CJE106" s="189"/>
      <c r="CJF106" s="189"/>
      <c r="CJG106" s="189"/>
      <c r="CJH106" s="189"/>
      <c r="CJI106" s="189"/>
      <c r="CJJ106" s="189"/>
      <c r="CJK106" s="189"/>
      <c r="CJL106" s="189"/>
      <c r="CJM106" s="189"/>
      <c r="CJN106" s="189"/>
      <c r="CJO106" s="189"/>
      <c r="CJP106" s="189"/>
      <c r="CJQ106" s="189"/>
      <c r="CJR106" s="189"/>
      <c r="CJS106" s="189"/>
      <c r="CJT106" s="189"/>
      <c r="CJU106" s="189"/>
      <c r="CJV106" s="189"/>
      <c r="CJW106" s="189"/>
      <c r="CJX106" s="189"/>
      <c r="CJY106" s="189"/>
      <c r="CJZ106" s="189"/>
      <c r="CKA106" s="189"/>
      <c r="CKB106" s="189"/>
      <c r="CKC106" s="189"/>
      <c r="CKD106" s="189"/>
      <c r="CKE106" s="189"/>
      <c r="CKF106" s="189"/>
      <c r="CKG106" s="189"/>
      <c r="CKH106" s="189"/>
      <c r="CKI106" s="189"/>
      <c r="CKJ106" s="189"/>
      <c r="CKK106" s="189"/>
      <c r="CKL106" s="189"/>
      <c r="CKM106" s="189"/>
      <c r="CKN106" s="189"/>
      <c r="CKO106" s="189"/>
      <c r="CKP106" s="189"/>
      <c r="CKQ106" s="189"/>
      <c r="CKR106" s="189"/>
      <c r="CKS106" s="189"/>
      <c r="CKT106" s="189"/>
      <c r="CKU106" s="189"/>
      <c r="CKV106" s="189"/>
      <c r="CKW106" s="189"/>
      <c r="CKX106" s="189"/>
      <c r="CKY106" s="189"/>
      <c r="CKZ106" s="189"/>
      <c r="CLA106" s="189"/>
      <c r="CLB106" s="189"/>
      <c r="CLC106" s="189"/>
      <c r="CLD106" s="189"/>
      <c r="CLE106" s="189"/>
      <c r="CLF106" s="189"/>
      <c r="CLG106" s="189"/>
      <c r="CLH106" s="189"/>
      <c r="CLI106" s="189"/>
      <c r="CLJ106" s="189"/>
      <c r="CLK106" s="189"/>
      <c r="CLL106" s="189"/>
      <c r="CLM106" s="189"/>
      <c r="CLN106" s="189"/>
      <c r="CLO106" s="189"/>
      <c r="CLP106" s="189"/>
      <c r="CLQ106" s="189"/>
      <c r="CLR106" s="189"/>
      <c r="CLS106" s="189"/>
      <c r="CLT106" s="189"/>
      <c r="CLU106" s="189"/>
      <c r="CLV106" s="189"/>
      <c r="CLW106" s="189"/>
      <c r="CLX106" s="189"/>
      <c r="CLY106" s="189"/>
      <c r="CLZ106" s="189"/>
      <c r="CMA106" s="189"/>
      <c r="CMB106" s="189"/>
      <c r="CMC106" s="189"/>
      <c r="CMD106" s="189"/>
      <c r="CME106" s="189"/>
      <c r="CMF106" s="189"/>
      <c r="CMG106" s="189"/>
      <c r="CMH106" s="189"/>
      <c r="CMI106" s="189"/>
      <c r="CMJ106" s="189"/>
      <c r="CMK106" s="189"/>
      <c r="CML106" s="189"/>
      <c r="CMM106" s="189"/>
      <c r="CMN106" s="189"/>
      <c r="CMO106" s="189"/>
      <c r="CMP106" s="189"/>
      <c r="CMQ106" s="189"/>
      <c r="CMR106" s="189"/>
      <c r="CMS106" s="189"/>
      <c r="CMT106" s="189"/>
      <c r="CMU106" s="189"/>
      <c r="CMV106" s="189"/>
      <c r="CMW106" s="189"/>
      <c r="CMX106" s="189"/>
      <c r="CMY106" s="189"/>
      <c r="CMZ106" s="189"/>
      <c r="CNA106" s="189"/>
      <c r="CNB106" s="189"/>
      <c r="CNC106" s="189"/>
      <c r="CND106" s="189"/>
      <c r="CNE106" s="189"/>
      <c r="CNF106" s="189"/>
      <c r="CNG106" s="189"/>
      <c r="CNH106" s="189"/>
      <c r="CNI106" s="189"/>
      <c r="CNJ106" s="189"/>
      <c r="CNK106" s="189"/>
      <c r="CNL106" s="189"/>
      <c r="CNM106" s="189"/>
      <c r="CNN106" s="189"/>
      <c r="CNO106" s="189"/>
      <c r="CNP106" s="189"/>
      <c r="CNQ106" s="189"/>
      <c r="CNR106" s="189"/>
      <c r="CNS106" s="189"/>
      <c r="CNT106" s="189"/>
      <c r="CNU106" s="189"/>
      <c r="CNV106" s="189"/>
      <c r="CNW106" s="189"/>
      <c r="CNX106" s="189"/>
      <c r="CNY106" s="189"/>
      <c r="CNZ106" s="189"/>
      <c r="COA106" s="189"/>
      <c r="COB106" s="189"/>
      <c r="COC106" s="189"/>
      <c r="COD106" s="189"/>
      <c r="COE106" s="189"/>
      <c r="COF106" s="189"/>
      <c r="COG106" s="189"/>
      <c r="COH106" s="189"/>
      <c r="COI106" s="189"/>
      <c r="COJ106" s="189"/>
      <c r="COK106" s="189"/>
      <c r="COL106" s="189"/>
      <c r="COM106" s="189"/>
      <c r="CON106" s="189"/>
      <c r="COO106" s="189"/>
      <c r="COP106" s="189"/>
      <c r="COQ106" s="189"/>
      <c r="COR106" s="189"/>
      <c r="COS106" s="189"/>
      <c r="COT106" s="189"/>
      <c r="COU106" s="189"/>
      <c r="COV106" s="189"/>
      <c r="COW106" s="189"/>
      <c r="COX106" s="189"/>
      <c r="COY106" s="189"/>
      <c r="COZ106" s="189"/>
      <c r="CPA106" s="189"/>
      <c r="CPB106" s="189"/>
      <c r="CPC106" s="189"/>
      <c r="CPD106" s="189"/>
      <c r="CPE106" s="189"/>
      <c r="CPF106" s="189"/>
      <c r="CPG106" s="189"/>
      <c r="CPH106" s="189"/>
      <c r="CPI106" s="189"/>
      <c r="CPJ106" s="189"/>
      <c r="CPK106" s="189"/>
      <c r="CPL106" s="189"/>
      <c r="CPM106" s="189"/>
      <c r="CPN106" s="189"/>
      <c r="CPO106" s="189"/>
      <c r="CPP106" s="189"/>
      <c r="CPQ106" s="189"/>
      <c r="CPR106" s="189"/>
      <c r="CPS106" s="189"/>
      <c r="CPT106" s="189"/>
      <c r="CPU106" s="189"/>
      <c r="CPV106" s="189"/>
      <c r="CPW106" s="189"/>
      <c r="CPX106" s="189"/>
      <c r="CPY106" s="189"/>
      <c r="CPZ106" s="189"/>
      <c r="CQA106" s="189"/>
      <c r="CQB106" s="189"/>
      <c r="CQC106" s="189"/>
      <c r="CQD106" s="189"/>
      <c r="CQE106" s="189"/>
      <c r="CQF106" s="189"/>
      <c r="CQG106" s="189"/>
      <c r="CQH106" s="189"/>
      <c r="CQI106" s="189"/>
      <c r="CQJ106" s="189"/>
      <c r="CQK106" s="189"/>
      <c r="CQL106" s="189"/>
      <c r="CQM106" s="189"/>
      <c r="CQN106" s="189"/>
      <c r="CQO106" s="189"/>
      <c r="CQP106" s="189"/>
      <c r="CQQ106" s="189"/>
      <c r="CQR106" s="189"/>
      <c r="CQS106" s="189"/>
      <c r="CQT106" s="189"/>
      <c r="CQU106" s="189"/>
      <c r="CQV106" s="189"/>
      <c r="CQW106" s="189"/>
      <c r="CQX106" s="189"/>
      <c r="CQY106" s="189"/>
      <c r="CQZ106" s="189"/>
      <c r="CRA106" s="189"/>
      <c r="CRB106" s="189"/>
      <c r="CRC106" s="189"/>
      <c r="CRD106" s="189"/>
      <c r="CRE106" s="189"/>
      <c r="CRF106" s="189"/>
      <c r="CRG106" s="189"/>
      <c r="CRH106" s="189"/>
      <c r="CRI106" s="189"/>
      <c r="CRJ106" s="189"/>
      <c r="CRK106" s="189"/>
      <c r="CRL106" s="189"/>
      <c r="CRM106" s="189"/>
      <c r="CRN106" s="189"/>
      <c r="CRO106" s="189"/>
      <c r="CRP106" s="189"/>
      <c r="CRQ106" s="189"/>
      <c r="CRR106" s="189"/>
      <c r="CRS106" s="189"/>
      <c r="CRT106" s="189"/>
      <c r="CRU106" s="189"/>
      <c r="CRV106" s="189"/>
      <c r="CRW106" s="189"/>
      <c r="CRX106" s="189"/>
      <c r="CRY106" s="189"/>
      <c r="CRZ106" s="189"/>
      <c r="CSA106" s="189"/>
      <c r="CSB106" s="189"/>
      <c r="CSC106" s="189"/>
      <c r="CSD106" s="189"/>
      <c r="CSE106" s="189"/>
      <c r="CSF106" s="189"/>
      <c r="CSG106" s="189"/>
      <c r="CSH106" s="189"/>
      <c r="CSI106" s="189"/>
      <c r="CSJ106" s="189"/>
      <c r="CSK106" s="189"/>
      <c r="CSL106" s="189"/>
      <c r="CSM106" s="189"/>
      <c r="CSN106" s="189"/>
      <c r="CSO106" s="189"/>
      <c r="CSP106" s="189"/>
      <c r="CSQ106" s="189"/>
      <c r="CSR106" s="189"/>
      <c r="CSS106" s="189"/>
      <c r="CST106" s="189"/>
      <c r="CSU106" s="189"/>
      <c r="CSV106" s="189"/>
      <c r="CSW106" s="189"/>
      <c r="CSX106" s="189"/>
      <c r="CSY106" s="189"/>
      <c r="CSZ106" s="189"/>
      <c r="CTA106" s="189"/>
      <c r="CTB106" s="189"/>
      <c r="CTC106" s="189"/>
      <c r="CTD106" s="189"/>
      <c r="CTE106" s="189"/>
      <c r="CTF106" s="189"/>
      <c r="CTG106" s="189"/>
      <c r="CTH106" s="189"/>
      <c r="CTI106" s="189"/>
      <c r="CTJ106" s="189"/>
      <c r="CTK106" s="189"/>
      <c r="CTL106" s="189"/>
      <c r="CTM106" s="189"/>
      <c r="CTN106" s="189"/>
      <c r="CTO106" s="189"/>
      <c r="CTP106" s="189"/>
      <c r="CTQ106" s="189"/>
      <c r="CTR106" s="189"/>
      <c r="CTS106" s="189"/>
      <c r="CTT106" s="189"/>
      <c r="CTU106" s="189"/>
      <c r="CTV106" s="189"/>
      <c r="CTW106" s="189"/>
      <c r="CTX106" s="189"/>
      <c r="CTY106" s="189"/>
      <c r="CTZ106" s="189"/>
      <c r="CUA106" s="189"/>
      <c r="CUB106" s="189"/>
      <c r="CUC106" s="189"/>
      <c r="CUD106" s="189"/>
      <c r="CUE106" s="189"/>
      <c r="CUF106" s="189"/>
      <c r="CUG106" s="189"/>
      <c r="CUH106" s="189"/>
      <c r="CUI106" s="189"/>
      <c r="CUJ106" s="189"/>
      <c r="CUK106" s="189"/>
      <c r="CUL106" s="189"/>
      <c r="CUM106" s="189"/>
      <c r="CUN106" s="189"/>
      <c r="CUO106" s="189"/>
      <c r="CUP106" s="189"/>
      <c r="CUQ106" s="189"/>
      <c r="CUR106" s="189"/>
      <c r="CUS106" s="189"/>
      <c r="CUT106" s="189"/>
      <c r="CUU106" s="189"/>
      <c r="CUV106" s="189"/>
      <c r="CUW106" s="189"/>
      <c r="CUX106" s="189"/>
      <c r="CUY106" s="189"/>
      <c r="CUZ106" s="189"/>
      <c r="CVA106" s="189"/>
      <c r="CVB106" s="189"/>
      <c r="CVC106" s="189"/>
      <c r="CVD106" s="189"/>
      <c r="CVE106" s="189"/>
      <c r="CVF106" s="189"/>
      <c r="CVG106" s="189"/>
      <c r="CVH106" s="189"/>
      <c r="CVI106" s="189"/>
      <c r="CVJ106" s="189"/>
      <c r="CVK106" s="189"/>
      <c r="CVL106" s="189"/>
      <c r="CVM106" s="189"/>
      <c r="CVN106" s="189"/>
      <c r="CVO106" s="189"/>
      <c r="CVP106" s="189"/>
      <c r="CVQ106" s="189"/>
      <c r="CVR106" s="189"/>
      <c r="CVS106" s="189"/>
      <c r="CVT106" s="189"/>
      <c r="CVU106" s="189"/>
      <c r="CVV106" s="189"/>
      <c r="CVW106" s="189"/>
      <c r="CVX106" s="189"/>
      <c r="CVY106" s="189"/>
      <c r="CVZ106" s="189"/>
      <c r="CWA106" s="189"/>
      <c r="CWB106" s="189"/>
      <c r="CWC106" s="189"/>
      <c r="CWD106" s="189"/>
      <c r="CWE106" s="189"/>
      <c r="CWF106" s="189"/>
      <c r="CWG106" s="189"/>
      <c r="CWH106" s="189"/>
      <c r="CWI106" s="189"/>
      <c r="CWJ106" s="189"/>
      <c r="CWK106" s="189"/>
      <c r="CWL106" s="189"/>
      <c r="CWM106" s="189"/>
      <c r="CWN106" s="189"/>
      <c r="CWO106" s="189"/>
      <c r="CWP106" s="189"/>
      <c r="CWQ106" s="189"/>
      <c r="CWR106" s="189"/>
      <c r="CWS106" s="189"/>
      <c r="CWT106" s="189"/>
      <c r="CWU106" s="189"/>
      <c r="CWV106" s="189"/>
      <c r="CWW106" s="189"/>
      <c r="CWX106" s="189"/>
      <c r="CWY106" s="189"/>
      <c r="CWZ106" s="189"/>
      <c r="CXA106" s="189"/>
      <c r="CXB106" s="189"/>
      <c r="CXC106" s="189"/>
      <c r="CXD106" s="189"/>
      <c r="CXE106" s="189"/>
      <c r="CXF106" s="189"/>
      <c r="CXG106" s="189"/>
      <c r="CXH106" s="189"/>
      <c r="CXI106" s="189"/>
      <c r="CXJ106" s="189"/>
      <c r="CXK106" s="189"/>
      <c r="CXL106" s="189"/>
      <c r="CXM106" s="189"/>
      <c r="CXN106" s="189"/>
      <c r="CXO106" s="189"/>
      <c r="CXP106" s="189"/>
      <c r="CXQ106" s="189"/>
      <c r="CXR106" s="189"/>
      <c r="CXS106" s="189"/>
      <c r="CXT106" s="189"/>
      <c r="CXU106" s="189"/>
      <c r="CXV106" s="189"/>
      <c r="CXW106" s="189"/>
      <c r="CXX106" s="189"/>
      <c r="CXY106" s="189"/>
      <c r="CXZ106" s="189"/>
      <c r="CYA106" s="189"/>
      <c r="CYB106" s="189"/>
      <c r="CYC106" s="189"/>
      <c r="CYD106" s="189"/>
      <c r="CYE106" s="189"/>
      <c r="CYF106" s="189"/>
      <c r="CYG106" s="189"/>
      <c r="CYH106" s="189"/>
      <c r="CYI106" s="189"/>
      <c r="CYJ106" s="189"/>
      <c r="CYK106" s="189"/>
      <c r="CYL106" s="189"/>
      <c r="CYM106" s="189"/>
      <c r="CYN106" s="189"/>
      <c r="CYO106" s="189"/>
      <c r="CYP106" s="189"/>
      <c r="CYQ106" s="189"/>
      <c r="CYR106" s="189"/>
      <c r="CYS106" s="189"/>
      <c r="CYT106" s="189"/>
      <c r="CYU106" s="189"/>
      <c r="CYV106" s="189"/>
      <c r="CYW106" s="189"/>
      <c r="CYX106" s="189"/>
      <c r="CYY106" s="189"/>
      <c r="CYZ106" s="189"/>
      <c r="CZA106" s="189"/>
      <c r="CZB106" s="189"/>
      <c r="CZC106" s="189"/>
      <c r="CZD106" s="189"/>
      <c r="CZE106" s="189"/>
      <c r="CZF106" s="189"/>
      <c r="CZG106" s="189"/>
      <c r="CZH106" s="189"/>
      <c r="CZI106" s="189"/>
      <c r="CZJ106" s="189"/>
      <c r="CZK106" s="189"/>
      <c r="CZL106" s="189"/>
      <c r="CZM106" s="189"/>
      <c r="CZN106" s="189"/>
      <c r="CZO106" s="189"/>
      <c r="CZP106" s="189"/>
      <c r="CZQ106" s="189"/>
      <c r="CZR106" s="189"/>
      <c r="CZS106" s="189"/>
      <c r="CZT106" s="189"/>
      <c r="CZU106" s="189"/>
      <c r="CZV106" s="189"/>
      <c r="CZW106" s="189"/>
      <c r="CZX106" s="189"/>
      <c r="CZY106" s="189"/>
      <c r="CZZ106" s="189"/>
      <c r="DAA106" s="189"/>
      <c r="DAB106" s="189"/>
      <c r="DAC106" s="189"/>
      <c r="DAD106" s="189"/>
      <c r="DAE106" s="189"/>
      <c r="DAF106" s="189"/>
      <c r="DAG106" s="189"/>
      <c r="DAH106" s="189"/>
      <c r="DAI106" s="189"/>
      <c r="DAJ106" s="189"/>
      <c r="DAK106" s="189"/>
      <c r="DAL106" s="189"/>
      <c r="DAM106" s="189"/>
      <c r="DAN106" s="189"/>
      <c r="DAO106" s="189"/>
      <c r="DAP106" s="189"/>
      <c r="DAQ106" s="189"/>
      <c r="DAR106" s="189"/>
      <c r="DAS106" s="189"/>
      <c r="DAT106" s="189"/>
      <c r="DAU106" s="189"/>
      <c r="DAV106" s="189"/>
      <c r="DAW106" s="189"/>
      <c r="DAX106" s="189"/>
      <c r="DAY106" s="189"/>
      <c r="DAZ106" s="189"/>
      <c r="DBA106" s="189"/>
      <c r="DBB106" s="189"/>
      <c r="DBC106" s="189"/>
      <c r="DBD106" s="189"/>
      <c r="DBE106" s="189"/>
      <c r="DBF106" s="189"/>
      <c r="DBG106" s="189"/>
      <c r="DBH106" s="189"/>
      <c r="DBI106" s="189"/>
      <c r="DBJ106" s="189"/>
      <c r="DBK106" s="189"/>
      <c r="DBL106" s="189"/>
      <c r="DBM106" s="189"/>
      <c r="DBN106" s="189"/>
      <c r="DBO106" s="189"/>
      <c r="DBP106" s="189"/>
      <c r="DBQ106" s="189"/>
      <c r="DBR106" s="189"/>
      <c r="DBS106" s="189"/>
      <c r="DBT106" s="189"/>
      <c r="DBU106" s="189"/>
      <c r="DBV106" s="189"/>
      <c r="DBW106" s="189"/>
      <c r="DBX106" s="189"/>
      <c r="DBY106" s="189"/>
      <c r="DBZ106" s="189"/>
      <c r="DCA106" s="189"/>
      <c r="DCB106" s="189"/>
      <c r="DCC106" s="189"/>
      <c r="DCD106" s="189"/>
      <c r="DCE106" s="189"/>
      <c r="DCF106" s="189"/>
      <c r="DCG106" s="189"/>
      <c r="DCH106" s="189"/>
      <c r="DCI106" s="189"/>
      <c r="DCJ106" s="189"/>
      <c r="DCK106" s="189"/>
      <c r="DCL106" s="189"/>
      <c r="DCM106" s="189"/>
      <c r="DCN106" s="189"/>
      <c r="DCO106" s="189"/>
      <c r="DCP106" s="189"/>
      <c r="DCQ106" s="189"/>
      <c r="DCR106" s="189"/>
      <c r="DCS106" s="189"/>
      <c r="DCT106" s="189"/>
      <c r="DCU106" s="189"/>
      <c r="DCV106" s="189"/>
      <c r="DCW106" s="189"/>
      <c r="DCX106" s="189"/>
      <c r="DCY106" s="189"/>
      <c r="DCZ106" s="189"/>
      <c r="DDA106" s="189"/>
      <c r="DDB106" s="189"/>
      <c r="DDC106" s="189"/>
      <c r="DDD106" s="189"/>
      <c r="DDE106" s="189"/>
      <c r="DDF106" s="189"/>
      <c r="DDG106" s="189"/>
      <c r="DDH106" s="189"/>
      <c r="DDI106" s="189"/>
      <c r="DDJ106" s="189"/>
      <c r="DDK106" s="189"/>
      <c r="DDL106" s="189"/>
      <c r="DDM106" s="189"/>
      <c r="DDN106" s="189"/>
      <c r="DDO106" s="189"/>
      <c r="DDP106" s="189"/>
      <c r="DDQ106" s="189"/>
      <c r="DDR106" s="189"/>
      <c r="DDS106" s="189"/>
      <c r="DDT106" s="189"/>
      <c r="DDU106" s="189"/>
      <c r="DDV106" s="189"/>
      <c r="DDW106" s="189"/>
      <c r="DDX106" s="189"/>
      <c r="DDY106" s="189"/>
      <c r="DDZ106" s="189"/>
      <c r="DEA106" s="189"/>
      <c r="DEB106" s="189"/>
      <c r="DEC106" s="189"/>
      <c r="DED106" s="189"/>
      <c r="DEE106" s="189"/>
      <c r="DEF106" s="189"/>
      <c r="DEG106" s="189"/>
      <c r="DEH106" s="189"/>
      <c r="DEI106" s="189"/>
      <c r="DEJ106" s="189"/>
      <c r="DEK106" s="189"/>
      <c r="DEL106" s="189"/>
      <c r="DEM106" s="189"/>
      <c r="DEN106" s="189"/>
      <c r="DEO106" s="189"/>
      <c r="DEP106" s="189"/>
      <c r="DEQ106" s="189"/>
      <c r="DER106" s="189"/>
      <c r="DES106" s="189"/>
      <c r="DET106" s="189"/>
      <c r="DEU106" s="189"/>
      <c r="DEV106" s="189"/>
      <c r="DEW106" s="189"/>
      <c r="DEX106" s="189"/>
      <c r="DEY106" s="189"/>
      <c r="DEZ106" s="189"/>
      <c r="DFA106" s="189"/>
      <c r="DFB106" s="189"/>
      <c r="DFC106" s="189"/>
      <c r="DFD106" s="189"/>
      <c r="DFE106" s="189"/>
      <c r="DFF106" s="189"/>
      <c r="DFG106" s="189"/>
      <c r="DFH106" s="189"/>
      <c r="DFI106" s="189"/>
      <c r="DFJ106" s="189"/>
      <c r="DFK106" s="189"/>
      <c r="DFL106" s="189"/>
      <c r="DFM106" s="189"/>
      <c r="DFN106" s="189"/>
      <c r="DFO106" s="189"/>
      <c r="DFP106" s="189"/>
      <c r="DFQ106" s="189"/>
      <c r="DFR106" s="189"/>
      <c r="DFS106" s="189"/>
      <c r="DFT106" s="189"/>
      <c r="DFU106" s="189"/>
      <c r="DFV106" s="189"/>
      <c r="DFW106" s="189"/>
      <c r="DFX106" s="189"/>
      <c r="DFY106" s="189"/>
      <c r="DFZ106" s="189"/>
      <c r="DGA106" s="189"/>
      <c r="DGB106" s="189"/>
      <c r="DGC106" s="189"/>
      <c r="DGD106" s="189"/>
      <c r="DGE106" s="189"/>
      <c r="DGF106" s="189"/>
      <c r="DGG106" s="189"/>
      <c r="DGH106" s="189"/>
      <c r="DGI106" s="189"/>
      <c r="DGJ106" s="189"/>
      <c r="DGK106" s="189"/>
      <c r="DGL106" s="189"/>
      <c r="DGM106" s="189"/>
      <c r="DGN106" s="189"/>
      <c r="DGO106" s="189"/>
      <c r="DGP106" s="189"/>
      <c r="DGQ106" s="189"/>
      <c r="DGR106" s="189"/>
      <c r="DGS106" s="189"/>
      <c r="DGT106" s="189"/>
      <c r="DGU106" s="189"/>
      <c r="DGV106" s="189"/>
      <c r="DGW106" s="189"/>
      <c r="DGX106" s="189"/>
      <c r="DGY106" s="189"/>
      <c r="DGZ106" s="189"/>
      <c r="DHA106" s="189"/>
      <c r="DHB106" s="189"/>
      <c r="DHC106" s="189"/>
      <c r="DHD106" s="189"/>
      <c r="DHE106" s="189"/>
      <c r="DHF106" s="189"/>
      <c r="DHG106" s="189"/>
      <c r="DHH106" s="189"/>
      <c r="DHI106" s="189"/>
      <c r="DHJ106" s="189"/>
      <c r="DHK106" s="189"/>
      <c r="DHL106" s="189"/>
      <c r="DHM106" s="189"/>
      <c r="DHN106" s="189"/>
      <c r="DHO106" s="189"/>
      <c r="DHP106" s="189"/>
      <c r="DHQ106" s="189"/>
      <c r="DHR106" s="189"/>
      <c r="DHS106" s="189"/>
      <c r="DHT106" s="189"/>
      <c r="DHU106" s="189"/>
      <c r="DHV106" s="189"/>
      <c r="DHW106" s="189"/>
      <c r="DHX106" s="189"/>
      <c r="DHY106" s="189"/>
      <c r="DHZ106" s="189"/>
      <c r="DIA106" s="189"/>
      <c r="DIB106" s="189"/>
      <c r="DIC106" s="189"/>
      <c r="DID106" s="189"/>
      <c r="DIE106" s="189"/>
      <c r="DIF106" s="189"/>
      <c r="DIG106" s="189"/>
      <c r="DIH106" s="189"/>
      <c r="DII106" s="189"/>
      <c r="DIJ106" s="189"/>
      <c r="DIK106" s="189"/>
      <c r="DIL106" s="189"/>
      <c r="DIM106" s="189"/>
      <c r="DIN106" s="189"/>
      <c r="DIO106" s="189"/>
      <c r="DIP106" s="189"/>
      <c r="DIQ106" s="189"/>
      <c r="DIR106" s="189"/>
      <c r="DIS106" s="189"/>
      <c r="DIT106" s="189"/>
      <c r="DIU106" s="189"/>
      <c r="DIV106" s="189"/>
      <c r="DIW106" s="189"/>
      <c r="DIX106" s="189"/>
      <c r="DIY106" s="189"/>
      <c r="DIZ106" s="189"/>
      <c r="DJA106" s="189"/>
      <c r="DJB106" s="189"/>
      <c r="DJC106" s="189"/>
      <c r="DJD106" s="189"/>
      <c r="DJE106" s="189"/>
      <c r="DJF106" s="189"/>
      <c r="DJG106" s="189"/>
      <c r="DJH106" s="189"/>
      <c r="DJI106" s="189"/>
      <c r="DJJ106" s="189"/>
      <c r="DJK106" s="189"/>
      <c r="DJL106" s="189"/>
      <c r="DJM106" s="189"/>
      <c r="DJN106" s="189"/>
      <c r="DJO106" s="189"/>
      <c r="DJP106" s="189"/>
      <c r="DJQ106" s="189"/>
      <c r="DJR106" s="189"/>
      <c r="DJS106" s="189"/>
      <c r="DJT106" s="189"/>
      <c r="DJU106" s="189"/>
      <c r="DJV106" s="189"/>
      <c r="DJW106" s="189"/>
      <c r="DJX106" s="189"/>
      <c r="DJY106" s="189"/>
      <c r="DJZ106" s="189"/>
      <c r="DKA106" s="189"/>
      <c r="DKB106" s="189"/>
      <c r="DKC106" s="189"/>
      <c r="DKD106" s="189"/>
      <c r="DKE106" s="189"/>
      <c r="DKF106" s="189"/>
      <c r="DKG106" s="189"/>
      <c r="DKH106" s="189"/>
      <c r="DKI106" s="189"/>
      <c r="DKJ106" s="189"/>
      <c r="DKK106" s="189"/>
      <c r="DKL106" s="189"/>
      <c r="DKM106" s="189"/>
      <c r="DKN106" s="189"/>
      <c r="DKO106" s="189"/>
      <c r="DKP106" s="189"/>
      <c r="DKQ106" s="189"/>
      <c r="DKR106" s="189"/>
      <c r="DKS106" s="189"/>
      <c r="DKT106" s="189"/>
      <c r="DKU106" s="189"/>
      <c r="DKV106" s="189"/>
      <c r="DKW106" s="189"/>
      <c r="DKX106" s="189"/>
      <c r="DKY106" s="189"/>
      <c r="DKZ106" s="189"/>
      <c r="DLA106" s="189"/>
      <c r="DLB106" s="189"/>
      <c r="DLC106" s="189"/>
      <c r="DLD106" s="189"/>
      <c r="DLE106" s="189"/>
      <c r="DLF106" s="189"/>
      <c r="DLG106" s="189"/>
      <c r="DLH106" s="189"/>
      <c r="DLI106" s="189"/>
      <c r="DLJ106" s="189"/>
      <c r="DLK106" s="189"/>
      <c r="DLL106" s="189"/>
      <c r="DLM106" s="189"/>
      <c r="DLN106" s="189"/>
      <c r="DLO106" s="189"/>
      <c r="DLP106" s="189"/>
      <c r="DLQ106" s="189"/>
      <c r="DLR106" s="189"/>
      <c r="DLS106" s="189"/>
      <c r="DLT106" s="189"/>
      <c r="DLU106" s="189"/>
      <c r="DLV106" s="189"/>
      <c r="DLW106" s="189"/>
      <c r="DLX106" s="189"/>
      <c r="DLY106" s="189"/>
      <c r="DLZ106" s="189"/>
      <c r="DMA106" s="189"/>
      <c r="DMB106" s="189"/>
      <c r="DMC106" s="189"/>
      <c r="DMD106" s="189"/>
      <c r="DME106" s="189"/>
      <c r="DMF106" s="189"/>
      <c r="DMG106" s="189"/>
      <c r="DMH106" s="189"/>
      <c r="DMI106" s="189"/>
      <c r="DMJ106" s="189"/>
      <c r="DMK106" s="189"/>
      <c r="DML106" s="189"/>
      <c r="DMM106" s="189"/>
      <c r="DMN106" s="189"/>
      <c r="DMO106" s="189"/>
      <c r="DMP106" s="189"/>
      <c r="DMQ106" s="189"/>
      <c r="DMR106" s="189"/>
      <c r="DMS106" s="189"/>
      <c r="DMT106" s="189"/>
      <c r="DMU106" s="189"/>
      <c r="DMV106" s="189"/>
      <c r="DMW106" s="189"/>
      <c r="DMX106" s="189"/>
      <c r="DMY106" s="189"/>
      <c r="DMZ106" s="189"/>
      <c r="DNA106" s="189"/>
      <c r="DNB106" s="189"/>
      <c r="DNC106" s="189"/>
      <c r="DND106" s="189"/>
      <c r="DNE106" s="189"/>
      <c r="DNF106" s="189"/>
      <c r="DNG106" s="189"/>
      <c r="DNH106" s="189"/>
      <c r="DNI106" s="189"/>
      <c r="DNJ106" s="189"/>
      <c r="DNK106" s="189"/>
      <c r="DNL106" s="189"/>
      <c r="DNM106" s="189"/>
      <c r="DNN106" s="189"/>
      <c r="DNO106" s="189"/>
      <c r="DNP106" s="189"/>
      <c r="DNQ106" s="189"/>
      <c r="DNR106" s="189"/>
      <c r="DNS106" s="189"/>
      <c r="DNT106" s="189"/>
      <c r="DNU106" s="189"/>
      <c r="DNV106" s="189"/>
      <c r="DNW106" s="189"/>
      <c r="DNX106" s="189"/>
      <c r="DNY106" s="189"/>
      <c r="DNZ106" s="189"/>
      <c r="DOA106" s="189"/>
      <c r="DOB106" s="189"/>
      <c r="DOC106" s="189"/>
      <c r="DOD106" s="189"/>
      <c r="DOE106" s="189"/>
      <c r="DOF106" s="189"/>
      <c r="DOG106" s="189"/>
      <c r="DOH106" s="189"/>
      <c r="DOI106" s="189"/>
      <c r="DOJ106" s="189"/>
      <c r="DOK106" s="189"/>
      <c r="DOL106" s="189"/>
      <c r="DOM106" s="189"/>
      <c r="DON106" s="189"/>
      <c r="DOO106" s="189"/>
      <c r="DOP106" s="189"/>
      <c r="DOQ106" s="189"/>
      <c r="DOR106" s="189"/>
      <c r="DOS106" s="189"/>
      <c r="DOT106" s="189"/>
      <c r="DOU106" s="189"/>
      <c r="DOV106" s="189"/>
      <c r="DOW106" s="189"/>
      <c r="DOX106" s="189"/>
      <c r="DOY106" s="189"/>
      <c r="DOZ106" s="189"/>
      <c r="DPA106" s="189"/>
      <c r="DPB106" s="189"/>
      <c r="DPC106" s="189"/>
      <c r="DPD106" s="189"/>
      <c r="DPE106" s="189"/>
      <c r="DPF106" s="189"/>
      <c r="DPG106" s="189"/>
      <c r="DPH106" s="189"/>
      <c r="DPI106" s="189"/>
      <c r="DPJ106" s="189"/>
      <c r="DPK106" s="189"/>
      <c r="DPL106" s="189"/>
      <c r="DPM106" s="189"/>
      <c r="DPN106" s="189"/>
      <c r="DPO106" s="189"/>
      <c r="DPP106" s="189"/>
      <c r="DPQ106" s="189"/>
      <c r="DPR106" s="189"/>
      <c r="DPS106" s="189"/>
      <c r="DPT106" s="189"/>
      <c r="DPU106" s="189"/>
      <c r="DPV106" s="189"/>
      <c r="DPW106" s="189"/>
      <c r="DPX106" s="189"/>
      <c r="DPY106" s="189"/>
      <c r="DPZ106" s="189"/>
      <c r="DQA106" s="189"/>
      <c r="DQB106" s="189"/>
      <c r="DQC106" s="189"/>
      <c r="DQD106" s="189"/>
      <c r="DQE106" s="189"/>
      <c r="DQF106" s="189"/>
      <c r="DQG106" s="189"/>
      <c r="DQH106" s="189"/>
      <c r="DQI106" s="189"/>
      <c r="DQJ106" s="189"/>
      <c r="DQK106" s="189"/>
      <c r="DQL106" s="189"/>
      <c r="DQM106" s="189"/>
      <c r="DQN106" s="189"/>
      <c r="DQO106" s="189"/>
      <c r="DQP106" s="189"/>
      <c r="DQQ106" s="189"/>
      <c r="DQR106" s="189"/>
      <c r="DQS106" s="189"/>
      <c r="DQT106" s="189"/>
      <c r="DQU106" s="189"/>
      <c r="DQV106" s="189"/>
      <c r="DQW106" s="189"/>
      <c r="DQX106" s="189"/>
      <c r="DQY106" s="189"/>
      <c r="DQZ106" s="189"/>
      <c r="DRA106" s="189"/>
      <c r="DRB106" s="189"/>
      <c r="DRC106" s="189"/>
      <c r="DRD106" s="189"/>
      <c r="DRE106" s="189"/>
      <c r="DRF106" s="189"/>
      <c r="DRG106" s="189"/>
      <c r="DRH106" s="189"/>
      <c r="DRI106" s="189"/>
      <c r="DRJ106" s="189"/>
      <c r="DRK106" s="189"/>
      <c r="DRL106" s="189"/>
      <c r="DRM106" s="189"/>
      <c r="DRN106" s="189"/>
      <c r="DRO106" s="189"/>
      <c r="DRP106" s="189"/>
      <c r="DRQ106" s="189"/>
      <c r="DRR106" s="189"/>
      <c r="DRS106" s="189"/>
      <c r="DRT106" s="189"/>
      <c r="DRU106" s="189"/>
      <c r="DRV106" s="189"/>
      <c r="DRW106" s="189"/>
      <c r="DRX106" s="189"/>
      <c r="DRY106" s="189"/>
      <c r="DRZ106" s="189"/>
      <c r="DSA106" s="189"/>
      <c r="DSB106" s="189"/>
      <c r="DSC106" s="189"/>
      <c r="DSD106" s="189"/>
      <c r="DSE106" s="189"/>
      <c r="DSF106" s="189"/>
      <c r="DSG106" s="189"/>
      <c r="DSH106" s="189"/>
      <c r="DSI106" s="189"/>
      <c r="DSJ106" s="189"/>
      <c r="DSK106" s="189"/>
      <c r="DSL106" s="189"/>
      <c r="DSM106" s="189"/>
      <c r="DSN106" s="189"/>
      <c r="DSO106" s="189"/>
      <c r="DSP106" s="189"/>
      <c r="DSQ106" s="189"/>
      <c r="DSR106" s="189"/>
      <c r="DSS106" s="189"/>
      <c r="DST106" s="189"/>
      <c r="DSU106" s="189"/>
      <c r="DSV106" s="189"/>
      <c r="DSW106" s="189"/>
      <c r="DSX106" s="189"/>
      <c r="DSY106" s="189"/>
      <c r="DSZ106" s="189"/>
      <c r="DTA106" s="189"/>
      <c r="DTB106" s="189"/>
      <c r="DTC106" s="189"/>
      <c r="DTD106" s="189"/>
      <c r="DTE106" s="189"/>
      <c r="DTF106" s="189"/>
      <c r="DTG106" s="189"/>
      <c r="DTH106" s="189"/>
      <c r="DTI106" s="189"/>
      <c r="DTJ106" s="189"/>
      <c r="DTK106" s="189"/>
      <c r="DTL106" s="189"/>
      <c r="DTM106" s="189"/>
      <c r="DTN106" s="189"/>
      <c r="DTO106" s="189"/>
      <c r="DTP106" s="189"/>
      <c r="DTQ106" s="189"/>
      <c r="DTR106" s="189"/>
      <c r="DTS106" s="189"/>
      <c r="DTT106" s="189"/>
      <c r="DTU106" s="189"/>
      <c r="DTV106" s="189"/>
      <c r="DTW106" s="189"/>
      <c r="DTX106" s="189"/>
      <c r="DTY106" s="189"/>
      <c r="DTZ106" s="189"/>
      <c r="DUA106" s="189"/>
      <c r="DUB106" s="189"/>
      <c r="DUC106" s="189"/>
      <c r="DUD106" s="189"/>
      <c r="DUE106" s="189"/>
      <c r="DUF106" s="189"/>
      <c r="DUG106" s="189"/>
      <c r="DUH106" s="189"/>
      <c r="DUI106" s="189"/>
      <c r="DUJ106" s="189"/>
      <c r="DUK106" s="189"/>
      <c r="DUL106" s="189"/>
      <c r="DUM106" s="189"/>
      <c r="DUN106" s="189"/>
      <c r="DUO106" s="189"/>
      <c r="DUP106" s="189"/>
      <c r="DUQ106" s="189"/>
      <c r="DUR106" s="189"/>
      <c r="DUS106" s="189"/>
      <c r="DUT106" s="189"/>
      <c r="DUU106" s="189"/>
      <c r="DUV106" s="189"/>
      <c r="DUW106" s="189"/>
      <c r="DUX106" s="189"/>
      <c r="DUY106" s="189"/>
      <c r="DUZ106" s="189"/>
      <c r="DVA106" s="189"/>
      <c r="DVB106" s="189"/>
      <c r="DVC106" s="189"/>
      <c r="DVD106" s="189"/>
      <c r="DVE106" s="189"/>
      <c r="DVF106" s="189"/>
      <c r="DVG106" s="189"/>
      <c r="DVH106" s="189"/>
      <c r="DVI106" s="189"/>
      <c r="DVJ106" s="189"/>
      <c r="DVK106" s="189"/>
      <c r="DVL106" s="189"/>
      <c r="DVM106" s="189"/>
      <c r="DVN106" s="189"/>
      <c r="DVO106" s="189"/>
      <c r="DVP106" s="189"/>
      <c r="DVQ106" s="189"/>
      <c r="DVR106" s="189"/>
      <c r="DVS106" s="189"/>
      <c r="DVT106" s="189"/>
      <c r="DVU106" s="189"/>
      <c r="DVV106" s="189"/>
      <c r="DVW106" s="189"/>
      <c r="DVX106" s="189"/>
      <c r="DVY106" s="189"/>
      <c r="DVZ106" s="189"/>
      <c r="DWA106" s="189"/>
      <c r="DWB106" s="189"/>
      <c r="DWC106" s="189"/>
      <c r="DWD106" s="189"/>
      <c r="DWE106" s="189"/>
      <c r="DWF106" s="189"/>
      <c r="DWG106" s="189"/>
      <c r="DWH106" s="189"/>
      <c r="DWI106" s="189"/>
      <c r="DWJ106" s="189"/>
      <c r="DWK106" s="189"/>
      <c r="DWL106" s="189"/>
      <c r="DWM106" s="189"/>
      <c r="DWN106" s="189"/>
      <c r="DWO106" s="189"/>
      <c r="DWP106" s="189"/>
      <c r="DWQ106" s="189"/>
      <c r="DWR106" s="189"/>
      <c r="DWS106" s="189"/>
      <c r="DWT106" s="189"/>
      <c r="DWU106" s="189"/>
      <c r="DWV106" s="189"/>
      <c r="DWW106" s="189"/>
      <c r="DWX106" s="189"/>
      <c r="DWY106" s="189"/>
      <c r="DWZ106" s="189"/>
      <c r="DXA106" s="189"/>
      <c r="DXB106" s="189"/>
      <c r="DXC106" s="189"/>
      <c r="DXD106" s="189"/>
      <c r="DXE106" s="189"/>
      <c r="DXF106" s="189"/>
      <c r="DXG106" s="189"/>
      <c r="DXH106" s="189"/>
      <c r="DXI106" s="189"/>
      <c r="DXJ106" s="189"/>
      <c r="DXK106" s="189"/>
      <c r="DXL106" s="189"/>
      <c r="DXM106" s="189"/>
      <c r="DXN106" s="189"/>
      <c r="DXO106" s="189"/>
      <c r="DXP106" s="189"/>
      <c r="DXQ106" s="189"/>
      <c r="DXR106" s="189"/>
      <c r="DXS106" s="189"/>
      <c r="DXT106" s="189"/>
      <c r="DXU106" s="189"/>
      <c r="DXV106" s="189"/>
      <c r="DXW106" s="189"/>
      <c r="DXX106" s="189"/>
      <c r="DXY106" s="189"/>
      <c r="DXZ106" s="189"/>
      <c r="DYA106" s="189"/>
      <c r="DYB106" s="189"/>
      <c r="DYC106" s="189"/>
      <c r="DYD106" s="189"/>
      <c r="DYE106" s="189"/>
      <c r="DYF106" s="189"/>
      <c r="DYG106" s="189"/>
      <c r="DYH106" s="189"/>
      <c r="DYI106" s="189"/>
      <c r="DYJ106" s="189"/>
      <c r="DYK106" s="189"/>
      <c r="DYL106" s="189"/>
      <c r="DYM106" s="189"/>
      <c r="DYN106" s="189"/>
      <c r="DYO106" s="189"/>
      <c r="DYP106" s="189"/>
      <c r="DYQ106" s="189"/>
      <c r="DYR106" s="189"/>
      <c r="DYS106" s="189"/>
      <c r="DYT106" s="189"/>
      <c r="DYU106" s="189"/>
      <c r="DYV106" s="189"/>
      <c r="DYW106" s="189"/>
      <c r="DYX106" s="189"/>
      <c r="DYY106" s="189"/>
      <c r="DYZ106" s="189"/>
      <c r="DZA106" s="189"/>
      <c r="DZB106" s="189"/>
      <c r="DZC106" s="189"/>
      <c r="DZD106" s="189"/>
      <c r="DZE106" s="189"/>
      <c r="DZF106" s="189"/>
      <c r="DZG106" s="189"/>
      <c r="DZH106" s="189"/>
      <c r="DZI106" s="189"/>
      <c r="DZJ106" s="189"/>
      <c r="DZK106" s="189"/>
      <c r="DZL106" s="189"/>
      <c r="DZM106" s="189"/>
      <c r="DZN106" s="189"/>
      <c r="DZO106" s="189"/>
      <c r="DZP106" s="189"/>
      <c r="DZQ106" s="189"/>
      <c r="DZR106" s="189"/>
      <c r="DZS106" s="189"/>
      <c r="DZT106" s="189"/>
      <c r="DZU106" s="189"/>
      <c r="DZV106" s="189"/>
      <c r="DZW106" s="189"/>
      <c r="DZX106" s="189"/>
      <c r="DZY106" s="189"/>
      <c r="DZZ106" s="189"/>
      <c r="EAA106" s="189"/>
      <c r="EAB106" s="189"/>
      <c r="EAC106" s="189"/>
      <c r="EAD106" s="189"/>
      <c r="EAE106" s="189"/>
      <c r="EAF106" s="189"/>
      <c r="EAG106" s="189"/>
      <c r="EAH106" s="189"/>
      <c r="EAI106" s="189"/>
      <c r="EAJ106" s="189"/>
      <c r="EAK106" s="189"/>
      <c r="EAL106" s="189"/>
      <c r="EAM106" s="189"/>
      <c r="EAN106" s="189"/>
      <c r="EAO106" s="189"/>
      <c r="EAP106" s="189"/>
      <c r="EAQ106" s="189"/>
      <c r="EAR106" s="189"/>
      <c r="EAS106" s="189"/>
      <c r="EAT106" s="189"/>
      <c r="EAU106" s="189"/>
      <c r="EAV106" s="189"/>
      <c r="EAW106" s="189"/>
      <c r="EAX106" s="189"/>
      <c r="EAY106" s="189"/>
      <c r="EAZ106" s="189"/>
      <c r="EBA106" s="189"/>
      <c r="EBB106" s="189"/>
      <c r="EBC106" s="189"/>
      <c r="EBD106" s="189"/>
      <c r="EBE106" s="189"/>
      <c r="EBF106" s="189"/>
      <c r="EBG106" s="189"/>
      <c r="EBH106" s="189"/>
      <c r="EBI106" s="189"/>
      <c r="EBJ106" s="189"/>
      <c r="EBK106" s="189"/>
      <c r="EBL106" s="189"/>
      <c r="EBM106" s="189"/>
      <c r="EBN106" s="189"/>
      <c r="EBO106" s="189"/>
      <c r="EBP106" s="189"/>
      <c r="EBQ106" s="189"/>
      <c r="EBR106" s="189"/>
      <c r="EBS106" s="189"/>
      <c r="EBT106" s="189"/>
      <c r="EBU106" s="189"/>
      <c r="EBV106" s="189"/>
      <c r="EBW106" s="189"/>
      <c r="EBX106" s="189"/>
      <c r="EBY106" s="189"/>
      <c r="EBZ106" s="189"/>
      <c r="ECA106" s="189"/>
      <c r="ECB106" s="189"/>
      <c r="ECC106" s="189"/>
      <c r="ECD106" s="189"/>
      <c r="ECE106" s="189"/>
      <c r="ECF106" s="189"/>
      <c r="ECG106" s="189"/>
      <c r="ECH106" s="189"/>
      <c r="ECI106" s="189"/>
      <c r="ECJ106" s="189"/>
      <c r="ECK106" s="189"/>
      <c r="ECL106" s="189"/>
      <c r="ECM106" s="189"/>
      <c r="ECN106" s="189"/>
      <c r="ECO106" s="189"/>
      <c r="ECP106" s="189"/>
      <c r="ECQ106" s="189"/>
      <c r="ECR106" s="189"/>
      <c r="ECS106" s="189"/>
      <c r="ECT106" s="189"/>
      <c r="ECU106" s="189"/>
      <c r="ECV106" s="189"/>
      <c r="ECW106" s="189"/>
      <c r="ECX106" s="189"/>
      <c r="ECY106" s="189"/>
      <c r="ECZ106" s="189"/>
      <c r="EDA106" s="189"/>
      <c r="EDB106" s="189"/>
      <c r="EDC106" s="189"/>
      <c r="EDD106" s="189"/>
      <c r="EDE106" s="189"/>
      <c r="EDF106" s="189"/>
      <c r="EDG106" s="189"/>
      <c r="EDH106" s="189"/>
      <c r="EDI106" s="189"/>
      <c r="EDJ106" s="189"/>
      <c r="EDK106" s="189"/>
      <c r="EDL106" s="189"/>
      <c r="EDM106" s="189"/>
      <c r="EDN106" s="189"/>
      <c r="EDO106" s="189"/>
      <c r="EDP106" s="189"/>
      <c r="EDQ106" s="189"/>
      <c r="EDR106" s="189"/>
      <c r="EDS106" s="189"/>
      <c r="EDT106" s="189"/>
      <c r="EDU106" s="189"/>
      <c r="EDV106" s="189"/>
      <c r="EDW106" s="189"/>
      <c r="EDX106" s="189"/>
      <c r="EDY106" s="189"/>
      <c r="EDZ106" s="189"/>
      <c r="EEA106" s="189"/>
      <c r="EEB106" s="189"/>
      <c r="EEC106" s="189"/>
      <c r="EED106" s="189"/>
      <c r="EEE106" s="189"/>
      <c r="EEF106" s="189"/>
      <c r="EEG106" s="189"/>
      <c r="EEH106" s="189"/>
      <c r="EEI106" s="189"/>
      <c r="EEJ106" s="189"/>
      <c r="EEK106" s="189"/>
      <c r="EEL106" s="189"/>
      <c r="EEM106" s="189"/>
      <c r="EEN106" s="189"/>
      <c r="EEO106" s="189"/>
      <c r="EEP106" s="189"/>
      <c r="EEQ106" s="189"/>
      <c r="EER106" s="189"/>
      <c r="EES106" s="189"/>
      <c r="EET106" s="189"/>
      <c r="EEU106" s="189"/>
      <c r="EEV106" s="189"/>
      <c r="EEW106" s="189"/>
      <c r="EEX106" s="189"/>
      <c r="EEY106" s="189"/>
      <c r="EEZ106" s="189"/>
      <c r="EFA106" s="189"/>
      <c r="EFB106" s="189"/>
      <c r="EFC106" s="189"/>
      <c r="EFD106" s="189"/>
      <c r="EFE106" s="189"/>
      <c r="EFF106" s="189"/>
      <c r="EFG106" s="189"/>
      <c r="EFH106" s="189"/>
      <c r="EFI106" s="189"/>
      <c r="EFJ106" s="189"/>
      <c r="EFK106" s="189"/>
      <c r="EFL106" s="189"/>
      <c r="EFM106" s="189"/>
      <c r="EFN106" s="189"/>
      <c r="EFO106" s="189"/>
      <c r="EFP106" s="189"/>
      <c r="EFQ106" s="189"/>
      <c r="EFR106" s="189"/>
      <c r="EFS106" s="189"/>
      <c r="EFT106" s="189"/>
      <c r="EFU106" s="189"/>
      <c r="EFV106" s="189"/>
      <c r="EFW106" s="189"/>
      <c r="EFX106" s="189"/>
      <c r="EFY106" s="189"/>
      <c r="EFZ106" s="189"/>
      <c r="EGA106" s="189"/>
      <c r="EGB106" s="189"/>
      <c r="EGC106" s="189"/>
      <c r="EGD106" s="189"/>
      <c r="EGE106" s="189"/>
      <c r="EGF106" s="189"/>
      <c r="EGG106" s="189"/>
      <c r="EGH106" s="189"/>
      <c r="EGI106" s="189"/>
      <c r="EGJ106" s="189"/>
      <c r="EGK106" s="189"/>
      <c r="EGL106" s="189"/>
      <c r="EGM106" s="189"/>
      <c r="EGN106" s="189"/>
      <c r="EGO106" s="189"/>
      <c r="EGP106" s="189"/>
      <c r="EGQ106" s="189"/>
      <c r="EGR106" s="189"/>
      <c r="EGS106" s="189"/>
      <c r="EGT106" s="189"/>
      <c r="EGU106" s="189"/>
      <c r="EGV106" s="189"/>
      <c r="EGW106" s="189"/>
      <c r="EGX106" s="189"/>
      <c r="EGY106" s="189"/>
      <c r="EGZ106" s="189"/>
      <c r="EHA106" s="189"/>
      <c r="EHB106" s="189"/>
      <c r="EHC106" s="189"/>
      <c r="EHD106" s="189"/>
      <c r="EHE106" s="189"/>
      <c r="EHF106" s="189"/>
      <c r="EHG106" s="189"/>
      <c r="EHH106" s="189"/>
      <c r="EHI106" s="189"/>
      <c r="EHJ106" s="189"/>
      <c r="EHK106" s="189"/>
      <c r="EHL106" s="189"/>
      <c r="EHM106" s="189"/>
      <c r="EHN106" s="189"/>
      <c r="EHO106" s="189"/>
      <c r="EHP106" s="189"/>
      <c r="EHQ106" s="189"/>
      <c r="EHR106" s="189"/>
      <c r="EHS106" s="189"/>
      <c r="EHT106" s="189"/>
      <c r="EHU106" s="189"/>
      <c r="EHV106" s="189"/>
      <c r="EHW106" s="189"/>
      <c r="EHX106" s="189"/>
      <c r="EHY106" s="189"/>
      <c r="EHZ106" s="189"/>
      <c r="EIA106" s="189"/>
      <c r="EIB106" s="189"/>
      <c r="EIC106" s="189"/>
      <c r="EID106" s="189"/>
      <c r="EIE106" s="189"/>
      <c r="EIF106" s="189"/>
      <c r="EIG106" s="189"/>
      <c r="EIH106" s="189"/>
      <c r="EII106" s="189"/>
      <c r="EIJ106" s="189"/>
      <c r="EIK106" s="189"/>
      <c r="EIL106" s="189"/>
      <c r="EIM106" s="189"/>
      <c r="EIN106" s="189"/>
      <c r="EIO106" s="189"/>
      <c r="EIP106" s="189"/>
      <c r="EIQ106" s="189"/>
      <c r="EIR106" s="189"/>
      <c r="EIS106" s="189"/>
      <c r="EIT106" s="189"/>
      <c r="EIU106" s="189"/>
      <c r="EIV106" s="189"/>
      <c r="EIW106" s="189"/>
      <c r="EIX106" s="189"/>
      <c r="EIY106" s="189"/>
      <c r="EIZ106" s="189"/>
      <c r="EJA106" s="189"/>
      <c r="EJB106" s="189"/>
      <c r="EJC106" s="189"/>
      <c r="EJD106" s="189"/>
      <c r="EJE106" s="189"/>
      <c r="EJF106" s="189"/>
      <c r="EJG106" s="189"/>
      <c r="EJH106" s="189"/>
      <c r="EJI106" s="189"/>
      <c r="EJJ106" s="189"/>
      <c r="EJK106" s="189"/>
      <c r="EJL106" s="189"/>
      <c r="EJM106" s="189"/>
      <c r="EJN106" s="189"/>
      <c r="EJO106" s="189"/>
      <c r="EJP106" s="189"/>
      <c r="EJQ106" s="189"/>
      <c r="EJR106" s="189"/>
      <c r="EJS106" s="189"/>
      <c r="EJT106" s="189"/>
      <c r="EJU106" s="189"/>
      <c r="EJV106" s="189"/>
      <c r="EJW106" s="189"/>
      <c r="EJX106" s="189"/>
      <c r="EJY106" s="189"/>
      <c r="EJZ106" s="189"/>
      <c r="EKA106" s="189"/>
      <c r="EKB106" s="189"/>
      <c r="EKC106" s="189"/>
      <c r="EKD106" s="189"/>
      <c r="EKE106" s="189"/>
      <c r="EKF106" s="189"/>
      <c r="EKG106" s="189"/>
      <c r="EKH106" s="189"/>
      <c r="EKI106" s="189"/>
      <c r="EKJ106" s="189"/>
      <c r="EKK106" s="189"/>
      <c r="EKL106" s="189"/>
      <c r="EKM106" s="189"/>
      <c r="EKN106" s="189"/>
      <c r="EKO106" s="189"/>
      <c r="EKP106" s="189"/>
      <c r="EKQ106" s="189"/>
      <c r="EKR106" s="189"/>
      <c r="EKS106" s="189"/>
      <c r="EKT106" s="189"/>
      <c r="EKU106" s="189"/>
      <c r="EKV106" s="189"/>
      <c r="EKW106" s="189"/>
      <c r="EKX106" s="189"/>
      <c r="EKY106" s="189"/>
      <c r="EKZ106" s="189"/>
      <c r="ELA106" s="189"/>
      <c r="ELB106" s="189"/>
      <c r="ELC106" s="189"/>
      <c r="ELD106" s="189"/>
      <c r="ELE106" s="189"/>
      <c r="ELF106" s="189"/>
      <c r="ELG106" s="189"/>
      <c r="ELH106" s="189"/>
      <c r="ELI106" s="189"/>
      <c r="ELJ106" s="189"/>
      <c r="ELK106" s="189"/>
      <c r="ELL106" s="189"/>
      <c r="ELM106" s="189"/>
      <c r="ELN106" s="189"/>
      <c r="ELO106" s="189"/>
      <c r="ELP106" s="189"/>
      <c r="ELQ106" s="189"/>
      <c r="ELR106" s="189"/>
      <c r="ELS106" s="189"/>
      <c r="ELT106" s="189"/>
      <c r="ELU106" s="189"/>
      <c r="ELV106" s="189"/>
      <c r="ELW106" s="189"/>
      <c r="ELX106" s="189"/>
      <c r="ELY106" s="189"/>
      <c r="ELZ106" s="189"/>
      <c r="EMA106" s="189"/>
      <c r="EMB106" s="189"/>
      <c r="EMC106" s="189"/>
      <c r="EMD106" s="189"/>
      <c r="EME106" s="189"/>
      <c r="EMF106" s="189"/>
      <c r="EMG106" s="189"/>
      <c r="EMH106" s="189"/>
      <c r="EMI106" s="189"/>
      <c r="EMJ106" s="189"/>
      <c r="EMK106" s="189"/>
      <c r="EML106" s="189"/>
      <c r="EMM106" s="189"/>
      <c r="EMN106" s="189"/>
      <c r="EMO106" s="189"/>
      <c r="EMP106" s="189"/>
      <c r="EMQ106" s="189"/>
      <c r="EMR106" s="189"/>
      <c r="EMS106" s="189"/>
      <c r="EMT106" s="189"/>
      <c r="EMU106" s="189"/>
      <c r="EMV106" s="189"/>
      <c r="EMW106" s="189"/>
      <c r="EMX106" s="189"/>
      <c r="EMY106" s="189"/>
      <c r="EMZ106" s="189"/>
      <c r="ENA106" s="189"/>
      <c r="ENB106" s="189"/>
      <c r="ENC106" s="189"/>
      <c r="END106" s="189"/>
      <c r="ENE106" s="189"/>
      <c r="ENF106" s="189"/>
      <c r="ENG106" s="189"/>
      <c r="ENH106" s="189"/>
      <c r="ENI106" s="189"/>
      <c r="ENJ106" s="189"/>
      <c r="ENK106" s="189"/>
      <c r="ENL106" s="189"/>
      <c r="ENM106" s="189"/>
      <c r="ENN106" s="189"/>
      <c r="ENO106" s="189"/>
      <c r="ENP106" s="189"/>
      <c r="ENQ106" s="189"/>
      <c r="ENR106" s="189"/>
      <c r="ENS106" s="189"/>
      <c r="ENT106" s="189"/>
      <c r="ENU106" s="189"/>
      <c r="ENV106" s="189"/>
      <c r="ENW106" s="189"/>
      <c r="ENX106" s="189"/>
      <c r="ENY106" s="189"/>
      <c r="ENZ106" s="189"/>
      <c r="EOA106" s="189"/>
      <c r="EOB106" s="189"/>
      <c r="EOC106" s="189"/>
      <c r="EOD106" s="189"/>
      <c r="EOE106" s="189"/>
      <c r="EOF106" s="189"/>
      <c r="EOG106" s="189"/>
      <c r="EOH106" s="189"/>
      <c r="EOI106" s="189"/>
      <c r="EOJ106" s="189"/>
      <c r="EOK106" s="189"/>
      <c r="EOL106" s="189"/>
      <c r="EOM106" s="189"/>
      <c r="EON106" s="189"/>
      <c r="EOO106" s="189"/>
      <c r="EOP106" s="189"/>
      <c r="EOQ106" s="189"/>
      <c r="EOR106" s="189"/>
      <c r="EOS106" s="189"/>
      <c r="EOT106" s="189"/>
      <c r="EOU106" s="189"/>
      <c r="EOV106" s="189"/>
      <c r="EOW106" s="189"/>
      <c r="EOX106" s="189"/>
      <c r="EOY106" s="189"/>
      <c r="EOZ106" s="189"/>
      <c r="EPA106" s="189"/>
      <c r="EPB106" s="189"/>
      <c r="EPC106" s="189"/>
      <c r="EPD106" s="189"/>
      <c r="EPE106" s="189"/>
      <c r="EPF106" s="189"/>
      <c r="EPG106" s="189"/>
      <c r="EPH106" s="189"/>
      <c r="EPI106" s="189"/>
      <c r="EPJ106" s="189"/>
      <c r="EPK106" s="189"/>
      <c r="EPL106" s="189"/>
      <c r="EPM106" s="189"/>
      <c r="EPN106" s="189"/>
      <c r="EPO106" s="189"/>
      <c r="EPP106" s="189"/>
      <c r="EPQ106" s="189"/>
      <c r="EPR106" s="189"/>
      <c r="EPS106" s="189"/>
      <c r="EPT106" s="189"/>
      <c r="EPU106" s="189"/>
      <c r="EPV106" s="189"/>
      <c r="EPW106" s="189"/>
      <c r="EPX106" s="189"/>
      <c r="EPY106" s="189"/>
      <c r="EPZ106" s="189"/>
      <c r="EQA106" s="189"/>
      <c r="EQB106" s="189"/>
      <c r="EQC106" s="189"/>
      <c r="EQD106" s="189"/>
      <c r="EQE106" s="189"/>
      <c r="EQF106" s="189"/>
      <c r="EQG106" s="189"/>
      <c r="EQH106" s="189"/>
      <c r="EQI106" s="189"/>
      <c r="EQJ106" s="189"/>
      <c r="EQK106" s="189"/>
      <c r="EQL106" s="189"/>
      <c r="EQM106" s="189"/>
      <c r="EQN106" s="189"/>
      <c r="EQO106" s="189"/>
      <c r="EQP106" s="189"/>
      <c r="EQQ106" s="189"/>
      <c r="EQR106" s="189"/>
      <c r="EQS106" s="189"/>
      <c r="EQT106" s="189"/>
      <c r="EQU106" s="189"/>
      <c r="EQV106" s="189"/>
      <c r="EQW106" s="189"/>
      <c r="EQX106" s="189"/>
      <c r="EQY106" s="189"/>
      <c r="EQZ106" s="189"/>
      <c r="ERA106" s="189"/>
      <c r="ERB106" s="189"/>
      <c r="ERC106" s="189"/>
      <c r="ERD106" s="189"/>
      <c r="ERE106" s="189"/>
      <c r="ERF106" s="189"/>
      <c r="ERG106" s="189"/>
      <c r="ERH106" s="189"/>
      <c r="ERI106" s="189"/>
      <c r="ERJ106" s="189"/>
      <c r="ERK106" s="189"/>
      <c r="ERL106" s="189"/>
      <c r="ERM106" s="189"/>
      <c r="ERN106" s="189"/>
      <c r="ERO106" s="189"/>
      <c r="ERP106" s="189"/>
      <c r="ERQ106" s="189"/>
      <c r="ERR106" s="189"/>
      <c r="ERS106" s="189"/>
      <c r="ERT106" s="189"/>
      <c r="ERU106" s="189"/>
      <c r="ERV106" s="189"/>
      <c r="ERW106" s="189"/>
      <c r="ERX106" s="189"/>
      <c r="ERY106" s="189"/>
      <c r="ERZ106" s="189"/>
      <c r="ESA106" s="189"/>
      <c r="ESB106" s="189"/>
      <c r="ESC106" s="189"/>
      <c r="ESD106" s="189"/>
      <c r="ESE106" s="189"/>
      <c r="ESF106" s="189"/>
      <c r="ESG106" s="189"/>
      <c r="ESH106" s="189"/>
      <c r="ESI106" s="189"/>
      <c r="ESJ106" s="189"/>
      <c r="ESK106" s="189"/>
      <c r="ESL106" s="189"/>
      <c r="ESM106" s="189"/>
      <c r="ESN106" s="189"/>
      <c r="ESO106" s="189"/>
      <c r="ESP106" s="189"/>
      <c r="ESQ106" s="189"/>
      <c r="ESR106" s="189"/>
      <c r="ESS106" s="189"/>
      <c r="EST106" s="189"/>
      <c r="ESU106" s="189"/>
      <c r="ESV106" s="189"/>
      <c r="ESW106" s="189"/>
      <c r="ESX106" s="189"/>
      <c r="ESY106" s="189"/>
      <c r="ESZ106" s="189"/>
      <c r="ETA106" s="189"/>
      <c r="ETB106" s="189"/>
      <c r="ETC106" s="189"/>
      <c r="ETD106" s="189"/>
      <c r="ETE106" s="189"/>
      <c r="ETF106" s="189"/>
      <c r="ETG106" s="189"/>
      <c r="ETH106" s="189"/>
      <c r="ETI106" s="189"/>
      <c r="ETJ106" s="189"/>
      <c r="ETK106" s="189"/>
      <c r="ETL106" s="189"/>
      <c r="ETM106" s="189"/>
      <c r="ETN106" s="189"/>
      <c r="ETO106" s="189"/>
      <c r="ETP106" s="189"/>
      <c r="ETQ106" s="189"/>
      <c r="ETR106" s="189"/>
      <c r="ETS106" s="189"/>
      <c r="ETT106" s="189"/>
      <c r="ETU106" s="189"/>
      <c r="ETV106" s="189"/>
      <c r="ETW106" s="189"/>
      <c r="ETX106" s="189"/>
      <c r="ETY106" s="189"/>
      <c r="ETZ106" s="189"/>
      <c r="EUA106" s="189"/>
      <c r="EUB106" s="189"/>
      <c r="EUC106" s="189"/>
      <c r="EUD106" s="189"/>
      <c r="EUE106" s="189"/>
      <c r="EUF106" s="189"/>
      <c r="EUG106" s="189"/>
      <c r="EUH106" s="189"/>
      <c r="EUI106" s="189"/>
      <c r="EUJ106" s="189"/>
      <c r="EUK106" s="189"/>
      <c r="EUL106" s="189"/>
      <c r="EUM106" s="189"/>
      <c r="EUN106" s="189"/>
      <c r="EUO106" s="189"/>
      <c r="EUP106" s="189"/>
      <c r="EUQ106" s="189"/>
      <c r="EUR106" s="189"/>
      <c r="EUS106" s="189"/>
      <c r="EUT106" s="189"/>
      <c r="EUU106" s="189"/>
      <c r="EUV106" s="189"/>
      <c r="EUW106" s="189"/>
      <c r="EUX106" s="189"/>
      <c r="EUY106" s="189"/>
      <c r="EUZ106" s="189"/>
      <c r="EVA106" s="189"/>
      <c r="EVB106" s="189"/>
      <c r="EVC106" s="189"/>
      <c r="EVD106" s="189"/>
      <c r="EVE106" s="189"/>
      <c r="EVF106" s="189"/>
      <c r="EVG106" s="189"/>
      <c r="EVH106" s="189"/>
      <c r="EVI106" s="189"/>
      <c r="EVJ106" s="189"/>
      <c r="EVK106" s="189"/>
      <c r="EVL106" s="189"/>
      <c r="EVM106" s="189"/>
      <c r="EVN106" s="189"/>
      <c r="EVO106" s="189"/>
      <c r="EVP106" s="189"/>
      <c r="EVQ106" s="189"/>
      <c r="EVR106" s="189"/>
      <c r="EVS106" s="189"/>
      <c r="EVT106" s="189"/>
      <c r="EVU106" s="189"/>
      <c r="EVV106" s="189"/>
      <c r="EVW106" s="189"/>
      <c r="EVX106" s="189"/>
      <c r="EVY106" s="189"/>
      <c r="EVZ106" s="189"/>
      <c r="EWA106" s="189"/>
      <c r="EWB106" s="189"/>
      <c r="EWC106" s="189"/>
      <c r="EWD106" s="189"/>
      <c r="EWE106" s="189"/>
      <c r="EWF106" s="189"/>
      <c r="EWG106" s="189"/>
      <c r="EWH106" s="189"/>
      <c r="EWI106" s="189"/>
      <c r="EWJ106" s="189"/>
      <c r="EWK106" s="189"/>
      <c r="EWL106" s="189"/>
      <c r="EWM106" s="189"/>
      <c r="EWN106" s="189"/>
      <c r="EWO106" s="189"/>
      <c r="EWP106" s="189"/>
      <c r="EWQ106" s="189"/>
      <c r="EWR106" s="189"/>
      <c r="EWS106" s="189"/>
      <c r="EWT106" s="189"/>
      <c r="EWU106" s="189"/>
      <c r="EWV106" s="189"/>
      <c r="EWW106" s="189"/>
      <c r="EWX106" s="189"/>
      <c r="EWY106" s="189"/>
      <c r="EWZ106" s="189"/>
      <c r="EXA106" s="189"/>
      <c r="EXB106" s="189"/>
      <c r="EXC106" s="189"/>
      <c r="EXD106" s="189"/>
      <c r="EXE106" s="189"/>
      <c r="EXF106" s="189"/>
      <c r="EXG106" s="189"/>
      <c r="EXH106" s="189"/>
      <c r="EXI106" s="189"/>
      <c r="EXJ106" s="189"/>
      <c r="EXK106" s="189"/>
      <c r="EXL106" s="189"/>
      <c r="EXM106" s="189"/>
      <c r="EXN106" s="189"/>
      <c r="EXO106" s="189"/>
      <c r="EXP106" s="189"/>
      <c r="EXQ106" s="189"/>
      <c r="EXR106" s="189"/>
      <c r="EXS106" s="189"/>
      <c r="EXT106" s="189"/>
      <c r="EXU106" s="189"/>
      <c r="EXV106" s="189"/>
      <c r="EXW106" s="189"/>
      <c r="EXX106" s="189"/>
      <c r="EXY106" s="189"/>
      <c r="EXZ106" s="189"/>
      <c r="EYA106" s="189"/>
      <c r="EYB106" s="189"/>
      <c r="EYC106" s="189"/>
      <c r="EYD106" s="189"/>
      <c r="EYE106" s="189"/>
      <c r="EYF106" s="189"/>
      <c r="EYG106" s="189"/>
      <c r="EYH106" s="189"/>
      <c r="EYI106" s="189"/>
      <c r="EYJ106" s="189"/>
      <c r="EYK106" s="189"/>
      <c r="EYL106" s="189"/>
      <c r="EYM106" s="189"/>
      <c r="EYN106" s="189"/>
      <c r="EYO106" s="189"/>
      <c r="EYP106" s="189"/>
      <c r="EYQ106" s="189"/>
      <c r="EYR106" s="189"/>
      <c r="EYS106" s="189"/>
      <c r="EYT106" s="189"/>
      <c r="EYU106" s="189"/>
      <c r="EYV106" s="189"/>
      <c r="EYW106" s="189"/>
      <c r="EYX106" s="189"/>
      <c r="EYY106" s="189"/>
      <c r="EYZ106" s="189"/>
      <c r="EZA106" s="189"/>
      <c r="EZB106" s="189"/>
      <c r="EZC106" s="189"/>
      <c r="EZD106" s="189"/>
      <c r="EZE106" s="189"/>
      <c r="EZF106" s="189"/>
      <c r="EZG106" s="189"/>
      <c r="EZH106" s="189"/>
      <c r="EZI106" s="189"/>
      <c r="EZJ106" s="189"/>
      <c r="EZK106" s="189"/>
      <c r="EZL106" s="189"/>
      <c r="EZM106" s="189"/>
      <c r="EZN106" s="189"/>
      <c r="EZO106" s="189"/>
      <c r="EZP106" s="189"/>
      <c r="EZQ106" s="189"/>
      <c r="EZR106" s="189"/>
      <c r="EZS106" s="189"/>
      <c r="EZT106" s="189"/>
      <c r="EZU106" s="189"/>
      <c r="EZV106" s="189"/>
      <c r="EZW106" s="189"/>
      <c r="EZX106" s="189"/>
      <c r="EZY106" s="189"/>
      <c r="EZZ106" s="189"/>
      <c r="FAA106" s="189"/>
      <c r="FAB106" s="189"/>
      <c r="FAC106" s="189"/>
      <c r="FAD106" s="189"/>
      <c r="FAE106" s="189"/>
      <c r="FAF106" s="189"/>
      <c r="FAG106" s="189"/>
      <c r="FAH106" s="189"/>
      <c r="FAI106" s="189"/>
      <c r="FAJ106" s="189"/>
      <c r="FAK106" s="189"/>
      <c r="FAL106" s="189"/>
      <c r="FAM106" s="189"/>
      <c r="FAN106" s="189"/>
      <c r="FAO106" s="189"/>
      <c r="FAP106" s="189"/>
      <c r="FAQ106" s="189"/>
      <c r="FAR106" s="189"/>
      <c r="FAS106" s="189"/>
      <c r="FAT106" s="189"/>
      <c r="FAU106" s="189"/>
      <c r="FAV106" s="189"/>
      <c r="FAW106" s="189"/>
      <c r="FAX106" s="189"/>
      <c r="FAY106" s="189"/>
      <c r="FAZ106" s="189"/>
      <c r="FBA106" s="189"/>
      <c r="FBB106" s="189"/>
      <c r="FBC106" s="189"/>
      <c r="FBD106" s="189"/>
      <c r="FBE106" s="189"/>
      <c r="FBF106" s="189"/>
      <c r="FBG106" s="189"/>
      <c r="FBH106" s="189"/>
      <c r="FBI106" s="189"/>
      <c r="FBJ106" s="189"/>
      <c r="FBK106" s="189"/>
      <c r="FBL106" s="189"/>
      <c r="FBM106" s="189"/>
      <c r="FBN106" s="189"/>
      <c r="FBO106" s="189"/>
      <c r="FBP106" s="189"/>
      <c r="FBQ106" s="189"/>
      <c r="FBR106" s="189"/>
      <c r="FBS106" s="189"/>
      <c r="FBT106" s="189"/>
      <c r="FBU106" s="189"/>
      <c r="FBV106" s="189"/>
      <c r="FBW106" s="189"/>
      <c r="FBX106" s="189"/>
      <c r="FBY106" s="189"/>
      <c r="FBZ106" s="189"/>
      <c r="FCA106" s="189"/>
      <c r="FCB106" s="189"/>
      <c r="FCC106" s="189"/>
      <c r="FCD106" s="189"/>
      <c r="FCE106" s="189"/>
      <c r="FCF106" s="189"/>
      <c r="FCG106" s="189"/>
      <c r="FCH106" s="189"/>
      <c r="FCI106" s="189"/>
      <c r="FCJ106" s="189"/>
      <c r="FCK106" s="189"/>
      <c r="FCL106" s="189"/>
      <c r="FCM106" s="189"/>
      <c r="FCN106" s="189"/>
      <c r="FCO106" s="189"/>
      <c r="FCP106" s="189"/>
      <c r="FCQ106" s="189"/>
      <c r="FCR106" s="189"/>
      <c r="FCS106" s="189"/>
      <c r="FCT106" s="189"/>
      <c r="FCU106" s="189"/>
      <c r="FCV106" s="189"/>
      <c r="FCW106" s="189"/>
      <c r="FCX106" s="189"/>
      <c r="FCY106" s="189"/>
      <c r="FCZ106" s="189"/>
      <c r="FDA106" s="189"/>
      <c r="FDB106" s="189"/>
      <c r="FDC106" s="189"/>
      <c r="FDD106" s="189"/>
      <c r="FDE106" s="189"/>
      <c r="FDF106" s="189"/>
      <c r="FDG106" s="189"/>
      <c r="FDH106" s="189"/>
      <c r="FDI106" s="189"/>
      <c r="FDJ106" s="189"/>
      <c r="FDK106" s="189"/>
      <c r="FDL106" s="189"/>
      <c r="FDM106" s="189"/>
      <c r="FDN106" s="189"/>
      <c r="FDO106" s="189"/>
      <c r="FDP106" s="189"/>
      <c r="FDQ106" s="189"/>
      <c r="FDR106" s="189"/>
      <c r="FDS106" s="189"/>
      <c r="FDT106" s="189"/>
      <c r="FDU106" s="189"/>
      <c r="FDV106" s="189"/>
      <c r="FDW106" s="189"/>
      <c r="FDX106" s="189"/>
      <c r="FDY106" s="189"/>
      <c r="FDZ106" s="189"/>
      <c r="FEA106" s="189"/>
      <c r="FEB106" s="189"/>
      <c r="FEC106" s="189"/>
      <c r="FED106" s="189"/>
      <c r="FEE106" s="189"/>
      <c r="FEF106" s="189"/>
      <c r="FEG106" s="189"/>
      <c r="FEH106" s="189"/>
      <c r="FEI106" s="189"/>
      <c r="FEJ106" s="189"/>
      <c r="FEK106" s="189"/>
      <c r="FEL106" s="189"/>
      <c r="FEM106" s="189"/>
      <c r="FEN106" s="189"/>
      <c r="FEO106" s="189"/>
      <c r="FEP106" s="189"/>
      <c r="FEQ106" s="189"/>
      <c r="FER106" s="189"/>
      <c r="FES106" s="189"/>
      <c r="FET106" s="189"/>
      <c r="FEU106" s="189"/>
      <c r="FEV106" s="189"/>
      <c r="FEW106" s="189"/>
      <c r="FEX106" s="189"/>
      <c r="FEY106" s="189"/>
      <c r="FEZ106" s="189"/>
      <c r="FFA106" s="189"/>
      <c r="FFB106" s="189"/>
      <c r="FFC106" s="189"/>
      <c r="FFD106" s="189"/>
      <c r="FFE106" s="189"/>
      <c r="FFF106" s="189"/>
      <c r="FFG106" s="189"/>
      <c r="FFH106" s="189"/>
      <c r="FFI106" s="189"/>
      <c r="FFJ106" s="189"/>
      <c r="FFK106" s="189"/>
      <c r="FFL106" s="189"/>
      <c r="FFM106" s="189"/>
      <c r="FFN106" s="189"/>
      <c r="FFO106" s="189"/>
      <c r="FFP106" s="189"/>
      <c r="FFQ106" s="189"/>
      <c r="FFR106" s="189"/>
      <c r="FFS106" s="189"/>
      <c r="FFT106" s="189"/>
      <c r="FFU106" s="189"/>
      <c r="FFV106" s="189"/>
      <c r="FFW106" s="189"/>
      <c r="FFX106" s="189"/>
      <c r="FFY106" s="189"/>
      <c r="FFZ106" s="189"/>
      <c r="FGA106" s="189"/>
      <c r="FGB106" s="189"/>
      <c r="FGC106" s="189"/>
      <c r="FGD106" s="189"/>
      <c r="FGE106" s="189"/>
      <c r="FGF106" s="189"/>
      <c r="FGG106" s="189"/>
      <c r="FGH106" s="189"/>
      <c r="FGI106" s="189"/>
      <c r="FGJ106" s="189"/>
      <c r="FGK106" s="189"/>
      <c r="FGL106" s="189"/>
      <c r="FGM106" s="189"/>
      <c r="FGN106" s="189"/>
      <c r="FGO106" s="189"/>
      <c r="FGP106" s="189"/>
      <c r="FGQ106" s="189"/>
      <c r="FGR106" s="189"/>
      <c r="FGS106" s="189"/>
      <c r="FGT106" s="189"/>
      <c r="FGU106" s="189"/>
      <c r="FGV106" s="189"/>
      <c r="FGW106" s="189"/>
      <c r="FGX106" s="189"/>
      <c r="FGY106" s="189"/>
      <c r="FGZ106" s="189"/>
      <c r="FHA106" s="189"/>
      <c r="FHB106" s="189"/>
      <c r="FHC106" s="189"/>
      <c r="FHD106" s="189"/>
      <c r="FHE106" s="189"/>
      <c r="FHF106" s="189"/>
      <c r="FHG106" s="189"/>
      <c r="FHH106" s="189"/>
      <c r="FHI106" s="189"/>
      <c r="FHJ106" s="189"/>
      <c r="FHK106" s="189"/>
      <c r="FHL106" s="189"/>
      <c r="FHM106" s="189"/>
      <c r="FHN106" s="189"/>
      <c r="FHO106" s="189"/>
      <c r="FHP106" s="189"/>
      <c r="FHQ106" s="189"/>
      <c r="FHR106" s="189"/>
      <c r="FHS106" s="189"/>
      <c r="FHT106" s="189"/>
      <c r="FHU106" s="189"/>
      <c r="FHV106" s="189"/>
      <c r="FHW106" s="189"/>
      <c r="FHX106" s="189"/>
      <c r="FHY106" s="189"/>
      <c r="FHZ106" s="189"/>
      <c r="FIA106" s="189"/>
      <c r="FIB106" s="189"/>
      <c r="FIC106" s="189"/>
      <c r="FID106" s="189"/>
      <c r="FIE106" s="189"/>
      <c r="FIF106" s="189"/>
      <c r="FIG106" s="189"/>
      <c r="FIH106" s="189"/>
      <c r="FII106" s="189"/>
      <c r="FIJ106" s="189"/>
      <c r="FIK106" s="189"/>
      <c r="FIL106" s="189"/>
      <c r="FIM106" s="189"/>
      <c r="FIN106" s="189"/>
      <c r="FIO106" s="189"/>
      <c r="FIP106" s="189"/>
      <c r="FIQ106" s="189"/>
      <c r="FIR106" s="189"/>
      <c r="FIS106" s="189"/>
      <c r="FIT106" s="189"/>
      <c r="FIU106" s="189"/>
      <c r="FIV106" s="189"/>
      <c r="FIW106" s="189"/>
      <c r="FIX106" s="189"/>
      <c r="FIY106" s="189"/>
      <c r="FIZ106" s="189"/>
      <c r="FJA106" s="189"/>
      <c r="FJB106" s="189"/>
      <c r="FJC106" s="189"/>
      <c r="FJD106" s="189"/>
      <c r="FJE106" s="189"/>
      <c r="FJF106" s="189"/>
      <c r="FJG106" s="189"/>
      <c r="FJH106" s="189"/>
      <c r="FJI106" s="189"/>
      <c r="FJJ106" s="189"/>
      <c r="FJK106" s="189"/>
      <c r="FJL106" s="189"/>
      <c r="FJM106" s="189"/>
      <c r="FJN106" s="189"/>
      <c r="FJO106" s="189"/>
      <c r="FJP106" s="189"/>
      <c r="FJQ106" s="189"/>
      <c r="FJR106" s="189"/>
      <c r="FJS106" s="189"/>
      <c r="FJT106" s="189"/>
      <c r="FJU106" s="189"/>
      <c r="FJV106" s="189"/>
      <c r="FJW106" s="189"/>
      <c r="FJX106" s="189"/>
      <c r="FJY106" s="189"/>
      <c r="FJZ106" s="189"/>
      <c r="FKA106" s="189"/>
      <c r="FKB106" s="189"/>
      <c r="FKC106" s="189"/>
      <c r="FKD106" s="189"/>
      <c r="FKE106" s="189"/>
      <c r="FKF106" s="189"/>
      <c r="FKG106" s="189"/>
      <c r="FKH106" s="189"/>
      <c r="FKI106" s="189"/>
      <c r="FKJ106" s="189"/>
      <c r="FKK106" s="189"/>
      <c r="FKL106" s="189"/>
      <c r="FKM106" s="189"/>
      <c r="FKN106" s="189"/>
      <c r="FKO106" s="189"/>
      <c r="FKP106" s="189"/>
      <c r="FKQ106" s="189"/>
      <c r="FKR106" s="189"/>
      <c r="FKS106" s="189"/>
      <c r="FKT106" s="189"/>
      <c r="FKU106" s="189"/>
      <c r="FKV106" s="189"/>
      <c r="FKW106" s="189"/>
      <c r="FKX106" s="189"/>
      <c r="FKY106" s="189"/>
      <c r="FKZ106" s="189"/>
      <c r="FLA106" s="189"/>
      <c r="FLB106" s="189"/>
      <c r="FLC106" s="189"/>
      <c r="FLD106" s="189"/>
      <c r="FLE106" s="189"/>
      <c r="FLF106" s="189"/>
      <c r="FLG106" s="189"/>
      <c r="FLH106" s="189"/>
      <c r="FLI106" s="189"/>
      <c r="FLJ106" s="189"/>
      <c r="FLK106" s="189"/>
      <c r="FLL106" s="189"/>
      <c r="FLM106" s="189"/>
      <c r="FLN106" s="189"/>
      <c r="FLO106" s="189"/>
      <c r="FLP106" s="189"/>
      <c r="FLQ106" s="189"/>
      <c r="FLR106" s="189"/>
      <c r="FLS106" s="189"/>
      <c r="FLT106" s="189"/>
      <c r="FLU106" s="189"/>
      <c r="FLV106" s="189"/>
      <c r="FLW106" s="189"/>
      <c r="FLX106" s="189"/>
      <c r="FLY106" s="189"/>
      <c r="FLZ106" s="189"/>
      <c r="FMA106" s="189"/>
      <c r="FMB106" s="189"/>
      <c r="FMC106" s="189"/>
      <c r="FMD106" s="189"/>
      <c r="FME106" s="189"/>
      <c r="FMF106" s="189"/>
      <c r="FMG106" s="189"/>
      <c r="FMH106" s="189"/>
      <c r="FMI106" s="189"/>
      <c r="FMJ106" s="189"/>
      <c r="FMK106" s="189"/>
      <c r="FML106" s="189"/>
      <c r="FMM106" s="189"/>
      <c r="FMN106" s="189"/>
      <c r="FMO106" s="189"/>
      <c r="FMP106" s="189"/>
      <c r="FMQ106" s="189"/>
      <c r="FMR106" s="189"/>
      <c r="FMS106" s="189"/>
      <c r="FMT106" s="189"/>
      <c r="FMU106" s="189"/>
      <c r="FMV106" s="189"/>
      <c r="FMW106" s="189"/>
      <c r="FMX106" s="189"/>
      <c r="FMY106" s="189"/>
      <c r="FMZ106" s="189"/>
      <c r="FNA106" s="189"/>
      <c r="FNB106" s="189"/>
      <c r="FNC106" s="189"/>
      <c r="FND106" s="189"/>
      <c r="FNE106" s="189"/>
      <c r="FNF106" s="189"/>
      <c r="FNG106" s="189"/>
      <c r="FNH106" s="189"/>
      <c r="FNI106" s="189"/>
      <c r="FNJ106" s="189"/>
      <c r="FNK106" s="189"/>
      <c r="FNL106" s="189"/>
      <c r="FNM106" s="189"/>
      <c r="FNN106" s="189"/>
      <c r="FNO106" s="189"/>
      <c r="FNP106" s="189"/>
      <c r="FNQ106" s="189"/>
      <c r="FNR106" s="189"/>
      <c r="FNS106" s="189"/>
      <c r="FNT106" s="189"/>
      <c r="FNU106" s="189"/>
      <c r="FNV106" s="189"/>
      <c r="FNW106" s="189"/>
      <c r="FNX106" s="189"/>
      <c r="FNY106" s="189"/>
      <c r="FNZ106" s="189"/>
      <c r="FOA106" s="189"/>
      <c r="FOB106" s="189"/>
      <c r="FOC106" s="189"/>
      <c r="FOD106" s="189"/>
      <c r="FOE106" s="189"/>
      <c r="FOF106" s="189"/>
      <c r="FOG106" s="189"/>
      <c r="FOH106" s="189"/>
      <c r="FOI106" s="189"/>
      <c r="FOJ106" s="189"/>
      <c r="FOK106" s="189"/>
      <c r="FOL106" s="189"/>
      <c r="FOM106" s="189"/>
      <c r="FON106" s="189"/>
      <c r="FOO106" s="189"/>
      <c r="FOP106" s="189"/>
      <c r="FOQ106" s="189"/>
      <c r="FOR106" s="189"/>
      <c r="FOS106" s="189"/>
      <c r="FOT106" s="189"/>
      <c r="FOU106" s="189"/>
      <c r="FOV106" s="189"/>
      <c r="FOW106" s="189"/>
      <c r="FOX106" s="189"/>
      <c r="FOY106" s="189"/>
      <c r="FOZ106" s="189"/>
      <c r="FPA106" s="189"/>
      <c r="FPB106" s="189"/>
      <c r="FPC106" s="189"/>
      <c r="FPD106" s="189"/>
      <c r="FPE106" s="189"/>
      <c r="FPF106" s="189"/>
      <c r="FPG106" s="189"/>
      <c r="FPH106" s="189"/>
      <c r="FPI106" s="189"/>
      <c r="FPJ106" s="189"/>
      <c r="FPK106" s="189"/>
      <c r="FPL106" s="189"/>
      <c r="FPM106" s="189"/>
      <c r="FPN106" s="189"/>
      <c r="FPO106" s="189"/>
      <c r="FPP106" s="189"/>
      <c r="FPQ106" s="189"/>
      <c r="FPR106" s="189"/>
      <c r="FPS106" s="189"/>
      <c r="FPT106" s="189"/>
      <c r="FPU106" s="189"/>
      <c r="FPV106" s="189"/>
      <c r="FPW106" s="189"/>
      <c r="FPX106" s="189"/>
      <c r="FPY106" s="189"/>
      <c r="FPZ106" s="189"/>
      <c r="FQA106" s="189"/>
      <c r="FQB106" s="189"/>
      <c r="FQC106" s="189"/>
      <c r="FQD106" s="189"/>
      <c r="FQE106" s="189"/>
      <c r="FQF106" s="189"/>
      <c r="FQG106" s="189"/>
      <c r="FQH106" s="189"/>
      <c r="FQI106" s="189"/>
      <c r="FQJ106" s="189"/>
      <c r="FQK106" s="189"/>
      <c r="FQL106" s="189"/>
      <c r="FQM106" s="189"/>
      <c r="FQN106" s="189"/>
      <c r="FQO106" s="189"/>
      <c r="FQP106" s="189"/>
      <c r="FQQ106" s="189"/>
      <c r="FQR106" s="189"/>
      <c r="FQS106" s="189"/>
      <c r="FQT106" s="189"/>
      <c r="FQU106" s="189"/>
      <c r="FQV106" s="189"/>
      <c r="FQW106" s="189"/>
      <c r="FQX106" s="189"/>
      <c r="FQY106" s="189"/>
      <c r="FQZ106" s="189"/>
      <c r="FRA106" s="189"/>
      <c r="FRB106" s="189"/>
      <c r="FRC106" s="189"/>
      <c r="FRD106" s="189"/>
      <c r="FRE106" s="189"/>
      <c r="FRF106" s="189"/>
      <c r="FRG106" s="189"/>
      <c r="FRH106" s="189"/>
      <c r="FRI106" s="189"/>
      <c r="FRJ106" s="189"/>
      <c r="FRK106" s="189"/>
      <c r="FRL106" s="189"/>
      <c r="FRM106" s="189"/>
      <c r="FRN106" s="189"/>
      <c r="FRO106" s="189"/>
      <c r="FRP106" s="189"/>
      <c r="FRQ106" s="189"/>
      <c r="FRR106" s="189"/>
      <c r="FRS106" s="189"/>
      <c r="FRT106" s="189"/>
      <c r="FRU106" s="189"/>
      <c r="FRV106" s="189"/>
      <c r="FRW106" s="189"/>
      <c r="FRX106" s="189"/>
      <c r="FRY106" s="189"/>
      <c r="FRZ106" s="189"/>
      <c r="FSA106" s="189"/>
      <c r="FSB106" s="189"/>
      <c r="FSC106" s="189"/>
      <c r="FSD106" s="189"/>
      <c r="FSE106" s="189"/>
      <c r="FSF106" s="189"/>
      <c r="FSG106" s="189"/>
      <c r="FSH106" s="189"/>
      <c r="FSI106" s="189"/>
      <c r="FSJ106" s="189"/>
      <c r="FSK106" s="189"/>
      <c r="FSL106" s="189"/>
      <c r="FSM106" s="189"/>
      <c r="FSN106" s="189"/>
      <c r="FSO106" s="189"/>
      <c r="FSP106" s="189"/>
      <c r="FSQ106" s="189"/>
      <c r="FSR106" s="189"/>
      <c r="FSS106" s="189"/>
      <c r="FST106" s="189"/>
      <c r="FSU106" s="189"/>
      <c r="FSV106" s="189"/>
      <c r="FSW106" s="189"/>
      <c r="FSX106" s="189"/>
      <c r="FSY106" s="189"/>
      <c r="FSZ106" s="189"/>
      <c r="FTA106" s="189"/>
      <c r="FTB106" s="189"/>
      <c r="FTC106" s="189"/>
      <c r="FTD106" s="189"/>
      <c r="FTE106" s="189"/>
      <c r="FTF106" s="189"/>
      <c r="FTG106" s="189"/>
      <c r="FTH106" s="189"/>
      <c r="FTI106" s="189"/>
      <c r="FTJ106" s="189"/>
      <c r="FTK106" s="189"/>
      <c r="FTL106" s="189"/>
      <c r="FTM106" s="189"/>
      <c r="FTN106" s="189"/>
      <c r="FTO106" s="189"/>
      <c r="FTP106" s="189"/>
      <c r="FTQ106" s="189"/>
      <c r="FTR106" s="189"/>
      <c r="FTS106" s="189"/>
      <c r="FTT106" s="189"/>
      <c r="FTU106" s="189"/>
      <c r="FTV106" s="189"/>
      <c r="FTW106" s="189"/>
      <c r="FTX106" s="189"/>
      <c r="FTY106" s="189"/>
      <c r="FTZ106" s="189"/>
      <c r="FUA106" s="189"/>
      <c r="FUB106" s="189"/>
      <c r="FUC106" s="189"/>
      <c r="FUD106" s="189"/>
      <c r="FUE106" s="189"/>
      <c r="FUF106" s="189"/>
      <c r="FUG106" s="189"/>
      <c r="FUH106" s="189"/>
      <c r="FUI106" s="189"/>
      <c r="FUJ106" s="189"/>
      <c r="FUK106" s="189"/>
      <c r="FUL106" s="189"/>
      <c r="FUM106" s="189"/>
      <c r="FUN106" s="189"/>
      <c r="FUO106" s="189"/>
      <c r="FUP106" s="189"/>
      <c r="FUQ106" s="189"/>
      <c r="FUR106" s="189"/>
      <c r="FUS106" s="189"/>
      <c r="FUT106" s="189"/>
      <c r="FUU106" s="189"/>
      <c r="FUV106" s="189"/>
      <c r="FUW106" s="189"/>
      <c r="FUX106" s="189"/>
      <c r="FUY106" s="189"/>
      <c r="FUZ106" s="189"/>
      <c r="FVA106" s="189"/>
      <c r="FVB106" s="189"/>
      <c r="FVC106" s="189"/>
      <c r="FVD106" s="189"/>
      <c r="FVE106" s="189"/>
      <c r="FVF106" s="189"/>
      <c r="FVG106" s="189"/>
      <c r="FVH106" s="189"/>
      <c r="FVI106" s="189"/>
      <c r="FVJ106" s="189"/>
      <c r="FVK106" s="189"/>
      <c r="FVL106" s="189"/>
      <c r="FVM106" s="189"/>
      <c r="FVN106" s="189"/>
      <c r="FVO106" s="189"/>
      <c r="FVP106" s="189"/>
      <c r="FVQ106" s="189"/>
      <c r="FVR106" s="189"/>
      <c r="FVS106" s="189"/>
      <c r="FVT106" s="189"/>
      <c r="FVU106" s="189"/>
      <c r="FVV106" s="189"/>
      <c r="FVW106" s="189"/>
      <c r="FVX106" s="189"/>
      <c r="FVY106" s="189"/>
      <c r="FVZ106" s="189"/>
      <c r="FWA106" s="189"/>
      <c r="FWB106" s="189"/>
      <c r="FWC106" s="189"/>
      <c r="FWD106" s="189"/>
      <c r="FWE106" s="189"/>
      <c r="FWF106" s="189"/>
      <c r="FWG106" s="189"/>
      <c r="FWH106" s="189"/>
      <c r="FWI106" s="189"/>
      <c r="FWJ106" s="189"/>
      <c r="FWK106" s="189"/>
      <c r="FWL106" s="189"/>
      <c r="FWM106" s="189"/>
      <c r="FWN106" s="189"/>
      <c r="FWO106" s="189"/>
      <c r="FWP106" s="189"/>
      <c r="FWQ106" s="189"/>
      <c r="FWR106" s="189"/>
      <c r="FWS106" s="189"/>
      <c r="FWT106" s="189"/>
      <c r="FWU106" s="189"/>
      <c r="FWV106" s="189"/>
      <c r="FWW106" s="189"/>
      <c r="FWX106" s="189"/>
      <c r="FWY106" s="189"/>
      <c r="FWZ106" s="189"/>
      <c r="FXA106" s="189"/>
      <c r="FXB106" s="189"/>
      <c r="FXC106" s="189"/>
      <c r="FXD106" s="189"/>
      <c r="FXE106" s="189"/>
      <c r="FXF106" s="189"/>
      <c r="FXG106" s="189"/>
      <c r="FXH106" s="189"/>
      <c r="FXI106" s="189"/>
      <c r="FXJ106" s="189"/>
      <c r="FXK106" s="189"/>
      <c r="FXL106" s="189"/>
      <c r="FXM106" s="189"/>
      <c r="FXN106" s="189"/>
      <c r="FXO106" s="189"/>
      <c r="FXP106" s="189"/>
      <c r="FXQ106" s="189"/>
      <c r="FXR106" s="189"/>
      <c r="FXS106" s="189"/>
      <c r="FXT106" s="189"/>
      <c r="FXU106" s="189"/>
      <c r="FXV106" s="189"/>
      <c r="FXW106" s="189"/>
      <c r="FXX106" s="189"/>
      <c r="FXY106" s="189"/>
      <c r="FXZ106" s="189"/>
      <c r="FYA106" s="189"/>
      <c r="FYB106" s="189"/>
      <c r="FYC106" s="189"/>
      <c r="FYD106" s="189"/>
      <c r="FYE106" s="189"/>
      <c r="FYF106" s="189"/>
      <c r="FYG106" s="189"/>
      <c r="FYH106" s="189"/>
      <c r="FYI106" s="189"/>
      <c r="FYJ106" s="189"/>
      <c r="FYK106" s="189"/>
      <c r="FYL106" s="189"/>
      <c r="FYM106" s="189"/>
      <c r="FYN106" s="189"/>
      <c r="FYO106" s="189"/>
      <c r="FYP106" s="189"/>
      <c r="FYQ106" s="189"/>
      <c r="FYR106" s="189"/>
      <c r="FYS106" s="189"/>
      <c r="FYT106" s="189"/>
      <c r="FYU106" s="189"/>
      <c r="FYV106" s="189"/>
      <c r="FYW106" s="189"/>
      <c r="FYX106" s="189"/>
      <c r="FYY106" s="189"/>
      <c r="FYZ106" s="189"/>
      <c r="FZA106" s="189"/>
      <c r="FZB106" s="189"/>
      <c r="FZC106" s="189"/>
      <c r="FZD106" s="189"/>
      <c r="FZE106" s="189"/>
      <c r="FZF106" s="189"/>
      <c r="FZG106" s="189"/>
      <c r="FZH106" s="189"/>
      <c r="FZI106" s="189"/>
      <c r="FZJ106" s="189"/>
      <c r="FZK106" s="189"/>
      <c r="FZL106" s="189"/>
      <c r="FZM106" s="189"/>
      <c r="FZN106" s="189"/>
      <c r="FZO106" s="189"/>
      <c r="FZP106" s="189"/>
      <c r="FZQ106" s="189"/>
      <c r="FZR106" s="189"/>
      <c r="FZS106" s="189"/>
      <c r="FZT106" s="189"/>
      <c r="FZU106" s="189"/>
      <c r="FZV106" s="189"/>
      <c r="FZW106" s="189"/>
      <c r="FZX106" s="189"/>
      <c r="FZY106" s="189"/>
      <c r="FZZ106" s="189"/>
      <c r="GAA106" s="189"/>
      <c r="GAB106" s="189"/>
      <c r="GAC106" s="189"/>
      <c r="GAD106" s="189"/>
      <c r="GAE106" s="189"/>
      <c r="GAF106" s="189"/>
      <c r="GAG106" s="189"/>
      <c r="GAH106" s="189"/>
      <c r="GAI106" s="189"/>
      <c r="GAJ106" s="189"/>
      <c r="GAK106" s="189"/>
      <c r="GAL106" s="189"/>
      <c r="GAM106" s="189"/>
      <c r="GAN106" s="189"/>
      <c r="GAO106" s="189"/>
      <c r="GAP106" s="189"/>
      <c r="GAQ106" s="189"/>
      <c r="GAR106" s="189"/>
      <c r="GAS106" s="189"/>
      <c r="GAT106" s="189"/>
      <c r="GAU106" s="189"/>
      <c r="GAV106" s="189"/>
      <c r="GAW106" s="189"/>
      <c r="GAX106" s="189"/>
      <c r="GAY106" s="189"/>
      <c r="GAZ106" s="189"/>
      <c r="GBA106" s="189"/>
      <c r="GBB106" s="189"/>
      <c r="GBC106" s="189"/>
      <c r="GBD106" s="189"/>
      <c r="GBE106" s="189"/>
      <c r="GBF106" s="189"/>
      <c r="GBG106" s="189"/>
      <c r="GBH106" s="189"/>
      <c r="GBI106" s="189"/>
      <c r="GBJ106" s="189"/>
      <c r="GBK106" s="189"/>
      <c r="GBL106" s="189"/>
      <c r="GBM106" s="189"/>
      <c r="GBN106" s="189"/>
      <c r="GBO106" s="189"/>
      <c r="GBP106" s="189"/>
      <c r="GBQ106" s="189"/>
      <c r="GBR106" s="189"/>
      <c r="GBS106" s="189"/>
      <c r="GBT106" s="189"/>
      <c r="GBU106" s="189"/>
      <c r="GBV106" s="189"/>
      <c r="GBW106" s="189"/>
      <c r="GBX106" s="189"/>
      <c r="GBY106" s="189"/>
      <c r="GBZ106" s="189"/>
      <c r="GCA106" s="189"/>
      <c r="GCB106" s="189"/>
      <c r="GCC106" s="189"/>
      <c r="GCD106" s="189"/>
      <c r="GCE106" s="189"/>
      <c r="GCF106" s="189"/>
      <c r="GCG106" s="189"/>
      <c r="GCH106" s="189"/>
      <c r="GCI106" s="189"/>
      <c r="GCJ106" s="189"/>
      <c r="GCK106" s="189"/>
      <c r="GCL106" s="189"/>
      <c r="GCM106" s="189"/>
      <c r="GCN106" s="189"/>
      <c r="GCO106" s="189"/>
      <c r="GCP106" s="189"/>
      <c r="GCQ106" s="189"/>
      <c r="GCR106" s="189"/>
      <c r="GCS106" s="189"/>
      <c r="GCT106" s="189"/>
      <c r="GCU106" s="189"/>
      <c r="GCV106" s="189"/>
      <c r="GCW106" s="189"/>
      <c r="GCX106" s="189"/>
      <c r="GCY106" s="189"/>
      <c r="GCZ106" s="189"/>
      <c r="GDA106" s="189"/>
      <c r="GDB106" s="189"/>
      <c r="GDC106" s="189"/>
      <c r="GDD106" s="189"/>
      <c r="GDE106" s="189"/>
      <c r="GDF106" s="189"/>
      <c r="GDG106" s="189"/>
      <c r="GDH106" s="189"/>
      <c r="GDI106" s="189"/>
      <c r="GDJ106" s="189"/>
      <c r="GDK106" s="189"/>
      <c r="GDL106" s="189"/>
      <c r="GDM106" s="189"/>
      <c r="GDN106" s="189"/>
      <c r="GDO106" s="189"/>
      <c r="GDP106" s="189"/>
      <c r="GDQ106" s="189"/>
      <c r="GDR106" s="189"/>
      <c r="GDS106" s="189"/>
      <c r="GDT106" s="189"/>
      <c r="GDU106" s="189"/>
      <c r="GDV106" s="189"/>
      <c r="GDW106" s="189"/>
      <c r="GDX106" s="189"/>
      <c r="GDY106" s="189"/>
      <c r="GDZ106" s="189"/>
      <c r="GEA106" s="189"/>
      <c r="GEB106" s="189"/>
      <c r="GEC106" s="189"/>
      <c r="GED106" s="189"/>
      <c r="GEE106" s="189"/>
      <c r="GEF106" s="189"/>
      <c r="GEG106" s="189"/>
      <c r="GEH106" s="189"/>
      <c r="GEI106" s="189"/>
      <c r="GEJ106" s="189"/>
      <c r="GEK106" s="189"/>
      <c r="GEL106" s="189"/>
      <c r="GEM106" s="189"/>
      <c r="GEN106" s="189"/>
      <c r="GEO106" s="189"/>
      <c r="GEP106" s="189"/>
      <c r="GEQ106" s="189"/>
      <c r="GER106" s="189"/>
      <c r="GES106" s="189"/>
      <c r="GET106" s="189"/>
      <c r="GEU106" s="189"/>
      <c r="GEV106" s="189"/>
      <c r="GEW106" s="189"/>
      <c r="GEX106" s="189"/>
      <c r="GEY106" s="189"/>
      <c r="GEZ106" s="189"/>
      <c r="GFA106" s="189"/>
      <c r="GFB106" s="189"/>
      <c r="GFC106" s="189"/>
      <c r="GFD106" s="189"/>
      <c r="GFE106" s="189"/>
      <c r="GFF106" s="189"/>
      <c r="GFG106" s="189"/>
      <c r="GFH106" s="189"/>
      <c r="GFI106" s="189"/>
      <c r="GFJ106" s="189"/>
      <c r="GFK106" s="189"/>
      <c r="GFL106" s="189"/>
      <c r="GFM106" s="189"/>
      <c r="GFN106" s="189"/>
      <c r="GFO106" s="189"/>
      <c r="GFP106" s="189"/>
      <c r="GFQ106" s="189"/>
      <c r="GFR106" s="189"/>
      <c r="GFS106" s="189"/>
      <c r="GFT106" s="189"/>
      <c r="GFU106" s="189"/>
      <c r="GFV106" s="189"/>
      <c r="GFW106" s="189"/>
      <c r="GFX106" s="189"/>
      <c r="GFY106" s="189"/>
      <c r="GFZ106" s="189"/>
      <c r="GGA106" s="189"/>
      <c r="GGB106" s="189"/>
      <c r="GGC106" s="189"/>
      <c r="GGD106" s="189"/>
      <c r="GGE106" s="189"/>
      <c r="GGF106" s="189"/>
      <c r="GGG106" s="189"/>
      <c r="GGH106" s="189"/>
      <c r="GGI106" s="189"/>
      <c r="GGJ106" s="189"/>
      <c r="GGK106" s="189"/>
      <c r="GGL106" s="189"/>
      <c r="GGM106" s="189"/>
      <c r="GGN106" s="189"/>
      <c r="GGO106" s="189"/>
      <c r="GGP106" s="189"/>
      <c r="GGQ106" s="189"/>
      <c r="GGR106" s="189"/>
      <c r="GGS106" s="189"/>
      <c r="GGT106" s="189"/>
      <c r="GGU106" s="189"/>
      <c r="GGV106" s="189"/>
      <c r="GGW106" s="189"/>
      <c r="GGX106" s="189"/>
      <c r="GGY106" s="189"/>
      <c r="GGZ106" s="189"/>
      <c r="GHA106" s="189"/>
      <c r="GHB106" s="189"/>
      <c r="GHC106" s="189"/>
      <c r="GHD106" s="189"/>
      <c r="GHE106" s="189"/>
      <c r="GHF106" s="189"/>
      <c r="GHG106" s="189"/>
      <c r="GHH106" s="189"/>
      <c r="GHI106" s="189"/>
      <c r="GHJ106" s="189"/>
      <c r="GHK106" s="189"/>
      <c r="GHL106" s="189"/>
      <c r="GHM106" s="189"/>
      <c r="GHN106" s="189"/>
      <c r="GHO106" s="189"/>
      <c r="GHP106" s="189"/>
      <c r="GHQ106" s="189"/>
      <c r="GHR106" s="189"/>
      <c r="GHS106" s="189"/>
      <c r="GHT106" s="189"/>
      <c r="GHU106" s="189"/>
      <c r="GHV106" s="189"/>
      <c r="GHW106" s="189"/>
      <c r="GHX106" s="189"/>
      <c r="GHY106" s="189"/>
      <c r="GHZ106" s="189"/>
      <c r="GIA106" s="189"/>
      <c r="GIB106" s="189"/>
      <c r="GIC106" s="189"/>
      <c r="GID106" s="189"/>
      <c r="GIE106" s="189"/>
      <c r="GIF106" s="189"/>
      <c r="GIG106" s="189"/>
      <c r="GIH106" s="189"/>
      <c r="GII106" s="189"/>
      <c r="GIJ106" s="189"/>
      <c r="GIK106" s="189"/>
      <c r="GIL106" s="189"/>
      <c r="GIM106" s="189"/>
      <c r="GIN106" s="189"/>
      <c r="GIO106" s="189"/>
      <c r="GIP106" s="189"/>
      <c r="GIQ106" s="189"/>
      <c r="GIR106" s="189"/>
      <c r="GIS106" s="189"/>
      <c r="GIT106" s="189"/>
      <c r="GIU106" s="189"/>
      <c r="GIV106" s="189"/>
      <c r="GIW106" s="189"/>
      <c r="GIX106" s="189"/>
      <c r="GIY106" s="189"/>
      <c r="GIZ106" s="189"/>
      <c r="GJA106" s="189"/>
      <c r="GJB106" s="189"/>
      <c r="GJC106" s="189"/>
      <c r="GJD106" s="189"/>
      <c r="GJE106" s="189"/>
      <c r="GJF106" s="189"/>
      <c r="GJG106" s="189"/>
      <c r="GJH106" s="189"/>
      <c r="GJI106" s="189"/>
      <c r="GJJ106" s="189"/>
      <c r="GJK106" s="189"/>
      <c r="GJL106" s="189"/>
      <c r="GJM106" s="189"/>
      <c r="GJN106" s="189"/>
      <c r="GJO106" s="189"/>
      <c r="GJP106" s="189"/>
      <c r="GJQ106" s="189"/>
      <c r="GJR106" s="189"/>
      <c r="GJS106" s="189"/>
      <c r="GJT106" s="189"/>
      <c r="GJU106" s="189"/>
      <c r="GJV106" s="189"/>
      <c r="GJW106" s="189"/>
      <c r="GJX106" s="189"/>
      <c r="GJY106" s="189"/>
      <c r="GJZ106" s="189"/>
      <c r="GKA106" s="189"/>
      <c r="GKB106" s="189"/>
      <c r="GKC106" s="189"/>
      <c r="GKD106" s="189"/>
      <c r="GKE106" s="189"/>
      <c r="GKF106" s="189"/>
      <c r="GKG106" s="189"/>
      <c r="GKH106" s="189"/>
      <c r="GKI106" s="189"/>
      <c r="GKJ106" s="189"/>
      <c r="GKK106" s="189"/>
      <c r="GKL106" s="189"/>
      <c r="GKM106" s="189"/>
      <c r="GKN106" s="189"/>
      <c r="GKO106" s="189"/>
      <c r="GKP106" s="189"/>
      <c r="GKQ106" s="189"/>
      <c r="GKR106" s="189"/>
      <c r="GKS106" s="189"/>
      <c r="GKT106" s="189"/>
      <c r="GKU106" s="189"/>
      <c r="GKV106" s="189"/>
      <c r="GKW106" s="189"/>
      <c r="GKX106" s="189"/>
      <c r="GKY106" s="189"/>
      <c r="GKZ106" s="189"/>
      <c r="GLA106" s="189"/>
      <c r="GLB106" s="189"/>
      <c r="GLC106" s="189"/>
      <c r="GLD106" s="189"/>
      <c r="GLE106" s="189"/>
      <c r="GLF106" s="189"/>
      <c r="GLG106" s="189"/>
      <c r="GLH106" s="189"/>
      <c r="GLI106" s="189"/>
      <c r="GLJ106" s="189"/>
      <c r="GLK106" s="189"/>
      <c r="GLL106" s="189"/>
      <c r="GLM106" s="189"/>
      <c r="GLN106" s="189"/>
      <c r="GLO106" s="189"/>
      <c r="GLP106" s="189"/>
      <c r="GLQ106" s="189"/>
      <c r="GLR106" s="189"/>
      <c r="GLS106" s="189"/>
      <c r="GLT106" s="189"/>
      <c r="GLU106" s="189"/>
      <c r="GLV106" s="189"/>
      <c r="GLW106" s="189"/>
      <c r="GLX106" s="189"/>
      <c r="GLY106" s="189"/>
      <c r="GLZ106" s="189"/>
      <c r="GMA106" s="189"/>
      <c r="GMB106" s="189"/>
      <c r="GMC106" s="189"/>
      <c r="GMD106" s="189"/>
      <c r="GME106" s="189"/>
      <c r="GMF106" s="189"/>
      <c r="GMG106" s="189"/>
      <c r="GMH106" s="189"/>
      <c r="GMI106" s="189"/>
      <c r="GMJ106" s="189"/>
      <c r="GMK106" s="189"/>
      <c r="GML106" s="189"/>
      <c r="GMM106" s="189"/>
      <c r="GMN106" s="189"/>
      <c r="GMO106" s="189"/>
      <c r="GMP106" s="189"/>
      <c r="GMQ106" s="189"/>
      <c r="GMR106" s="189"/>
      <c r="GMS106" s="189"/>
      <c r="GMT106" s="189"/>
      <c r="GMU106" s="189"/>
      <c r="GMV106" s="189"/>
      <c r="GMW106" s="189"/>
      <c r="GMX106" s="189"/>
      <c r="GMY106" s="189"/>
      <c r="GMZ106" s="189"/>
      <c r="GNA106" s="189"/>
      <c r="GNB106" s="189"/>
      <c r="GNC106" s="189"/>
      <c r="GND106" s="189"/>
      <c r="GNE106" s="189"/>
      <c r="GNF106" s="189"/>
      <c r="GNG106" s="189"/>
      <c r="GNH106" s="189"/>
      <c r="GNI106" s="189"/>
      <c r="GNJ106" s="189"/>
      <c r="GNK106" s="189"/>
      <c r="GNL106" s="189"/>
      <c r="GNM106" s="189"/>
      <c r="GNN106" s="189"/>
      <c r="GNO106" s="189"/>
      <c r="GNP106" s="189"/>
      <c r="GNQ106" s="189"/>
      <c r="GNR106" s="189"/>
      <c r="GNS106" s="189"/>
      <c r="GNT106" s="189"/>
      <c r="GNU106" s="189"/>
      <c r="GNV106" s="189"/>
      <c r="GNW106" s="189"/>
      <c r="GNX106" s="189"/>
      <c r="GNY106" s="189"/>
      <c r="GNZ106" s="189"/>
      <c r="GOA106" s="189"/>
      <c r="GOB106" s="189"/>
      <c r="GOC106" s="189"/>
      <c r="GOD106" s="189"/>
      <c r="GOE106" s="189"/>
      <c r="GOF106" s="189"/>
      <c r="GOG106" s="189"/>
      <c r="GOH106" s="189"/>
      <c r="GOI106" s="189"/>
      <c r="GOJ106" s="189"/>
      <c r="GOK106" s="189"/>
      <c r="GOL106" s="189"/>
      <c r="GOM106" s="189"/>
      <c r="GON106" s="189"/>
      <c r="GOO106" s="189"/>
      <c r="GOP106" s="189"/>
      <c r="GOQ106" s="189"/>
      <c r="GOR106" s="189"/>
      <c r="GOS106" s="189"/>
      <c r="GOT106" s="189"/>
      <c r="GOU106" s="189"/>
      <c r="GOV106" s="189"/>
      <c r="GOW106" s="189"/>
      <c r="GOX106" s="189"/>
      <c r="GOY106" s="189"/>
      <c r="GOZ106" s="189"/>
      <c r="GPA106" s="189"/>
      <c r="GPB106" s="189"/>
      <c r="GPC106" s="189"/>
      <c r="GPD106" s="189"/>
      <c r="GPE106" s="189"/>
      <c r="GPF106" s="189"/>
      <c r="GPG106" s="189"/>
      <c r="GPH106" s="189"/>
      <c r="GPI106" s="189"/>
      <c r="GPJ106" s="189"/>
      <c r="GPK106" s="189"/>
      <c r="GPL106" s="189"/>
      <c r="GPM106" s="189"/>
      <c r="GPN106" s="189"/>
      <c r="GPO106" s="189"/>
      <c r="GPP106" s="189"/>
      <c r="GPQ106" s="189"/>
      <c r="GPR106" s="189"/>
      <c r="GPS106" s="189"/>
      <c r="GPT106" s="189"/>
      <c r="GPU106" s="189"/>
      <c r="GPV106" s="189"/>
      <c r="GPW106" s="189"/>
      <c r="GPX106" s="189"/>
      <c r="GPY106" s="189"/>
      <c r="GPZ106" s="189"/>
      <c r="GQA106" s="189"/>
      <c r="GQB106" s="189"/>
      <c r="GQC106" s="189"/>
      <c r="GQD106" s="189"/>
      <c r="GQE106" s="189"/>
      <c r="GQF106" s="189"/>
      <c r="GQG106" s="189"/>
      <c r="GQH106" s="189"/>
      <c r="GQI106" s="189"/>
      <c r="GQJ106" s="189"/>
      <c r="GQK106" s="189"/>
      <c r="GQL106" s="189"/>
      <c r="GQM106" s="189"/>
      <c r="GQN106" s="189"/>
      <c r="GQO106" s="189"/>
      <c r="GQP106" s="189"/>
      <c r="GQQ106" s="189"/>
      <c r="GQR106" s="189"/>
      <c r="GQS106" s="189"/>
      <c r="GQT106" s="189"/>
      <c r="GQU106" s="189"/>
      <c r="GQV106" s="189"/>
      <c r="GQW106" s="189"/>
      <c r="GQX106" s="189"/>
      <c r="GQY106" s="189"/>
      <c r="GQZ106" s="189"/>
      <c r="GRA106" s="189"/>
      <c r="GRB106" s="189"/>
      <c r="GRC106" s="189"/>
      <c r="GRD106" s="189"/>
      <c r="GRE106" s="189"/>
      <c r="GRF106" s="189"/>
      <c r="GRG106" s="189"/>
      <c r="GRH106" s="189"/>
      <c r="GRI106" s="189"/>
      <c r="GRJ106" s="189"/>
      <c r="GRK106" s="189"/>
      <c r="GRL106" s="189"/>
      <c r="GRM106" s="189"/>
      <c r="GRN106" s="189"/>
      <c r="GRO106" s="189"/>
      <c r="GRP106" s="189"/>
      <c r="GRQ106" s="189"/>
      <c r="GRR106" s="189"/>
      <c r="GRS106" s="189"/>
      <c r="GRT106" s="189"/>
      <c r="GRU106" s="189"/>
      <c r="GRV106" s="189"/>
      <c r="GRW106" s="189"/>
      <c r="GRX106" s="189"/>
      <c r="GRY106" s="189"/>
      <c r="GRZ106" s="189"/>
      <c r="GSA106" s="189"/>
      <c r="GSB106" s="189"/>
      <c r="GSC106" s="189"/>
      <c r="GSD106" s="189"/>
      <c r="GSE106" s="189"/>
      <c r="GSF106" s="189"/>
      <c r="GSG106" s="189"/>
      <c r="GSH106" s="189"/>
      <c r="GSI106" s="189"/>
      <c r="GSJ106" s="189"/>
      <c r="GSK106" s="189"/>
      <c r="GSL106" s="189"/>
      <c r="GSM106" s="189"/>
      <c r="GSN106" s="189"/>
      <c r="GSO106" s="189"/>
      <c r="GSP106" s="189"/>
      <c r="GSQ106" s="189"/>
      <c r="GSR106" s="189"/>
      <c r="GSS106" s="189"/>
      <c r="GST106" s="189"/>
      <c r="GSU106" s="189"/>
      <c r="GSV106" s="189"/>
      <c r="GSW106" s="189"/>
      <c r="GSX106" s="189"/>
      <c r="GSY106" s="189"/>
      <c r="GSZ106" s="189"/>
      <c r="GTA106" s="189"/>
      <c r="GTB106" s="189"/>
      <c r="GTC106" s="189"/>
      <c r="GTD106" s="189"/>
      <c r="GTE106" s="189"/>
      <c r="GTF106" s="189"/>
      <c r="GTG106" s="189"/>
      <c r="GTH106" s="189"/>
      <c r="GTI106" s="189"/>
      <c r="GTJ106" s="189"/>
      <c r="GTK106" s="189"/>
      <c r="GTL106" s="189"/>
      <c r="GTM106" s="189"/>
      <c r="GTN106" s="189"/>
      <c r="GTO106" s="189"/>
      <c r="GTP106" s="189"/>
      <c r="GTQ106" s="189"/>
      <c r="GTR106" s="189"/>
      <c r="GTS106" s="189"/>
      <c r="GTT106" s="189"/>
      <c r="GTU106" s="189"/>
      <c r="GTV106" s="189"/>
      <c r="GTW106" s="189"/>
      <c r="GTX106" s="189"/>
      <c r="GTY106" s="189"/>
      <c r="GTZ106" s="189"/>
      <c r="GUA106" s="189"/>
      <c r="GUB106" s="189"/>
      <c r="GUC106" s="189"/>
      <c r="GUD106" s="189"/>
      <c r="GUE106" s="189"/>
      <c r="GUF106" s="189"/>
      <c r="GUG106" s="189"/>
      <c r="GUH106" s="189"/>
      <c r="GUI106" s="189"/>
      <c r="GUJ106" s="189"/>
      <c r="GUK106" s="189"/>
      <c r="GUL106" s="189"/>
      <c r="GUM106" s="189"/>
      <c r="GUN106" s="189"/>
      <c r="GUO106" s="189"/>
      <c r="GUP106" s="189"/>
      <c r="GUQ106" s="189"/>
      <c r="GUR106" s="189"/>
      <c r="GUS106" s="189"/>
      <c r="GUT106" s="189"/>
      <c r="GUU106" s="189"/>
      <c r="GUV106" s="189"/>
      <c r="GUW106" s="189"/>
      <c r="GUX106" s="189"/>
      <c r="GUY106" s="189"/>
      <c r="GUZ106" s="189"/>
      <c r="GVA106" s="189"/>
      <c r="GVB106" s="189"/>
      <c r="GVC106" s="189"/>
      <c r="GVD106" s="189"/>
      <c r="GVE106" s="189"/>
      <c r="GVF106" s="189"/>
      <c r="GVG106" s="189"/>
      <c r="GVH106" s="189"/>
      <c r="GVI106" s="189"/>
      <c r="GVJ106" s="189"/>
      <c r="GVK106" s="189"/>
      <c r="GVL106" s="189"/>
      <c r="GVM106" s="189"/>
      <c r="GVN106" s="189"/>
      <c r="GVO106" s="189"/>
      <c r="GVP106" s="189"/>
      <c r="GVQ106" s="189"/>
      <c r="GVR106" s="189"/>
      <c r="GVS106" s="189"/>
      <c r="GVT106" s="189"/>
      <c r="GVU106" s="189"/>
      <c r="GVV106" s="189"/>
      <c r="GVW106" s="189"/>
      <c r="GVX106" s="189"/>
      <c r="GVY106" s="189"/>
      <c r="GVZ106" s="189"/>
      <c r="GWA106" s="189"/>
      <c r="GWB106" s="189"/>
      <c r="GWC106" s="189"/>
      <c r="GWD106" s="189"/>
      <c r="GWE106" s="189"/>
      <c r="GWF106" s="189"/>
      <c r="GWG106" s="189"/>
      <c r="GWH106" s="189"/>
      <c r="GWI106" s="189"/>
      <c r="GWJ106" s="189"/>
      <c r="GWK106" s="189"/>
      <c r="GWL106" s="189"/>
      <c r="GWM106" s="189"/>
      <c r="GWN106" s="189"/>
      <c r="GWO106" s="189"/>
      <c r="GWP106" s="189"/>
      <c r="GWQ106" s="189"/>
      <c r="GWR106" s="189"/>
      <c r="GWS106" s="189"/>
      <c r="GWT106" s="189"/>
      <c r="GWU106" s="189"/>
      <c r="GWV106" s="189"/>
      <c r="GWW106" s="189"/>
      <c r="GWX106" s="189"/>
      <c r="GWY106" s="189"/>
      <c r="GWZ106" s="189"/>
      <c r="GXA106" s="189"/>
      <c r="GXB106" s="189"/>
      <c r="GXC106" s="189"/>
      <c r="GXD106" s="189"/>
      <c r="GXE106" s="189"/>
      <c r="GXF106" s="189"/>
      <c r="GXG106" s="189"/>
      <c r="GXH106" s="189"/>
      <c r="GXI106" s="189"/>
      <c r="GXJ106" s="189"/>
      <c r="GXK106" s="189"/>
      <c r="GXL106" s="189"/>
      <c r="GXM106" s="189"/>
      <c r="GXN106" s="189"/>
      <c r="GXO106" s="189"/>
      <c r="GXP106" s="189"/>
      <c r="GXQ106" s="189"/>
      <c r="GXR106" s="189"/>
      <c r="GXS106" s="189"/>
      <c r="GXT106" s="189"/>
      <c r="GXU106" s="189"/>
      <c r="GXV106" s="189"/>
      <c r="GXW106" s="189"/>
      <c r="GXX106" s="189"/>
      <c r="GXY106" s="189"/>
      <c r="GXZ106" s="189"/>
      <c r="GYA106" s="189"/>
      <c r="GYB106" s="189"/>
      <c r="GYC106" s="189"/>
      <c r="GYD106" s="189"/>
      <c r="GYE106" s="189"/>
      <c r="GYF106" s="189"/>
      <c r="GYG106" s="189"/>
      <c r="GYH106" s="189"/>
      <c r="GYI106" s="189"/>
      <c r="GYJ106" s="189"/>
      <c r="GYK106" s="189"/>
      <c r="GYL106" s="189"/>
      <c r="GYM106" s="189"/>
      <c r="GYN106" s="189"/>
      <c r="GYO106" s="189"/>
      <c r="GYP106" s="189"/>
      <c r="GYQ106" s="189"/>
      <c r="GYR106" s="189"/>
      <c r="GYS106" s="189"/>
      <c r="GYT106" s="189"/>
      <c r="GYU106" s="189"/>
      <c r="GYV106" s="189"/>
      <c r="GYW106" s="189"/>
      <c r="GYX106" s="189"/>
      <c r="GYY106" s="189"/>
      <c r="GYZ106" s="189"/>
      <c r="GZA106" s="189"/>
      <c r="GZB106" s="189"/>
      <c r="GZC106" s="189"/>
      <c r="GZD106" s="189"/>
      <c r="GZE106" s="189"/>
      <c r="GZF106" s="189"/>
      <c r="GZG106" s="189"/>
      <c r="GZH106" s="189"/>
      <c r="GZI106" s="189"/>
      <c r="GZJ106" s="189"/>
      <c r="GZK106" s="189"/>
      <c r="GZL106" s="189"/>
      <c r="GZM106" s="189"/>
      <c r="GZN106" s="189"/>
      <c r="GZO106" s="189"/>
      <c r="GZP106" s="189"/>
      <c r="GZQ106" s="189"/>
      <c r="GZR106" s="189"/>
      <c r="GZS106" s="189"/>
      <c r="GZT106" s="189"/>
      <c r="GZU106" s="189"/>
      <c r="GZV106" s="189"/>
      <c r="GZW106" s="189"/>
      <c r="GZX106" s="189"/>
      <c r="GZY106" s="189"/>
      <c r="GZZ106" s="189"/>
      <c r="HAA106" s="189"/>
      <c r="HAB106" s="189"/>
      <c r="HAC106" s="189"/>
      <c r="HAD106" s="189"/>
      <c r="HAE106" s="189"/>
      <c r="HAF106" s="189"/>
      <c r="HAG106" s="189"/>
      <c r="HAH106" s="189"/>
      <c r="HAI106" s="189"/>
      <c r="HAJ106" s="189"/>
      <c r="HAK106" s="189"/>
      <c r="HAL106" s="189"/>
      <c r="HAM106" s="189"/>
      <c r="HAN106" s="189"/>
      <c r="HAO106" s="189"/>
      <c r="HAP106" s="189"/>
      <c r="HAQ106" s="189"/>
      <c r="HAR106" s="189"/>
      <c r="HAS106" s="189"/>
      <c r="HAT106" s="189"/>
      <c r="HAU106" s="189"/>
      <c r="HAV106" s="189"/>
      <c r="HAW106" s="189"/>
      <c r="HAX106" s="189"/>
      <c r="HAY106" s="189"/>
      <c r="HAZ106" s="189"/>
      <c r="HBA106" s="189"/>
      <c r="HBB106" s="189"/>
      <c r="HBC106" s="189"/>
      <c r="HBD106" s="189"/>
      <c r="HBE106" s="189"/>
      <c r="HBF106" s="189"/>
      <c r="HBG106" s="189"/>
      <c r="HBH106" s="189"/>
      <c r="HBI106" s="189"/>
      <c r="HBJ106" s="189"/>
      <c r="HBK106" s="189"/>
      <c r="HBL106" s="189"/>
      <c r="HBM106" s="189"/>
      <c r="HBN106" s="189"/>
      <c r="HBO106" s="189"/>
      <c r="HBP106" s="189"/>
      <c r="HBQ106" s="189"/>
      <c r="HBR106" s="189"/>
      <c r="HBS106" s="189"/>
      <c r="HBT106" s="189"/>
      <c r="HBU106" s="189"/>
      <c r="HBV106" s="189"/>
      <c r="HBW106" s="189"/>
      <c r="HBX106" s="189"/>
      <c r="HBY106" s="189"/>
      <c r="HBZ106" s="189"/>
      <c r="HCA106" s="189"/>
      <c r="HCB106" s="189"/>
      <c r="HCC106" s="189"/>
      <c r="HCD106" s="189"/>
      <c r="HCE106" s="189"/>
      <c r="HCF106" s="189"/>
      <c r="HCG106" s="189"/>
      <c r="HCH106" s="189"/>
      <c r="HCI106" s="189"/>
      <c r="HCJ106" s="189"/>
      <c r="HCK106" s="189"/>
      <c r="HCL106" s="189"/>
      <c r="HCM106" s="189"/>
      <c r="HCN106" s="189"/>
      <c r="HCO106" s="189"/>
      <c r="HCP106" s="189"/>
      <c r="HCQ106" s="189"/>
      <c r="HCR106" s="189"/>
      <c r="HCS106" s="189"/>
      <c r="HCT106" s="189"/>
      <c r="HCU106" s="189"/>
      <c r="HCV106" s="189"/>
      <c r="HCW106" s="189"/>
      <c r="HCX106" s="189"/>
      <c r="HCY106" s="189"/>
      <c r="HCZ106" s="189"/>
      <c r="HDA106" s="189"/>
      <c r="HDB106" s="189"/>
      <c r="HDC106" s="189"/>
      <c r="HDD106" s="189"/>
      <c r="HDE106" s="189"/>
      <c r="HDF106" s="189"/>
      <c r="HDG106" s="189"/>
      <c r="HDH106" s="189"/>
      <c r="HDI106" s="189"/>
      <c r="HDJ106" s="189"/>
      <c r="HDK106" s="189"/>
      <c r="HDL106" s="189"/>
      <c r="HDM106" s="189"/>
      <c r="HDN106" s="189"/>
      <c r="HDO106" s="189"/>
      <c r="HDP106" s="189"/>
      <c r="HDQ106" s="189"/>
      <c r="HDR106" s="189"/>
      <c r="HDS106" s="189"/>
      <c r="HDT106" s="189"/>
      <c r="HDU106" s="189"/>
      <c r="HDV106" s="189"/>
      <c r="HDW106" s="189"/>
      <c r="HDX106" s="189"/>
      <c r="HDY106" s="189"/>
      <c r="HDZ106" s="189"/>
      <c r="HEA106" s="189"/>
      <c r="HEB106" s="189"/>
      <c r="HEC106" s="189"/>
      <c r="HED106" s="189"/>
      <c r="HEE106" s="189"/>
      <c r="HEF106" s="189"/>
      <c r="HEG106" s="189"/>
      <c r="HEH106" s="189"/>
      <c r="HEI106" s="189"/>
      <c r="HEJ106" s="189"/>
      <c r="HEK106" s="189"/>
      <c r="HEL106" s="189"/>
      <c r="HEM106" s="189"/>
      <c r="HEN106" s="189"/>
      <c r="HEO106" s="189"/>
      <c r="HEP106" s="189"/>
      <c r="HEQ106" s="189"/>
      <c r="HER106" s="189"/>
      <c r="HES106" s="189"/>
      <c r="HET106" s="189"/>
      <c r="HEU106" s="189"/>
      <c r="HEV106" s="189"/>
      <c r="HEW106" s="189"/>
      <c r="HEX106" s="189"/>
      <c r="HEY106" s="189"/>
      <c r="HEZ106" s="189"/>
      <c r="HFA106" s="189"/>
      <c r="HFB106" s="189"/>
      <c r="HFC106" s="189"/>
      <c r="HFD106" s="189"/>
      <c r="HFE106" s="189"/>
      <c r="HFF106" s="189"/>
      <c r="HFG106" s="189"/>
      <c r="HFH106" s="189"/>
      <c r="HFI106" s="189"/>
      <c r="HFJ106" s="189"/>
      <c r="HFK106" s="189"/>
      <c r="HFL106" s="189"/>
      <c r="HFM106" s="189"/>
      <c r="HFN106" s="189"/>
      <c r="HFO106" s="189"/>
      <c r="HFP106" s="189"/>
      <c r="HFQ106" s="189"/>
      <c r="HFR106" s="189"/>
      <c r="HFS106" s="189"/>
      <c r="HFT106" s="189"/>
      <c r="HFU106" s="189"/>
      <c r="HFV106" s="189"/>
      <c r="HFW106" s="189"/>
      <c r="HFX106" s="189"/>
      <c r="HFY106" s="189"/>
      <c r="HFZ106" s="189"/>
      <c r="HGA106" s="189"/>
      <c r="HGB106" s="189"/>
      <c r="HGC106" s="189"/>
      <c r="HGD106" s="189"/>
      <c r="HGE106" s="189"/>
      <c r="HGF106" s="189"/>
      <c r="HGG106" s="189"/>
      <c r="HGH106" s="189"/>
      <c r="HGI106" s="189"/>
      <c r="HGJ106" s="189"/>
      <c r="HGK106" s="189"/>
      <c r="HGL106" s="189"/>
      <c r="HGM106" s="189"/>
      <c r="HGN106" s="189"/>
      <c r="HGO106" s="189"/>
      <c r="HGP106" s="189"/>
      <c r="HGQ106" s="189"/>
      <c r="HGR106" s="189"/>
      <c r="HGS106" s="189"/>
      <c r="HGT106" s="189"/>
      <c r="HGU106" s="189"/>
      <c r="HGV106" s="189"/>
      <c r="HGW106" s="189"/>
      <c r="HGX106" s="189"/>
      <c r="HGY106" s="189"/>
      <c r="HGZ106" s="189"/>
      <c r="HHA106" s="189"/>
      <c r="HHB106" s="189"/>
      <c r="HHC106" s="189"/>
      <c r="HHD106" s="189"/>
      <c r="HHE106" s="189"/>
      <c r="HHF106" s="189"/>
      <c r="HHG106" s="189"/>
      <c r="HHH106" s="189"/>
      <c r="HHI106" s="189"/>
      <c r="HHJ106" s="189"/>
      <c r="HHK106" s="189"/>
      <c r="HHL106" s="189"/>
      <c r="HHM106" s="189"/>
      <c r="HHN106" s="189"/>
      <c r="HHO106" s="189"/>
      <c r="HHP106" s="189"/>
      <c r="HHQ106" s="189"/>
      <c r="HHR106" s="189"/>
      <c r="HHS106" s="189"/>
      <c r="HHT106" s="189"/>
      <c r="HHU106" s="189"/>
      <c r="HHV106" s="189"/>
      <c r="HHW106" s="189"/>
      <c r="HHX106" s="189"/>
      <c r="HHY106" s="189"/>
      <c r="HHZ106" s="189"/>
      <c r="HIA106" s="189"/>
      <c r="HIB106" s="189"/>
      <c r="HIC106" s="189"/>
      <c r="HID106" s="189"/>
      <c r="HIE106" s="189"/>
      <c r="HIF106" s="189"/>
      <c r="HIG106" s="189"/>
      <c r="HIH106" s="189"/>
      <c r="HII106" s="189"/>
      <c r="HIJ106" s="189"/>
      <c r="HIK106" s="189"/>
      <c r="HIL106" s="189"/>
      <c r="HIM106" s="189"/>
      <c r="HIN106" s="189"/>
      <c r="HIO106" s="189"/>
      <c r="HIP106" s="189"/>
      <c r="HIQ106" s="189"/>
      <c r="HIR106" s="189"/>
      <c r="HIS106" s="189"/>
      <c r="HIT106" s="189"/>
      <c r="HIU106" s="189"/>
      <c r="HIV106" s="189"/>
      <c r="HIW106" s="189"/>
      <c r="HIX106" s="189"/>
      <c r="HIY106" s="189"/>
      <c r="HIZ106" s="189"/>
      <c r="HJA106" s="189"/>
      <c r="HJB106" s="189"/>
      <c r="HJC106" s="189"/>
      <c r="HJD106" s="189"/>
      <c r="HJE106" s="189"/>
      <c r="HJF106" s="189"/>
      <c r="HJG106" s="189"/>
      <c r="HJH106" s="189"/>
      <c r="HJI106" s="189"/>
      <c r="HJJ106" s="189"/>
      <c r="HJK106" s="189"/>
      <c r="HJL106" s="189"/>
      <c r="HJM106" s="189"/>
      <c r="HJN106" s="189"/>
      <c r="HJO106" s="189"/>
      <c r="HJP106" s="189"/>
      <c r="HJQ106" s="189"/>
      <c r="HJR106" s="189"/>
      <c r="HJS106" s="189"/>
      <c r="HJT106" s="189"/>
      <c r="HJU106" s="189"/>
      <c r="HJV106" s="189"/>
      <c r="HJW106" s="189"/>
      <c r="HJX106" s="189"/>
      <c r="HJY106" s="189"/>
      <c r="HJZ106" s="189"/>
      <c r="HKA106" s="189"/>
      <c r="HKB106" s="189"/>
      <c r="HKC106" s="189"/>
      <c r="HKD106" s="189"/>
      <c r="HKE106" s="189"/>
      <c r="HKF106" s="189"/>
      <c r="HKG106" s="189"/>
      <c r="HKH106" s="189"/>
      <c r="HKI106" s="189"/>
      <c r="HKJ106" s="189"/>
      <c r="HKK106" s="189"/>
      <c r="HKL106" s="189"/>
      <c r="HKM106" s="189"/>
      <c r="HKN106" s="189"/>
      <c r="HKO106" s="189"/>
      <c r="HKP106" s="189"/>
      <c r="HKQ106" s="189"/>
      <c r="HKR106" s="189"/>
      <c r="HKS106" s="189"/>
      <c r="HKT106" s="189"/>
      <c r="HKU106" s="189"/>
      <c r="HKV106" s="189"/>
      <c r="HKW106" s="189"/>
      <c r="HKX106" s="189"/>
      <c r="HKY106" s="189"/>
      <c r="HKZ106" s="189"/>
      <c r="HLA106" s="189"/>
      <c r="HLB106" s="189"/>
      <c r="HLC106" s="189"/>
      <c r="HLD106" s="189"/>
      <c r="HLE106" s="189"/>
      <c r="HLF106" s="189"/>
      <c r="HLG106" s="189"/>
      <c r="HLH106" s="189"/>
      <c r="HLI106" s="189"/>
      <c r="HLJ106" s="189"/>
      <c r="HLK106" s="189"/>
      <c r="HLL106" s="189"/>
      <c r="HLM106" s="189"/>
      <c r="HLN106" s="189"/>
      <c r="HLO106" s="189"/>
      <c r="HLP106" s="189"/>
      <c r="HLQ106" s="189"/>
      <c r="HLR106" s="189"/>
      <c r="HLS106" s="189"/>
      <c r="HLT106" s="189"/>
      <c r="HLU106" s="189"/>
      <c r="HLV106" s="189"/>
      <c r="HLW106" s="189"/>
      <c r="HLX106" s="189"/>
      <c r="HLY106" s="189"/>
      <c r="HLZ106" s="189"/>
      <c r="HMA106" s="189"/>
      <c r="HMB106" s="189"/>
      <c r="HMC106" s="189"/>
      <c r="HMD106" s="189"/>
      <c r="HME106" s="189"/>
      <c r="HMF106" s="189"/>
      <c r="HMG106" s="189"/>
      <c r="HMH106" s="189"/>
      <c r="HMI106" s="189"/>
      <c r="HMJ106" s="189"/>
      <c r="HMK106" s="189"/>
      <c r="HML106" s="189"/>
      <c r="HMM106" s="189"/>
      <c r="HMN106" s="189"/>
      <c r="HMO106" s="189"/>
      <c r="HMP106" s="189"/>
      <c r="HMQ106" s="189"/>
      <c r="HMR106" s="189"/>
      <c r="HMS106" s="189"/>
      <c r="HMT106" s="189"/>
      <c r="HMU106" s="189"/>
      <c r="HMV106" s="189"/>
      <c r="HMW106" s="189"/>
      <c r="HMX106" s="189"/>
      <c r="HMY106" s="189"/>
      <c r="HMZ106" s="189"/>
      <c r="HNA106" s="189"/>
      <c r="HNB106" s="189"/>
      <c r="HNC106" s="189"/>
      <c r="HND106" s="189"/>
      <c r="HNE106" s="189"/>
      <c r="HNF106" s="189"/>
      <c r="HNG106" s="189"/>
      <c r="HNH106" s="189"/>
      <c r="HNI106" s="189"/>
      <c r="HNJ106" s="189"/>
      <c r="HNK106" s="189"/>
      <c r="HNL106" s="189"/>
      <c r="HNM106" s="189"/>
      <c r="HNN106" s="189"/>
      <c r="HNO106" s="189"/>
      <c r="HNP106" s="189"/>
      <c r="HNQ106" s="189"/>
      <c r="HNR106" s="189"/>
      <c r="HNS106" s="189"/>
      <c r="HNT106" s="189"/>
      <c r="HNU106" s="189"/>
      <c r="HNV106" s="189"/>
      <c r="HNW106" s="189"/>
      <c r="HNX106" s="189"/>
      <c r="HNY106" s="189"/>
      <c r="HNZ106" s="189"/>
      <c r="HOA106" s="189"/>
      <c r="HOB106" s="189"/>
      <c r="HOC106" s="189"/>
      <c r="HOD106" s="189"/>
      <c r="HOE106" s="189"/>
      <c r="HOF106" s="189"/>
      <c r="HOG106" s="189"/>
      <c r="HOH106" s="189"/>
      <c r="HOI106" s="189"/>
      <c r="HOJ106" s="189"/>
      <c r="HOK106" s="189"/>
      <c r="HOL106" s="189"/>
      <c r="HOM106" s="189"/>
      <c r="HON106" s="189"/>
      <c r="HOO106" s="189"/>
      <c r="HOP106" s="189"/>
      <c r="HOQ106" s="189"/>
      <c r="HOR106" s="189"/>
      <c r="HOS106" s="189"/>
      <c r="HOT106" s="189"/>
      <c r="HOU106" s="189"/>
      <c r="HOV106" s="189"/>
      <c r="HOW106" s="189"/>
      <c r="HOX106" s="189"/>
      <c r="HOY106" s="189"/>
      <c r="HOZ106" s="189"/>
      <c r="HPA106" s="189"/>
      <c r="HPB106" s="189"/>
      <c r="HPC106" s="189"/>
      <c r="HPD106" s="189"/>
      <c r="HPE106" s="189"/>
      <c r="HPF106" s="189"/>
      <c r="HPG106" s="189"/>
      <c r="HPH106" s="189"/>
      <c r="HPI106" s="189"/>
      <c r="HPJ106" s="189"/>
      <c r="HPK106" s="189"/>
      <c r="HPL106" s="189"/>
      <c r="HPM106" s="189"/>
      <c r="HPN106" s="189"/>
      <c r="HPO106" s="189"/>
      <c r="HPP106" s="189"/>
      <c r="HPQ106" s="189"/>
      <c r="HPR106" s="189"/>
      <c r="HPS106" s="189"/>
      <c r="HPT106" s="189"/>
      <c r="HPU106" s="189"/>
      <c r="HPV106" s="189"/>
      <c r="HPW106" s="189"/>
      <c r="HPX106" s="189"/>
      <c r="HPY106" s="189"/>
      <c r="HPZ106" s="189"/>
      <c r="HQA106" s="189"/>
      <c r="HQB106" s="189"/>
      <c r="HQC106" s="189"/>
      <c r="HQD106" s="189"/>
      <c r="HQE106" s="189"/>
      <c r="HQF106" s="189"/>
      <c r="HQG106" s="189"/>
      <c r="HQH106" s="189"/>
      <c r="HQI106" s="189"/>
      <c r="HQJ106" s="189"/>
      <c r="HQK106" s="189"/>
      <c r="HQL106" s="189"/>
      <c r="HQM106" s="189"/>
      <c r="HQN106" s="189"/>
      <c r="HQO106" s="189"/>
      <c r="HQP106" s="189"/>
      <c r="HQQ106" s="189"/>
      <c r="HQR106" s="189"/>
      <c r="HQS106" s="189"/>
      <c r="HQT106" s="189"/>
      <c r="HQU106" s="189"/>
      <c r="HQV106" s="189"/>
      <c r="HQW106" s="189"/>
      <c r="HQX106" s="189"/>
      <c r="HQY106" s="189"/>
      <c r="HQZ106" s="189"/>
      <c r="HRA106" s="189"/>
      <c r="HRB106" s="189"/>
      <c r="HRC106" s="189"/>
      <c r="HRD106" s="189"/>
      <c r="HRE106" s="189"/>
      <c r="HRF106" s="189"/>
      <c r="HRG106" s="189"/>
      <c r="HRH106" s="189"/>
      <c r="HRI106" s="189"/>
      <c r="HRJ106" s="189"/>
      <c r="HRK106" s="189"/>
      <c r="HRL106" s="189"/>
      <c r="HRM106" s="189"/>
      <c r="HRN106" s="189"/>
      <c r="HRO106" s="189"/>
      <c r="HRP106" s="189"/>
      <c r="HRQ106" s="189"/>
      <c r="HRR106" s="189"/>
      <c r="HRS106" s="189"/>
      <c r="HRT106" s="189"/>
      <c r="HRU106" s="189"/>
      <c r="HRV106" s="189"/>
      <c r="HRW106" s="189"/>
      <c r="HRX106" s="189"/>
      <c r="HRY106" s="189"/>
      <c r="HRZ106" s="189"/>
      <c r="HSA106" s="189"/>
      <c r="HSB106" s="189"/>
      <c r="HSC106" s="189"/>
      <c r="HSD106" s="189"/>
      <c r="HSE106" s="189"/>
      <c r="HSF106" s="189"/>
      <c r="HSG106" s="189"/>
      <c r="HSH106" s="189"/>
      <c r="HSI106" s="189"/>
      <c r="HSJ106" s="189"/>
      <c r="HSK106" s="189"/>
      <c r="HSL106" s="189"/>
      <c r="HSM106" s="189"/>
      <c r="HSN106" s="189"/>
      <c r="HSO106" s="189"/>
      <c r="HSP106" s="189"/>
      <c r="HSQ106" s="189"/>
      <c r="HSR106" s="189"/>
      <c r="HSS106" s="189"/>
      <c r="HST106" s="189"/>
      <c r="HSU106" s="189"/>
      <c r="HSV106" s="189"/>
      <c r="HSW106" s="189"/>
      <c r="HSX106" s="189"/>
      <c r="HSY106" s="189"/>
      <c r="HSZ106" s="189"/>
      <c r="HTA106" s="189"/>
      <c r="HTB106" s="189"/>
      <c r="HTC106" s="189"/>
      <c r="HTD106" s="189"/>
      <c r="HTE106" s="189"/>
      <c r="HTF106" s="189"/>
      <c r="HTG106" s="189"/>
      <c r="HTH106" s="189"/>
      <c r="HTI106" s="189"/>
      <c r="HTJ106" s="189"/>
      <c r="HTK106" s="189"/>
      <c r="HTL106" s="189"/>
      <c r="HTM106" s="189"/>
      <c r="HTN106" s="189"/>
      <c r="HTO106" s="189"/>
      <c r="HTP106" s="189"/>
      <c r="HTQ106" s="189"/>
      <c r="HTR106" s="189"/>
      <c r="HTS106" s="189"/>
      <c r="HTT106" s="189"/>
      <c r="HTU106" s="189"/>
      <c r="HTV106" s="189"/>
      <c r="HTW106" s="189"/>
      <c r="HTX106" s="189"/>
      <c r="HTY106" s="189"/>
      <c r="HTZ106" s="189"/>
      <c r="HUA106" s="189"/>
      <c r="HUB106" s="189"/>
      <c r="HUC106" s="189"/>
      <c r="HUD106" s="189"/>
      <c r="HUE106" s="189"/>
      <c r="HUF106" s="189"/>
      <c r="HUG106" s="189"/>
      <c r="HUH106" s="189"/>
      <c r="HUI106" s="189"/>
      <c r="HUJ106" s="189"/>
      <c r="HUK106" s="189"/>
      <c r="HUL106" s="189"/>
      <c r="HUM106" s="189"/>
      <c r="HUN106" s="189"/>
      <c r="HUO106" s="189"/>
      <c r="HUP106" s="189"/>
      <c r="HUQ106" s="189"/>
      <c r="HUR106" s="189"/>
      <c r="HUS106" s="189"/>
      <c r="HUT106" s="189"/>
      <c r="HUU106" s="189"/>
      <c r="HUV106" s="189"/>
      <c r="HUW106" s="189"/>
      <c r="HUX106" s="189"/>
      <c r="HUY106" s="189"/>
      <c r="HUZ106" s="189"/>
      <c r="HVA106" s="189"/>
      <c r="HVB106" s="189"/>
      <c r="HVC106" s="189"/>
      <c r="HVD106" s="189"/>
      <c r="HVE106" s="189"/>
      <c r="HVF106" s="189"/>
      <c r="HVG106" s="189"/>
      <c r="HVH106" s="189"/>
      <c r="HVI106" s="189"/>
      <c r="HVJ106" s="189"/>
      <c r="HVK106" s="189"/>
      <c r="HVL106" s="189"/>
      <c r="HVM106" s="189"/>
      <c r="HVN106" s="189"/>
      <c r="HVO106" s="189"/>
      <c r="HVP106" s="189"/>
      <c r="HVQ106" s="189"/>
      <c r="HVR106" s="189"/>
      <c r="HVS106" s="189"/>
      <c r="HVT106" s="189"/>
      <c r="HVU106" s="189"/>
      <c r="HVV106" s="189"/>
      <c r="HVW106" s="189"/>
      <c r="HVX106" s="189"/>
      <c r="HVY106" s="189"/>
      <c r="HVZ106" s="189"/>
      <c r="HWA106" s="189"/>
      <c r="HWB106" s="189"/>
      <c r="HWC106" s="189"/>
      <c r="HWD106" s="189"/>
      <c r="HWE106" s="189"/>
      <c r="HWF106" s="189"/>
      <c r="HWG106" s="189"/>
      <c r="HWH106" s="189"/>
      <c r="HWI106" s="189"/>
      <c r="HWJ106" s="189"/>
      <c r="HWK106" s="189"/>
      <c r="HWL106" s="189"/>
      <c r="HWM106" s="189"/>
      <c r="HWN106" s="189"/>
      <c r="HWO106" s="189"/>
      <c r="HWP106" s="189"/>
      <c r="HWQ106" s="189"/>
      <c r="HWR106" s="189"/>
      <c r="HWS106" s="189"/>
      <c r="HWT106" s="189"/>
      <c r="HWU106" s="189"/>
      <c r="HWV106" s="189"/>
      <c r="HWW106" s="189"/>
      <c r="HWX106" s="189"/>
      <c r="HWY106" s="189"/>
      <c r="HWZ106" s="189"/>
      <c r="HXA106" s="189"/>
      <c r="HXB106" s="189"/>
      <c r="HXC106" s="189"/>
      <c r="HXD106" s="189"/>
      <c r="HXE106" s="189"/>
      <c r="HXF106" s="189"/>
      <c r="HXG106" s="189"/>
      <c r="HXH106" s="189"/>
      <c r="HXI106" s="189"/>
      <c r="HXJ106" s="189"/>
      <c r="HXK106" s="189"/>
      <c r="HXL106" s="189"/>
      <c r="HXM106" s="189"/>
      <c r="HXN106" s="189"/>
      <c r="HXO106" s="189"/>
      <c r="HXP106" s="189"/>
      <c r="HXQ106" s="189"/>
      <c r="HXR106" s="189"/>
      <c r="HXS106" s="189"/>
      <c r="HXT106" s="189"/>
      <c r="HXU106" s="189"/>
      <c r="HXV106" s="189"/>
      <c r="HXW106" s="189"/>
      <c r="HXX106" s="189"/>
      <c r="HXY106" s="189"/>
      <c r="HXZ106" s="189"/>
      <c r="HYA106" s="189"/>
      <c r="HYB106" s="189"/>
      <c r="HYC106" s="189"/>
      <c r="HYD106" s="189"/>
      <c r="HYE106" s="189"/>
      <c r="HYF106" s="189"/>
      <c r="HYG106" s="189"/>
      <c r="HYH106" s="189"/>
      <c r="HYI106" s="189"/>
      <c r="HYJ106" s="189"/>
      <c r="HYK106" s="189"/>
      <c r="HYL106" s="189"/>
      <c r="HYM106" s="189"/>
      <c r="HYN106" s="189"/>
      <c r="HYO106" s="189"/>
      <c r="HYP106" s="189"/>
      <c r="HYQ106" s="189"/>
      <c r="HYR106" s="189"/>
      <c r="HYS106" s="189"/>
      <c r="HYT106" s="189"/>
      <c r="HYU106" s="189"/>
      <c r="HYV106" s="189"/>
      <c r="HYW106" s="189"/>
      <c r="HYX106" s="189"/>
      <c r="HYY106" s="189"/>
      <c r="HYZ106" s="189"/>
      <c r="HZA106" s="189"/>
      <c r="HZB106" s="189"/>
      <c r="HZC106" s="189"/>
      <c r="HZD106" s="189"/>
      <c r="HZE106" s="189"/>
      <c r="HZF106" s="189"/>
      <c r="HZG106" s="189"/>
      <c r="HZH106" s="189"/>
      <c r="HZI106" s="189"/>
      <c r="HZJ106" s="189"/>
      <c r="HZK106" s="189"/>
      <c r="HZL106" s="189"/>
      <c r="HZM106" s="189"/>
      <c r="HZN106" s="189"/>
      <c r="HZO106" s="189"/>
      <c r="HZP106" s="189"/>
      <c r="HZQ106" s="189"/>
      <c r="HZR106" s="189"/>
      <c r="HZS106" s="189"/>
      <c r="HZT106" s="189"/>
      <c r="HZU106" s="189"/>
      <c r="HZV106" s="189"/>
      <c r="HZW106" s="189"/>
      <c r="HZX106" s="189"/>
      <c r="HZY106" s="189"/>
      <c r="HZZ106" s="189"/>
      <c r="IAA106" s="189"/>
      <c r="IAB106" s="189"/>
      <c r="IAC106" s="189"/>
      <c r="IAD106" s="189"/>
      <c r="IAE106" s="189"/>
      <c r="IAF106" s="189"/>
      <c r="IAG106" s="189"/>
      <c r="IAH106" s="189"/>
      <c r="IAI106" s="189"/>
      <c r="IAJ106" s="189"/>
      <c r="IAK106" s="189"/>
      <c r="IAL106" s="189"/>
      <c r="IAM106" s="189"/>
      <c r="IAN106" s="189"/>
      <c r="IAO106" s="189"/>
      <c r="IAP106" s="189"/>
      <c r="IAQ106" s="189"/>
      <c r="IAR106" s="189"/>
      <c r="IAS106" s="189"/>
      <c r="IAT106" s="189"/>
      <c r="IAU106" s="189"/>
      <c r="IAV106" s="189"/>
      <c r="IAW106" s="189"/>
      <c r="IAX106" s="189"/>
      <c r="IAY106" s="189"/>
      <c r="IAZ106" s="189"/>
      <c r="IBA106" s="189"/>
      <c r="IBB106" s="189"/>
      <c r="IBC106" s="189"/>
      <c r="IBD106" s="189"/>
      <c r="IBE106" s="189"/>
      <c r="IBF106" s="189"/>
      <c r="IBG106" s="189"/>
      <c r="IBH106" s="189"/>
      <c r="IBI106" s="189"/>
      <c r="IBJ106" s="189"/>
      <c r="IBK106" s="189"/>
      <c r="IBL106" s="189"/>
      <c r="IBM106" s="189"/>
      <c r="IBN106" s="189"/>
      <c r="IBO106" s="189"/>
      <c r="IBP106" s="189"/>
      <c r="IBQ106" s="189"/>
      <c r="IBR106" s="189"/>
      <c r="IBS106" s="189"/>
      <c r="IBT106" s="189"/>
      <c r="IBU106" s="189"/>
      <c r="IBV106" s="189"/>
      <c r="IBW106" s="189"/>
      <c r="IBX106" s="189"/>
      <c r="IBY106" s="189"/>
      <c r="IBZ106" s="189"/>
      <c r="ICA106" s="189"/>
      <c r="ICB106" s="189"/>
      <c r="ICC106" s="189"/>
      <c r="ICD106" s="189"/>
      <c r="ICE106" s="189"/>
      <c r="ICF106" s="189"/>
      <c r="ICG106" s="189"/>
      <c r="ICH106" s="189"/>
      <c r="ICI106" s="189"/>
      <c r="ICJ106" s="189"/>
      <c r="ICK106" s="189"/>
      <c r="ICL106" s="189"/>
      <c r="ICM106" s="189"/>
      <c r="ICN106" s="189"/>
      <c r="ICO106" s="189"/>
      <c r="ICP106" s="189"/>
      <c r="ICQ106" s="189"/>
      <c r="ICR106" s="189"/>
      <c r="ICS106" s="189"/>
      <c r="ICT106" s="189"/>
      <c r="ICU106" s="189"/>
      <c r="ICV106" s="189"/>
      <c r="ICW106" s="189"/>
      <c r="ICX106" s="189"/>
      <c r="ICY106" s="189"/>
      <c r="ICZ106" s="189"/>
      <c r="IDA106" s="189"/>
      <c r="IDB106" s="189"/>
      <c r="IDC106" s="189"/>
      <c r="IDD106" s="189"/>
      <c r="IDE106" s="189"/>
      <c r="IDF106" s="189"/>
      <c r="IDG106" s="189"/>
      <c r="IDH106" s="189"/>
      <c r="IDI106" s="189"/>
      <c r="IDJ106" s="189"/>
      <c r="IDK106" s="189"/>
      <c r="IDL106" s="189"/>
      <c r="IDM106" s="189"/>
      <c r="IDN106" s="189"/>
      <c r="IDO106" s="189"/>
      <c r="IDP106" s="189"/>
      <c r="IDQ106" s="189"/>
      <c r="IDR106" s="189"/>
      <c r="IDS106" s="189"/>
      <c r="IDT106" s="189"/>
      <c r="IDU106" s="189"/>
      <c r="IDV106" s="189"/>
      <c r="IDW106" s="189"/>
      <c r="IDX106" s="189"/>
      <c r="IDY106" s="189"/>
      <c r="IDZ106" s="189"/>
      <c r="IEA106" s="189"/>
      <c r="IEB106" s="189"/>
      <c r="IEC106" s="189"/>
      <c r="IED106" s="189"/>
      <c r="IEE106" s="189"/>
      <c r="IEF106" s="189"/>
      <c r="IEG106" s="189"/>
      <c r="IEH106" s="189"/>
      <c r="IEI106" s="189"/>
      <c r="IEJ106" s="189"/>
      <c r="IEK106" s="189"/>
      <c r="IEL106" s="189"/>
      <c r="IEM106" s="189"/>
      <c r="IEN106" s="189"/>
      <c r="IEO106" s="189"/>
      <c r="IEP106" s="189"/>
      <c r="IEQ106" s="189"/>
      <c r="IER106" s="189"/>
      <c r="IES106" s="189"/>
      <c r="IET106" s="189"/>
      <c r="IEU106" s="189"/>
      <c r="IEV106" s="189"/>
      <c r="IEW106" s="189"/>
      <c r="IEX106" s="189"/>
      <c r="IEY106" s="189"/>
      <c r="IEZ106" s="189"/>
      <c r="IFA106" s="189"/>
      <c r="IFB106" s="189"/>
      <c r="IFC106" s="189"/>
      <c r="IFD106" s="189"/>
      <c r="IFE106" s="189"/>
      <c r="IFF106" s="189"/>
      <c r="IFG106" s="189"/>
      <c r="IFH106" s="189"/>
      <c r="IFI106" s="189"/>
      <c r="IFJ106" s="189"/>
      <c r="IFK106" s="189"/>
      <c r="IFL106" s="189"/>
      <c r="IFM106" s="189"/>
      <c r="IFN106" s="189"/>
      <c r="IFO106" s="189"/>
      <c r="IFP106" s="189"/>
      <c r="IFQ106" s="189"/>
      <c r="IFR106" s="189"/>
      <c r="IFS106" s="189"/>
      <c r="IFT106" s="189"/>
      <c r="IFU106" s="189"/>
      <c r="IFV106" s="189"/>
      <c r="IFW106" s="189"/>
      <c r="IFX106" s="189"/>
      <c r="IFY106" s="189"/>
      <c r="IFZ106" s="189"/>
      <c r="IGA106" s="189"/>
      <c r="IGB106" s="189"/>
      <c r="IGC106" s="189"/>
      <c r="IGD106" s="189"/>
      <c r="IGE106" s="189"/>
      <c r="IGF106" s="189"/>
      <c r="IGG106" s="189"/>
      <c r="IGH106" s="189"/>
      <c r="IGI106" s="189"/>
      <c r="IGJ106" s="189"/>
      <c r="IGK106" s="189"/>
      <c r="IGL106" s="189"/>
      <c r="IGM106" s="189"/>
      <c r="IGN106" s="189"/>
      <c r="IGO106" s="189"/>
      <c r="IGP106" s="189"/>
      <c r="IGQ106" s="189"/>
      <c r="IGR106" s="189"/>
      <c r="IGS106" s="189"/>
      <c r="IGT106" s="189"/>
      <c r="IGU106" s="189"/>
      <c r="IGV106" s="189"/>
      <c r="IGW106" s="189"/>
      <c r="IGX106" s="189"/>
      <c r="IGY106" s="189"/>
      <c r="IGZ106" s="189"/>
      <c r="IHA106" s="189"/>
      <c r="IHB106" s="189"/>
      <c r="IHC106" s="189"/>
      <c r="IHD106" s="189"/>
      <c r="IHE106" s="189"/>
      <c r="IHF106" s="189"/>
      <c r="IHG106" s="189"/>
      <c r="IHH106" s="189"/>
      <c r="IHI106" s="189"/>
      <c r="IHJ106" s="189"/>
      <c r="IHK106" s="189"/>
      <c r="IHL106" s="189"/>
      <c r="IHM106" s="189"/>
      <c r="IHN106" s="189"/>
      <c r="IHO106" s="189"/>
      <c r="IHP106" s="189"/>
      <c r="IHQ106" s="189"/>
      <c r="IHR106" s="189"/>
      <c r="IHS106" s="189"/>
      <c r="IHT106" s="189"/>
      <c r="IHU106" s="189"/>
      <c r="IHV106" s="189"/>
      <c r="IHW106" s="189"/>
      <c r="IHX106" s="189"/>
      <c r="IHY106" s="189"/>
      <c r="IHZ106" s="189"/>
      <c r="IIA106" s="189"/>
      <c r="IIB106" s="189"/>
      <c r="IIC106" s="189"/>
      <c r="IID106" s="189"/>
      <c r="IIE106" s="189"/>
      <c r="IIF106" s="189"/>
      <c r="IIG106" s="189"/>
      <c r="IIH106" s="189"/>
      <c r="III106" s="189"/>
      <c r="IIJ106" s="189"/>
      <c r="IIK106" s="189"/>
      <c r="IIL106" s="189"/>
      <c r="IIM106" s="189"/>
      <c r="IIN106" s="189"/>
      <c r="IIO106" s="189"/>
      <c r="IIP106" s="189"/>
      <c r="IIQ106" s="189"/>
      <c r="IIR106" s="189"/>
      <c r="IIS106" s="189"/>
      <c r="IIT106" s="189"/>
      <c r="IIU106" s="189"/>
      <c r="IIV106" s="189"/>
      <c r="IIW106" s="189"/>
      <c r="IIX106" s="189"/>
      <c r="IIY106" s="189"/>
      <c r="IIZ106" s="189"/>
      <c r="IJA106" s="189"/>
      <c r="IJB106" s="189"/>
      <c r="IJC106" s="189"/>
      <c r="IJD106" s="189"/>
      <c r="IJE106" s="189"/>
      <c r="IJF106" s="189"/>
      <c r="IJG106" s="189"/>
      <c r="IJH106" s="189"/>
      <c r="IJI106" s="189"/>
      <c r="IJJ106" s="189"/>
      <c r="IJK106" s="189"/>
      <c r="IJL106" s="189"/>
      <c r="IJM106" s="189"/>
      <c r="IJN106" s="189"/>
      <c r="IJO106" s="189"/>
      <c r="IJP106" s="189"/>
      <c r="IJQ106" s="189"/>
      <c r="IJR106" s="189"/>
      <c r="IJS106" s="189"/>
      <c r="IJT106" s="189"/>
      <c r="IJU106" s="189"/>
      <c r="IJV106" s="189"/>
      <c r="IJW106" s="189"/>
      <c r="IJX106" s="189"/>
      <c r="IJY106" s="189"/>
      <c r="IJZ106" s="189"/>
      <c r="IKA106" s="189"/>
      <c r="IKB106" s="189"/>
      <c r="IKC106" s="189"/>
      <c r="IKD106" s="189"/>
      <c r="IKE106" s="189"/>
      <c r="IKF106" s="189"/>
      <c r="IKG106" s="189"/>
      <c r="IKH106" s="189"/>
      <c r="IKI106" s="189"/>
      <c r="IKJ106" s="189"/>
      <c r="IKK106" s="189"/>
      <c r="IKL106" s="189"/>
      <c r="IKM106" s="189"/>
      <c r="IKN106" s="189"/>
      <c r="IKO106" s="189"/>
      <c r="IKP106" s="189"/>
      <c r="IKQ106" s="189"/>
      <c r="IKR106" s="189"/>
      <c r="IKS106" s="189"/>
      <c r="IKT106" s="189"/>
      <c r="IKU106" s="189"/>
      <c r="IKV106" s="189"/>
      <c r="IKW106" s="189"/>
      <c r="IKX106" s="189"/>
      <c r="IKY106" s="189"/>
      <c r="IKZ106" s="189"/>
      <c r="ILA106" s="189"/>
      <c r="ILB106" s="189"/>
      <c r="ILC106" s="189"/>
      <c r="ILD106" s="189"/>
      <c r="ILE106" s="189"/>
      <c r="ILF106" s="189"/>
      <c r="ILG106" s="189"/>
      <c r="ILH106" s="189"/>
      <c r="ILI106" s="189"/>
      <c r="ILJ106" s="189"/>
      <c r="ILK106" s="189"/>
      <c r="ILL106" s="189"/>
      <c r="ILM106" s="189"/>
      <c r="ILN106" s="189"/>
      <c r="ILO106" s="189"/>
      <c r="ILP106" s="189"/>
      <c r="ILQ106" s="189"/>
      <c r="ILR106" s="189"/>
      <c r="ILS106" s="189"/>
      <c r="ILT106" s="189"/>
      <c r="ILU106" s="189"/>
      <c r="ILV106" s="189"/>
      <c r="ILW106" s="189"/>
      <c r="ILX106" s="189"/>
      <c r="ILY106" s="189"/>
      <c r="ILZ106" s="189"/>
      <c r="IMA106" s="189"/>
      <c r="IMB106" s="189"/>
      <c r="IMC106" s="189"/>
      <c r="IMD106" s="189"/>
      <c r="IME106" s="189"/>
      <c r="IMF106" s="189"/>
      <c r="IMG106" s="189"/>
      <c r="IMH106" s="189"/>
      <c r="IMI106" s="189"/>
      <c r="IMJ106" s="189"/>
      <c r="IMK106" s="189"/>
      <c r="IML106" s="189"/>
      <c r="IMM106" s="189"/>
      <c r="IMN106" s="189"/>
      <c r="IMO106" s="189"/>
      <c r="IMP106" s="189"/>
      <c r="IMQ106" s="189"/>
      <c r="IMR106" s="189"/>
      <c r="IMS106" s="189"/>
      <c r="IMT106" s="189"/>
      <c r="IMU106" s="189"/>
      <c r="IMV106" s="189"/>
      <c r="IMW106" s="189"/>
      <c r="IMX106" s="189"/>
      <c r="IMY106" s="189"/>
      <c r="IMZ106" s="189"/>
      <c r="INA106" s="189"/>
      <c r="INB106" s="189"/>
      <c r="INC106" s="189"/>
      <c r="IND106" s="189"/>
      <c r="INE106" s="189"/>
      <c r="INF106" s="189"/>
      <c r="ING106" s="189"/>
      <c r="INH106" s="189"/>
      <c r="INI106" s="189"/>
      <c r="INJ106" s="189"/>
      <c r="INK106" s="189"/>
      <c r="INL106" s="189"/>
      <c r="INM106" s="189"/>
      <c r="INN106" s="189"/>
      <c r="INO106" s="189"/>
      <c r="INP106" s="189"/>
      <c r="INQ106" s="189"/>
      <c r="INR106" s="189"/>
      <c r="INS106" s="189"/>
      <c r="INT106" s="189"/>
      <c r="INU106" s="189"/>
      <c r="INV106" s="189"/>
      <c r="INW106" s="189"/>
      <c r="INX106" s="189"/>
      <c r="INY106" s="189"/>
      <c r="INZ106" s="189"/>
      <c r="IOA106" s="189"/>
      <c r="IOB106" s="189"/>
      <c r="IOC106" s="189"/>
      <c r="IOD106" s="189"/>
      <c r="IOE106" s="189"/>
      <c r="IOF106" s="189"/>
      <c r="IOG106" s="189"/>
      <c r="IOH106" s="189"/>
      <c r="IOI106" s="189"/>
      <c r="IOJ106" s="189"/>
      <c r="IOK106" s="189"/>
      <c r="IOL106" s="189"/>
      <c r="IOM106" s="189"/>
      <c r="ION106" s="189"/>
      <c r="IOO106" s="189"/>
      <c r="IOP106" s="189"/>
      <c r="IOQ106" s="189"/>
      <c r="IOR106" s="189"/>
      <c r="IOS106" s="189"/>
      <c r="IOT106" s="189"/>
      <c r="IOU106" s="189"/>
      <c r="IOV106" s="189"/>
      <c r="IOW106" s="189"/>
      <c r="IOX106" s="189"/>
      <c r="IOY106" s="189"/>
      <c r="IOZ106" s="189"/>
      <c r="IPA106" s="189"/>
      <c r="IPB106" s="189"/>
      <c r="IPC106" s="189"/>
      <c r="IPD106" s="189"/>
      <c r="IPE106" s="189"/>
      <c r="IPF106" s="189"/>
      <c r="IPG106" s="189"/>
      <c r="IPH106" s="189"/>
      <c r="IPI106" s="189"/>
      <c r="IPJ106" s="189"/>
      <c r="IPK106" s="189"/>
      <c r="IPL106" s="189"/>
      <c r="IPM106" s="189"/>
      <c r="IPN106" s="189"/>
      <c r="IPO106" s="189"/>
      <c r="IPP106" s="189"/>
      <c r="IPQ106" s="189"/>
      <c r="IPR106" s="189"/>
      <c r="IPS106" s="189"/>
      <c r="IPT106" s="189"/>
      <c r="IPU106" s="189"/>
      <c r="IPV106" s="189"/>
      <c r="IPW106" s="189"/>
      <c r="IPX106" s="189"/>
      <c r="IPY106" s="189"/>
      <c r="IPZ106" s="189"/>
      <c r="IQA106" s="189"/>
      <c r="IQB106" s="189"/>
      <c r="IQC106" s="189"/>
      <c r="IQD106" s="189"/>
      <c r="IQE106" s="189"/>
      <c r="IQF106" s="189"/>
      <c r="IQG106" s="189"/>
      <c r="IQH106" s="189"/>
      <c r="IQI106" s="189"/>
      <c r="IQJ106" s="189"/>
      <c r="IQK106" s="189"/>
      <c r="IQL106" s="189"/>
      <c r="IQM106" s="189"/>
      <c r="IQN106" s="189"/>
      <c r="IQO106" s="189"/>
      <c r="IQP106" s="189"/>
      <c r="IQQ106" s="189"/>
      <c r="IQR106" s="189"/>
      <c r="IQS106" s="189"/>
      <c r="IQT106" s="189"/>
      <c r="IQU106" s="189"/>
      <c r="IQV106" s="189"/>
      <c r="IQW106" s="189"/>
      <c r="IQX106" s="189"/>
      <c r="IQY106" s="189"/>
      <c r="IQZ106" s="189"/>
      <c r="IRA106" s="189"/>
      <c r="IRB106" s="189"/>
      <c r="IRC106" s="189"/>
      <c r="IRD106" s="189"/>
      <c r="IRE106" s="189"/>
      <c r="IRF106" s="189"/>
      <c r="IRG106" s="189"/>
      <c r="IRH106" s="189"/>
      <c r="IRI106" s="189"/>
      <c r="IRJ106" s="189"/>
      <c r="IRK106" s="189"/>
      <c r="IRL106" s="189"/>
      <c r="IRM106" s="189"/>
      <c r="IRN106" s="189"/>
      <c r="IRO106" s="189"/>
      <c r="IRP106" s="189"/>
      <c r="IRQ106" s="189"/>
      <c r="IRR106" s="189"/>
      <c r="IRS106" s="189"/>
      <c r="IRT106" s="189"/>
      <c r="IRU106" s="189"/>
      <c r="IRV106" s="189"/>
      <c r="IRW106" s="189"/>
      <c r="IRX106" s="189"/>
      <c r="IRY106" s="189"/>
      <c r="IRZ106" s="189"/>
      <c r="ISA106" s="189"/>
      <c r="ISB106" s="189"/>
      <c r="ISC106" s="189"/>
      <c r="ISD106" s="189"/>
      <c r="ISE106" s="189"/>
      <c r="ISF106" s="189"/>
      <c r="ISG106" s="189"/>
      <c r="ISH106" s="189"/>
      <c r="ISI106" s="189"/>
      <c r="ISJ106" s="189"/>
      <c r="ISK106" s="189"/>
      <c r="ISL106" s="189"/>
      <c r="ISM106" s="189"/>
      <c r="ISN106" s="189"/>
      <c r="ISO106" s="189"/>
      <c r="ISP106" s="189"/>
      <c r="ISQ106" s="189"/>
      <c r="ISR106" s="189"/>
      <c r="ISS106" s="189"/>
      <c r="IST106" s="189"/>
      <c r="ISU106" s="189"/>
      <c r="ISV106" s="189"/>
      <c r="ISW106" s="189"/>
      <c r="ISX106" s="189"/>
      <c r="ISY106" s="189"/>
      <c r="ISZ106" s="189"/>
      <c r="ITA106" s="189"/>
      <c r="ITB106" s="189"/>
      <c r="ITC106" s="189"/>
      <c r="ITD106" s="189"/>
      <c r="ITE106" s="189"/>
      <c r="ITF106" s="189"/>
      <c r="ITG106" s="189"/>
      <c r="ITH106" s="189"/>
      <c r="ITI106" s="189"/>
      <c r="ITJ106" s="189"/>
      <c r="ITK106" s="189"/>
      <c r="ITL106" s="189"/>
      <c r="ITM106" s="189"/>
      <c r="ITN106" s="189"/>
      <c r="ITO106" s="189"/>
      <c r="ITP106" s="189"/>
      <c r="ITQ106" s="189"/>
      <c r="ITR106" s="189"/>
      <c r="ITS106" s="189"/>
      <c r="ITT106" s="189"/>
      <c r="ITU106" s="189"/>
      <c r="ITV106" s="189"/>
      <c r="ITW106" s="189"/>
      <c r="ITX106" s="189"/>
      <c r="ITY106" s="189"/>
      <c r="ITZ106" s="189"/>
      <c r="IUA106" s="189"/>
      <c r="IUB106" s="189"/>
      <c r="IUC106" s="189"/>
      <c r="IUD106" s="189"/>
      <c r="IUE106" s="189"/>
      <c r="IUF106" s="189"/>
      <c r="IUG106" s="189"/>
      <c r="IUH106" s="189"/>
      <c r="IUI106" s="189"/>
      <c r="IUJ106" s="189"/>
      <c r="IUK106" s="189"/>
      <c r="IUL106" s="189"/>
      <c r="IUM106" s="189"/>
      <c r="IUN106" s="189"/>
      <c r="IUO106" s="189"/>
      <c r="IUP106" s="189"/>
      <c r="IUQ106" s="189"/>
      <c r="IUR106" s="189"/>
      <c r="IUS106" s="189"/>
      <c r="IUT106" s="189"/>
      <c r="IUU106" s="189"/>
      <c r="IUV106" s="189"/>
      <c r="IUW106" s="189"/>
      <c r="IUX106" s="189"/>
      <c r="IUY106" s="189"/>
      <c r="IUZ106" s="189"/>
      <c r="IVA106" s="189"/>
      <c r="IVB106" s="189"/>
      <c r="IVC106" s="189"/>
      <c r="IVD106" s="189"/>
      <c r="IVE106" s="189"/>
      <c r="IVF106" s="189"/>
      <c r="IVG106" s="189"/>
      <c r="IVH106" s="189"/>
      <c r="IVI106" s="189"/>
      <c r="IVJ106" s="189"/>
      <c r="IVK106" s="189"/>
      <c r="IVL106" s="189"/>
      <c r="IVM106" s="189"/>
      <c r="IVN106" s="189"/>
      <c r="IVO106" s="189"/>
      <c r="IVP106" s="189"/>
      <c r="IVQ106" s="189"/>
      <c r="IVR106" s="189"/>
      <c r="IVS106" s="189"/>
      <c r="IVT106" s="189"/>
      <c r="IVU106" s="189"/>
      <c r="IVV106" s="189"/>
      <c r="IVW106" s="189"/>
      <c r="IVX106" s="189"/>
      <c r="IVY106" s="189"/>
      <c r="IVZ106" s="189"/>
      <c r="IWA106" s="189"/>
      <c r="IWB106" s="189"/>
      <c r="IWC106" s="189"/>
      <c r="IWD106" s="189"/>
      <c r="IWE106" s="189"/>
      <c r="IWF106" s="189"/>
      <c r="IWG106" s="189"/>
      <c r="IWH106" s="189"/>
      <c r="IWI106" s="189"/>
      <c r="IWJ106" s="189"/>
      <c r="IWK106" s="189"/>
      <c r="IWL106" s="189"/>
      <c r="IWM106" s="189"/>
      <c r="IWN106" s="189"/>
      <c r="IWO106" s="189"/>
      <c r="IWP106" s="189"/>
      <c r="IWQ106" s="189"/>
      <c r="IWR106" s="189"/>
      <c r="IWS106" s="189"/>
      <c r="IWT106" s="189"/>
      <c r="IWU106" s="189"/>
      <c r="IWV106" s="189"/>
      <c r="IWW106" s="189"/>
      <c r="IWX106" s="189"/>
      <c r="IWY106" s="189"/>
      <c r="IWZ106" s="189"/>
      <c r="IXA106" s="189"/>
      <c r="IXB106" s="189"/>
      <c r="IXC106" s="189"/>
      <c r="IXD106" s="189"/>
      <c r="IXE106" s="189"/>
      <c r="IXF106" s="189"/>
      <c r="IXG106" s="189"/>
      <c r="IXH106" s="189"/>
      <c r="IXI106" s="189"/>
      <c r="IXJ106" s="189"/>
      <c r="IXK106" s="189"/>
      <c r="IXL106" s="189"/>
      <c r="IXM106" s="189"/>
      <c r="IXN106" s="189"/>
      <c r="IXO106" s="189"/>
      <c r="IXP106" s="189"/>
      <c r="IXQ106" s="189"/>
      <c r="IXR106" s="189"/>
      <c r="IXS106" s="189"/>
      <c r="IXT106" s="189"/>
      <c r="IXU106" s="189"/>
      <c r="IXV106" s="189"/>
      <c r="IXW106" s="189"/>
      <c r="IXX106" s="189"/>
      <c r="IXY106" s="189"/>
      <c r="IXZ106" s="189"/>
      <c r="IYA106" s="189"/>
      <c r="IYB106" s="189"/>
      <c r="IYC106" s="189"/>
      <c r="IYD106" s="189"/>
      <c r="IYE106" s="189"/>
      <c r="IYF106" s="189"/>
      <c r="IYG106" s="189"/>
      <c r="IYH106" s="189"/>
      <c r="IYI106" s="189"/>
      <c r="IYJ106" s="189"/>
      <c r="IYK106" s="189"/>
      <c r="IYL106" s="189"/>
      <c r="IYM106" s="189"/>
      <c r="IYN106" s="189"/>
      <c r="IYO106" s="189"/>
      <c r="IYP106" s="189"/>
      <c r="IYQ106" s="189"/>
      <c r="IYR106" s="189"/>
      <c r="IYS106" s="189"/>
      <c r="IYT106" s="189"/>
      <c r="IYU106" s="189"/>
      <c r="IYV106" s="189"/>
      <c r="IYW106" s="189"/>
      <c r="IYX106" s="189"/>
      <c r="IYY106" s="189"/>
      <c r="IYZ106" s="189"/>
      <c r="IZA106" s="189"/>
      <c r="IZB106" s="189"/>
      <c r="IZC106" s="189"/>
      <c r="IZD106" s="189"/>
      <c r="IZE106" s="189"/>
      <c r="IZF106" s="189"/>
      <c r="IZG106" s="189"/>
      <c r="IZH106" s="189"/>
      <c r="IZI106" s="189"/>
      <c r="IZJ106" s="189"/>
      <c r="IZK106" s="189"/>
      <c r="IZL106" s="189"/>
      <c r="IZM106" s="189"/>
      <c r="IZN106" s="189"/>
      <c r="IZO106" s="189"/>
      <c r="IZP106" s="189"/>
      <c r="IZQ106" s="189"/>
      <c r="IZR106" s="189"/>
      <c r="IZS106" s="189"/>
      <c r="IZT106" s="189"/>
      <c r="IZU106" s="189"/>
      <c r="IZV106" s="189"/>
      <c r="IZW106" s="189"/>
      <c r="IZX106" s="189"/>
      <c r="IZY106" s="189"/>
      <c r="IZZ106" s="189"/>
      <c r="JAA106" s="189"/>
      <c r="JAB106" s="189"/>
      <c r="JAC106" s="189"/>
      <c r="JAD106" s="189"/>
      <c r="JAE106" s="189"/>
      <c r="JAF106" s="189"/>
      <c r="JAG106" s="189"/>
      <c r="JAH106" s="189"/>
      <c r="JAI106" s="189"/>
      <c r="JAJ106" s="189"/>
      <c r="JAK106" s="189"/>
      <c r="JAL106" s="189"/>
      <c r="JAM106" s="189"/>
      <c r="JAN106" s="189"/>
      <c r="JAO106" s="189"/>
      <c r="JAP106" s="189"/>
      <c r="JAQ106" s="189"/>
      <c r="JAR106" s="189"/>
      <c r="JAS106" s="189"/>
      <c r="JAT106" s="189"/>
      <c r="JAU106" s="189"/>
      <c r="JAV106" s="189"/>
      <c r="JAW106" s="189"/>
      <c r="JAX106" s="189"/>
      <c r="JAY106" s="189"/>
      <c r="JAZ106" s="189"/>
      <c r="JBA106" s="189"/>
      <c r="JBB106" s="189"/>
      <c r="JBC106" s="189"/>
      <c r="JBD106" s="189"/>
      <c r="JBE106" s="189"/>
      <c r="JBF106" s="189"/>
      <c r="JBG106" s="189"/>
      <c r="JBH106" s="189"/>
      <c r="JBI106" s="189"/>
      <c r="JBJ106" s="189"/>
      <c r="JBK106" s="189"/>
      <c r="JBL106" s="189"/>
      <c r="JBM106" s="189"/>
      <c r="JBN106" s="189"/>
      <c r="JBO106" s="189"/>
      <c r="JBP106" s="189"/>
      <c r="JBQ106" s="189"/>
      <c r="JBR106" s="189"/>
      <c r="JBS106" s="189"/>
      <c r="JBT106" s="189"/>
      <c r="JBU106" s="189"/>
      <c r="JBV106" s="189"/>
      <c r="JBW106" s="189"/>
      <c r="JBX106" s="189"/>
      <c r="JBY106" s="189"/>
      <c r="JBZ106" s="189"/>
      <c r="JCA106" s="189"/>
      <c r="JCB106" s="189"/>
      <c r="JCC106" s="189"/>
      <c r="JCD106" s="189"/>
      <c r="JCE106" s="189"/>
      <c r="JCF106" s="189"/>
      <c r="JCG106" s="189"/>
      <c r="JCH106" s="189"/>
      <c r="JCI106" s="189"/>
      <c r="JCJ106" s="189"/>
      <c r="JCK106" s="189"/>
      <c r="JCL106" s="189"/>
      <c r="JCM106" s="189"/>
      <c r="JCN106" s="189"/>
      <c r="JCO106" s="189"/>
      <c r="JCP106" s="189"/>
      <c r="JCQ106" s="189"/>
      <c r="JCR106" s="189"/>
      <c r="JCS106" s="189"/>
      <c r="JCT106" s="189"/>
      <c r="JCU106" s="189"/>
      <c r="JCV106" s="189"/>
      <c r="JCW106" s="189"/>
      <c r="JCX106" s="189"/>
      <c r="JCY106" s="189"/>
      <c r="JCZ106" s="189"/>
      <c r="JDA106" s="189"/>
      <c r="JDB106" s="189"/>
      <c r="JDC106" s="189"/>
      <c r="JDD106" s="189"/>
      <c r="JDE106" s="189"/>
      <c r="JDF106" s="189"/>
      <c r="JDG106" s="189"/>
      <c r="JDH106" s="189"/>
      <c r="JDI106" s="189"/>
      <c r="JDJ106" s="189"/>
      <c r="JDK106" s="189"/>
      <c r="JDL106" s="189"/>
      <c r="JDM106" s="189"/>
      <c r="JDN106" s="189"/>
      <c r="JDO106" s="189"/>
      <c r="JDP106" s="189"/>
      <c r="JDQ106" s="189"/>
      <c r="JDR106" s="189"/>
      <c r="JDS106" s="189"/>
      <c r="JDT106" s="189"/>
      <c r="JDU106" s="189"/>
      <c r="JDV106" s="189"/>
      <c r="JDW106" s="189"/>
      <c r="JDX106" s="189"/>
      <c r="JDY106" s="189"/>
      <c r="JDZ106" s="189"/>
      <c r="JEA106" s="189"/>
      <c r="JEB106" s="189"/>
      <c r="JEC106" s="189"/>
      <c r="JED106" s="189"/>
      <c r="JEE106" s="189"/>
      <c r="JEF106" s="189"/>
      <c r="JEG106" s="189"/>
      <c r="JEH106" s="189"/>
      <c r="JEI106" s="189"/>
      <c r="JEJ106" s="189"/>
      <c r="JEK106" s="189"/>
      <c r="JEL106" s="189"/>
      <c r="JEM106" s="189"/>
      <c r="JEN106" s="189"/>
      <c r="JEO106" s="189"/>
      <c r="JEP106" s="189"/>
      <c r="JEQ106" s="189"/>
      <c r="JER106" s="189"/>
      <c r="JES106" s="189"/>
      <c r="JET106" s="189"/>
      <c r="JEU106" s="189"/>
      <c r="JEV106" s="189"/>
      <c r="JEW106" s="189"/>
      <c r="JEX106" s="189"/>
      <c r="JEY106" s="189"/>
      <c r="JEZ106" s="189"/>
      <c r="JFA106" s="189"/>
      <c r="JFB106" s="189"/>
      <c r="JFC106" s="189"/>
      <c r="JFD106" s="189"/>
      <c r="JFE106" s="189"/>
      <c r="JFF106" s="189"/>
      <c r="JFG106" s="189"/>
      <c r="JFH106" s="189"/>
      <c r="JFI106" s="189"/>
      <c r="JFJ106" s="189"/>
      <c r="JFK106" s="189"/>
      <c r="JFL106" s="189"/>
      <c r="JFM106" s="189"/>
      <c r="JFN106" s="189"/>
      <c r="JFO106" s="189"/>
      <c r="JFP106" s="189"/>
      <c r="JFQ106" s="189"/>
      <c r="JFR106" s="189"/>
      <c r="JFS106" s="189"/>
      <c r="JFT106" s="189"/>
      <c r="JFU106" s="189"/>
      <c r="JFV106" s="189"/>
      <c r="JFW106" s="189"/>
      <c r="JFX106" s="189"/>
      <c r="JFY106" s="189"/>
      <c r="JFZ106" s="189"/>
      <c r="JGA106" s="189"/>
      <c r="JGB106" s="189"/>
      <c r="JGC106" s="189"/>
      <c r="JGD106" s="189"/>
      <c r="JGE106" s="189"/>
      <c r="JGF106" s="189"/>
      <c r="JGG106" s="189"/>
      <c r="JGH106" s="189"/>
      <c r="JGI106" s="189"/>
      <c r="JGJ106" s="189"/>
      <c r="JGK106" s="189"/>
      <c r="JGL106" s="189"/>
      <c r="JGM106" s="189"/>
      <c r="JGN106" s="189"/>
      <c r="JGO106" s="189"/>
      <c r="JGP106" s="189"/>
      <c r="JGQ106" s="189"/>
      <c r="JGR106" s="189"/>
      <c r="JGS106" s="189"/>
      <c r="JGT106" s="189"/>
      <c r="JGU106" s="189"/>
      <c r="JGV106" s="189"/>
      <c r="JGW106" s="189"/>
      <c r="JGX106" s="189"/>
      <c r="JGY106" s="189"/>
      <c r="JGZ106" s="189"/>
      <c r="JHA106" s="189"/>
      <c r="JHB106" s="189"/>
      <c r="JHC106" s="189"/>
      <c r="JHD106" s="189"/>
      <c r="JHE106" s="189"/>
      <c r="JHF106" s="189"/>
      <c r="JHG106" s="189"/>
      <c r="JHH106" s="189"/>
      <c r="JHI106" s="189"/>
      <c r="JHJ106" s="189"/>
      <c r="JHK106" s="189"/>
      <c r="JHL106" s="189"/>
      <c r="JHM106" s="189"/>
      <c r="JHN106" s="189"/>
      <c r="JHO106" s="189"/>
      <c r="JHP106" s="189"/>
      <c r="JHQ106" s="189"/>
      <c r="JHR106" s="189"/>
      <c r="JHS106" s="189"/>
      <c r="JHT106" s="189"/>
      <c r="JHU106" s="189"/>
      <c r="JHV106" s="189"/>
      <c r="JHW106" s="189"/>
      <c r="JHX106" s="189"/>
      <c r="JHY106" s="189"/>
      <c r="JHZ106" s="189"/>
      <c r="JIA106" s="189"/>
      <c r="JIB106" s="189"/>
      <c r="JIC106" s="189"/>
      <c r="JID106" s="189"/>
      <c r="JIE106" s="189"/>
      <c r="JIF106" s="189"/>
      <c r="JIG106" s="189"/>
      <c r="JIH106" s="189"/>
      <c r="JII106" s="189"/>
      <c r="JIJ106" s="189"/>
      <c r="JIK106" s="189"/>
      <c r="JIL106" s="189"/>
      <c r="JIM106" s="189"/>
      <c r="JIN106" s="189"/>
      <c r="JIO106" s="189"/>
      <c r="JIP106" s="189"/>
      <c r="JIQ106" s="189"/>
      <c r="JIR106" s="189"/>
      <c r="JIS106" s="189"/>
      <c r="JIT106" s="189"/>
      <c r="JIU106" s="189"/>
      <c r="JIV106" s="189"/>
      <c r="JIW106" s="189"/>
      <c r="JIX106" s="189"/>
      <c r="JIY106" s="189"/>
      <c r="JIZ106" s="189"/>
      <c r="JJA106" s="189"/>
      <c r="JJB106" s="189"/>
      <c r="JJC106" s="189"/>
      <c r="JJD106" s="189"/>
      <c r="JJE106" s="189"/>
      <c r="JJF106" s="189"/>
      <c r="JJG106" s="189"/>
      <c r="JJH106" s="189"/>
      <c r="JJI106" s="189"/>
      <c r="JJJ106" s="189"/>
      <c r="JJK106" s="189"/>
      <c r="JJL106" s="189"/>
      <c r="JJM106" s="189"/>
      <c r="JJN106" s="189"/>
      <c r="JJO106" s="189"/>
      <c r="JJP106" s="189"/>
      <c r="JJQ106" s="189"/>
      <c r="JJR106" s="189"/>
      <c r="JJS106" s="189"/>
      <c r="JJT106" s="189"/>
      <c r="JJU106" s="189"/>
      <c r="JJV106" s="189"/>
      <c r="JJW106" s="189"/>
      <c r="JJX106" s="189"/>
      <c r="JJY106" s="189"/>
      <c r="JJZ106" s="189"/>
      <c r="JKA106" s="189"/>
      <c r="JKB106" s="189"/>
      <c r="JKC106" s="189"/>
      <c r="JKD106" s="189"/>
      <c r="JKE106" s="189"/>
      <c r="JKF106" s="189"/>
      <c r="JKG106" s="189"/>
      <c r="JKH106" s="189"/>
      <c r="JKI106" s="189"/>
      <c r="JKJ106" s="189"/>
      <c r="JKK106" s="189"/>
      <c r="JKL106" s="189"/>
      <c r="JKM106" s="189"/>
      <c r="JKN106" s="189"/>
      <c r="JKO106" s="189"/>
      <c r="JKP106" s="189"/>
      <c r="JKQ106" s="189"/>
      <c r="JKR106" s="189"/>
      <c r="JKS106" s="189"/>
      <c r="JKT106" s="189"/>
      <c r="JKU106" s="189"/>
      <c r="JKV106" s="189"/>
      <c r="JKW106" s="189"/>
      <c r="JKX106" s="189"/>
      <c r="JKY106" s="189"/>
      <c r="JKZ106" s="189"/>
      <c r="JLA106" s="189"/>
      <c r="JLB106" s="189"/>
      <c r="JLC106" s="189"/>
      <c r="JLD106" s="189"/>
      <c r="JLE106" s="189"/>
      <c r="JLF106" s="189"/>
      <c r="JLG106" s="189"/>
      <c r="JLH106" s="189"/>
      <c r="JLI106" s="189"/>
      <c r="JLJ106" s="189"/>
      <c r="JLK106" s="189"/>
      <c r="JLL106" s="189"/>
      <c r="JLM106" s="189"/>
      <c r="JLN106" s="189"/>
      <c r="JLO106" s="189"/>
      <c r="JLP106" s="189"/>
      <c r="JLQ106" s="189"/>
      <c r="JLR106" s="189"/>
      <c r="JLS106" s="189"/>
      <c r="JLT106" s="189"/>
      <c r="JLU106" s="189"/>
      <c r="JLV106" s="189"/>
      <c r="JLW106" s="189"/>
      <c r="JLX106" s="189"/>
      <c r="JLY106" s="189"/>
      <c r="JLZ106" s="189"/>
      <c r="JMA106" s="189"/>
      <c r="JMB106" s="189"/>
      <c r="JMC106" s="189"/>
      <c r="JMD106" s="189"/>
      <c r="JME106" s="189"/>
      <c r="JMF106" s="189"/>
      <c r="JMG106" s="189"/>
      <c r="JMH106" s="189"/>
      <c r="JMI106" s="189"/>
      <c r="JMJ106" s="189"/>
      <c r="JMK106" s="189"/>
      <c r="JML106" s="189"/>
      <c r="JMM106" s="189"/>
      <c r="JMN106" s="189"/>
      <c r="JMO106" s="189"/>
      <c r="JMP106" s="189"/>
      <c r="JMQ106" s="189"/>
      <c r="JMR106" s="189"/>
      <c r="JMS106" s="189"/>
      <c r="JMT106" s="189"/>
      <c r="JMU106" s="189"/>
      <c r="JMV106" s="189"/>
      <c r="JMW106" s="189"/>
      <c r="JMX106" s="189"/>
      <c r="JMY106" s="189"/>
      <c r="JMZ106" s="189"/>
      <c r="JNA106" s="189"/>
      <c r="JNB106" s="189"/>
      <c r="JNC106" s="189"/>
      <c r="JND106" s="189"/>
      <c r="JNE106" s="189"/>
      <c r="JNF106" s="189"/>
      <c r="JNG106" s="189"/>
      <c r="JNH106" s="189"/>
      <c r="JNI106" s="189"/>
      <c r="JNJ106" s="189"/>
      <c r="JNK106" s="189"/>
      <c r="JNL106" s="189"/>
      <c r="JNM106" s="189"/>
      <c r="JNN106" s="189"/>
      <c r="JNO106" s="189"/>
      <c r="JNP106" s="189"/>
      <c r="JNQ106" s="189"/>
      <c r="JNR106" s="189"/>
      <c r="JNS106" s="189"/>
      <c r="JNT106" s="189"/>
      <c r="JNU106" s="189"/>
      <c r="JNV106" s="189"/>
      <c r="JNW106" s="189"/>
      <c r="JNX106" s="189"/>
      <c r="JNY106" s="189"/>
      <c r="JNZ106" s="189"/>
      <c r="JOA106" s="189"/>
      <c r="JOB106" s="189"/>
      <c r="JOC106" s="189"/>
      <c r="JOD106" s="189"/>
      <c r="JOE106" s="189"/>
      <c r="JOF106" s="189"/>
      <c r="JOG106" s="189"/>
      <c r="JOH106" s="189"/>
      <c r="JOI106" s="189"/>
      <c r="JOJ106" s="189"/>
      <c r="JOK106" s="189"/>
      <c r="JOL106" s="189"/>
      <c r="JOM106" s="189"/>
      <c r="JON106" s="189"/>
      <c r="JOO106" s="189"/>
      <c r="JOP106" s="189"/>
      <c r="JOQ106" s="189"/>
      <c r="JOR106" s="189"/>
      <c r="JOS106" s="189"/>
      <c r="JOT106" s="189"/>
      <c r="JOU106" s="189"/>
      <c r="JOV106" s="189"/>
      <c r="JOW106" s="189"/>
      <c r="JOX106" s="189"/>
      <c r="JOY106" s="189"/>
      <c r="JOZ106" s="189"/>
      <c r="JPA106" s="189"/>
      <c r="JPB106" s="189"/>
      <c r="JPC106" s="189"/>
      <c r="JPD106" s="189"/>
      <c r="JPE106" s="189"/>
      <c r="JPF106" s="189"/>
      <c r="JPG106" s="189"/>
      <c r="JPH106" s="189"/>
      <c r="JPI106" s="189"/>
      <c r="JPJ106" s="189"/>
      <c r="JPK106" s="189"/>
      <c r="JPL106" s="189"/>
      <c r="JPM106" s="189"/>
      <c r="JPN106" s="189"/>
      <c r="JPO106" s="189"/>
      <c r="JPP106" s="189"/>
      <c r="JPQ106" s="189"/>
      <c r="JPR106" s="189"/>
      <c r="JPS106" s="189"/>
      <c r="JPT106" s="189"/>
      <c r="JPU106" s="189"/>
      <c r="JPV106" s="189"/>
      <c r="JPW106" s="189"/>
      <c r="JPX106" s="189"/>
      <c r="JPY106" s="189"/>
      <c r="JPZ106" s="189"/>
      <c r="JQA106" s="189"/>
      <c r="JQB106" s="189"/>
      <c r="JQC106" s="189"/>
      <c r="JQD106" s="189"/>
      <c r="JQE106" s="189"/>
      <c r="JQF106" s="189"/>
      <c r="JQG106" s="189"/>
      <c r="JQH106" s="189"/>
      <c r="JQI106" s="189"/>
      <c r="JQJ106" s="189"/>
      <c r="JQK106" s="189"/>
      <c r="JQL106" s="189"/>
      <c r="JQM106" s="189"/>
      <c r="JQN106" s="189"/>
      <c r="JQO106" s="189"/>
      <c r="JQP106" s="189"/>
      <c r="JQQ106" s="189"/>
      <c r="JQR106" s="189"/>
      <c r="JQS106" s="189"/>
      <c r="JQT106" s="189"/>
      <c r="JQU106" s="189"/>
      <c r="JQV106" s="189"/>
      <c r="JQW106" s="189"/>
      <c r="JQX106" s="189"/>
      <c r="JQY106" s="189"/>
      <c r="JQZ106" s="189"/>
      <c r="JRA106" s="189"/>
      <c r="JRB106" s="189"/>
      <c r="JRC106" s="189"/>
      <c r="JRD106" s="189"/>
      <c r="JRE106" s="189"/>
      <c r="JRF106" s="189"/>
      <c r="JRG106" s="189"/>
      <c r="JRH106" s="189"/>
      <c r="JRI106" s="189"/>
      <c r="JRJ106" s="189"/>
      <c r="JRK106" s="189"/>
      <c r="JRL106" s="189"/>
      <c r="JRM106" s="189"/>
      <c r="JRN106" s="189"/>
      <c r="JRO106" s="189"/>
      <c r="JRP106" s="189"/>
      <c r="JRQ106" s="189"/>
      <c r="JRR106" s="189"/>
      <c r="JRS106" s="189"/>
      <c r="JRT106" s="189"/>
      <c r="JRU106" s="189"/>
      <c r="JRV106" s="189"/>
      <c r="JRW106" s="189"/>
      <c r="JRX106" s="189"/>
      <c r="JRY106" s="189"/>
      <c r="JRZ106" s="189"/>
      <c r="JSA106" s="189"/>
      <c r="JSB106" s="189"/>
      <c r="JSC106" s="189"/>
      <c r="JSD106" s="189"/>
      <c r="JSE106" s="189"/>
      <c r="JSF106" s="189"/>
      <c r="JSG106" s="189"/>
      <c r="JSH106" s="189"/>
      <c r="JSI106" s="189"/>
      <c r="JSJ106" s="189"/>
      <c r="JSK106" s="189"/>
      <c r="JSL106" s="189"/>
      <c r="JSM106" s="189"/>
      <c r="JSN106" s="189"/>
      <c r="JSO106" s="189"/>
      <c r="JSP106" s="189"/>
      <c r="JSQ106" s="189"/>
      <c r="JSR106" s="189"/>
      <c r="JSS106" s="189"/>
      <c r="JST106" s="189"/>
      <c r="JSU106" s="189"/>
      <c r="JSV106" s="189"/>
      <c r="JSW106" s="189"/>
      <c r="JSX106" s="189"/>
      <c r="JSY106" s="189"/>
      <c r="JSZ106" s="189"/>
      <c r="JTA106" s="189"/>
      <c r="JTB106" s="189"/>
      <c r="JTC106" s="189"/>
      <c r="JTD106" s="189"/>
      <c r="JTE106" s="189"/>
      <c r="JTF106" s="189"/>
      <c r="JTG106" s="189"/>
      <c r="JTH106" s="189"/>
      <c r="JTI106" s="189"/>
      <c r="JTJ106" s="189"/>
      <c r="JTK106" s="189"/>
      <c r="JTL106" s="189"/>
      <c r="JTM106" s="189"/>
      <c r="JTN106" s="189"/>
      <c r="JTO106" s="189"/>
      <c r="JTP106" s="189"/>
      <c r="JTQ106" s="189"/>
      <c r="JTR106" s="189"/>
      <c r="JTS106" s="189"/>
      <c r="JTT106" s="189"/>
      <c r="JTU106" s="189"/>
      <c r="JTV106" s="189"/>
      <c r="JTW106" s="189"/>
      <c r="JTX106" s="189"/>
      <c r="JTY106" s="189"/>
      <c r="JTZ106" s="189"/>
      <c r="JUA106" s="189"/>
      <c r="JUB106" s="189"/>
      <c r="JUC106" s="189"/>
      <c r="JUD106" s="189"/>
      <c r="JUE106" s="189"/>
      <c r="JUF106" s="189"/>
      <c r="JUG106" s="189"/>
      <c r="JUH106" s="189"/>
      <c r="JUI106" s="189"/>
      <c r="JUJ106" s="189"/>
      <c r="JUK106" s="189"/>
      <c r="JUL106" s="189"/>
      <c r="JUM106" s="189"/>
      <c r="JUN106" s="189"/>
      <c r="JUO106" s="189"/>
      <c r="JUP106" s="189"/>
      <c r="JUQ106" s="189"/>
      <c r="JUR106" s="189"/>
      <c r="JUS106" s="189"/>
      <c r="JUT106" s="189"/>
      <c r="JUU106" s="189"/>
      <c r="JUV106" s="189"/>
      <c r="JUW106" s="189"/>
      <c r="JUX106" s="189"/>
      <c r="JUY106" s="189"/>
      <c r="JUZ106" s="189"/>
      <c r="JVA106" s="189"/>
      <c r="JVB106" s="189"/>
      <c r="JVC106" s="189"/>
      <c r="JVD106" s="189"/>
      <c r="JVE106" s="189"/>
      <c r="JVF106" s="189"/>
      <c r="JVG106" s="189"/>
      <c r="JVH106" s="189"/>
      <c r="JVI106" s="189"/>
      <c r="JVJ106" s="189"/>
      <c r="JVK106" s="189"/>
      <c r="JVL106" s="189"/>
      <c r="JVM106" s="189"/>
      <c r="JVN106" s="189"/>
      <c r="JVO106" s="189"/>
      <c r="JVP106" s="189"/>
      <c r="JVQ106" s="189"/>
      <c r="JVR106" s="189"/>
      <c r="JVS106" s="189"/>
      <c r="JVT106" s="189"/>
      <c r="JVU106" s="189"/>
      <c r="JVV106" s="189"/>
      <c r="JVW106" s="189"/>
      <c r="JVX106" s="189"/>
      <c r="JVY106" s="189"/>
      <c r="JVZ106" s="189"/>
      <c r="JWA106" s="189"/>
      <c r="JWB106" s="189"/>
      <c r="JWC106" s="189"/>
      <c r="JWD106" s="189"/>
      <c r="JWE106" s="189"/>
      <c r="JWF106" s="189"/>
      <c r="JWG106" s="189"/>
      <c r="JWH106" s="189"/>
      <c r="JWI106" s="189"/>
      <c r="JWJ106" s="189"/>
      <c r="JWK106" s="189"/>
      <c r="JWL106" s="189"/>
      <c r="JWM106" s="189"/>
      <c r="JWN106" s="189"/>
      <c r="JWO106" s="189"/>
      <c r="JWP106" s="189"/>
      <c r="JWQ106" s="189"/>
      <c r="JWR106" s="189"/>
      <c r="JWS106" s="189"/>
      <c r="JWT106" s="189"/>
      <c r="JWU106" s="189"/>
      <c r="JWV106" s="189"/>
      <c r="JWW106" s="189"/>
      <c r="JWX106" s="189"/>
      <c r="JWY106" s="189"/>
      <c r="JWZ106" s="189"/>
      <c r="JXA106" s="189"/>
      <c r="JXB106" s="189"/>
      <c r="JXC106" s="189"/>
      <c r="JXD106" s="189"/>
      <c r="JXE106" s="189"/>
      <c r="JXF106" s="189"/>
      <c r="JXG106" s="189"/>
      <c r="JXH106" s="189"/>
      <c r="JXI106" s="189"/>
      <c r="JXJ106" s="189"/>
      <c r="JXK106" s="189"/>
      <c r="JXL106" s="189"/>
      <c r="JXM106" s="189"/>
      <c r="JXN106" s="189"/>
      <c r="JXO106" s="189"/>
      <c r="JXP106" s="189"/>
      <c r="JXQ106" s="189"/>
      <c r="JXR106" s="189"/>
      <c r="JXS106" s="189"/>
      <c r="JXT106" s="189"/>
      <c r="JXU106" s="189"/>
      <c r="JXV106" s="189"/>
      <c r="JXW106" s="189"/>
      <c r="JXX106" s="189"/>
      <c r="JXY106" s="189"/>
      <c r="JXZ106" s="189"/>
      <c r="JYA106" s="189"/>
      <c r="JYB106" s="189"/>
      <c r="JYC106" s="189"/>
      <c r="JYD106" s="189"/>
      <c r="JYE106" s="189"/>
      <c r="JYF106" s="189"/>
      <c r="JYG106" s="189"/>
      <c r="JYH106" s="189"/>
      <c r="JYI106" s="189"/>
      <c r="JYJ106" s="189"/>
      <c r="JYK106" s="189"/>
      <c r="JYL106" s="189"/>
      <c r="JYM106" s="189"/>
      <c r="JYN106" s="189"/>
      <c r="JYO106" s="189"/>
      <c r="JYP106" s="189"/>
      <c r="JYQ106" s="189"/>
      <c r="JYR106" s="189"/>
      <c r="JYS106" s="189"/>
      <c r="JYT106" s="189"/>
      <c r="JYU106" s="189"/>
      <c r="JYV106" s="189"/>
      <c r="JYW106" s="189"/>
      <c r="JYX106" s="189"/>
      <c r="JYY106" s="189"/>
      <c r="JYZ106" s="189"/>
      <c r="JZA106" s="189"/>
      <c r="JZB106" s="189"/>
      <c r="JZC106" s="189"/>
      <c r="JZD106" s="189"/>
      <c r="JZE106" s="189"/>
      <c r="JZF106" s="189"/>
      <c r="JZG106" s="189"/>
      <c r="JZH106" s="189"/>
      <c r="JZI106" s="189"/>
      <c r="JZJ106" s="189"/>
      <c r="JZK106" s="189"/>
      <c r="JZL106" s="189"/>
      <c r="JZM106" s="189"/>
      <c r="JZN106" s="189"/>
      <c r="JZO106" s="189"/>
      <c r="JZP106" s="189"/>
      <c r="JZQ106" s="189"/>
      <c r="JZR106" s="189"/>
      <c r="JZS106" s="189"/>
      <c r="JZT106" s="189"/>
      <c r="JZU106" s="189"/>
      <c r="JZV106" s="189"/>
      <c r="JZW106" s="189"/>
      <c r="JZX106" s="189"/>
      <c r="JZY106" s="189"/>
      <c r="JZZ106" s="189"/>
      <c r="KAA106" s="189"/>
      <c r="KAB106" s="189"/>
      <c r="KAC106" s="189"/>
      <c r="KAD106" s="189"/>
      <c r="KAE106" s="189"/>
      <c r="KAF106" s="189"/>
      <c r="KAG106" s="189"/>
      <c r="KAH106" s="189"/>
      <c r="KAI106" s="189"/>
      <c r="KAJ106" s="189"/>
      <c r="KAK106" s="189"/>
      <c r="KAL106" s="189"/>
      <c r="KAM106" s="189"/>
      <c r="KAN106" s="189"/>
      <c r="KAO106" s="189"/>
      <c r="KAP106" s="189"/>
      <c r="KAQ106" s="189"/>
      <c r="KAR106" s="189"/>
      <c r="KAS106" s="189"/>
      <c r="KAT106" s="189"/>
      <c r="KAU106" s="189"/>
      <c r="KAV106" s="189"/>
      <c r="KAW106" s="189"/>
      <c r="KAX106" s="189"/>
      <c r="KAY106" s="189"/>
      <c r="KAZ106" s="189"/>
      <c r="KBA106" s="189"/>
      <c r="KBB106" s="189"/>
      <c r="KBC106" s="189"/>
      <c r="KBD106" s="189"/>
      <c r="KBE106" s="189"/>
      <c r="KBF106" s="189"/>
      <c r="KBG106" s="189"/>
      <c r="KBH106" s="189"/>
      <c r="KBI106" s="189"/>
      <c r="KBJ106" s="189"/>
      <c r="KBK106" s="189"/>
      <c r="KBL106" s="189"/>
      <c r="KBM106" s="189"/>
      <c r="KBN106" s="189"/>
      <c r="KBO106" s="189"/>
      <c r="KBP106" s="189"/>
      <c r="KBQ106" s="189"/>
      <c r="KBR106" s="189"/>
      <c r="KBS106" s="189"/>
      <c r="KBT106" s="189"/>
      <c r="KBU106" s="189"/>
      <c r="KBV106" s="189"/>
      <c r="KBW106" s="189"/>
      <c r="KBX106" s="189"/>
      <c r="KBY106" s="189"/>
      <c r="KBZ106" s="189"/>
      <c r="KCA106" s="189"/>
      <c r="KCB106" s="189"/>
      <c r="KCC106" s="189"/>
      <c r="KCD106" s="189"/>
      <c r="KCE106" s="189"/>
      <c r="KCF106" s="189"/>
      <c r="KCG106" s="189"/>
      <c r="KCH106" s="189"/>
      <c r="KCI106" s="189"/>
      <c r="KCJ106" s="189"/>
      <c r="KCK106" s="189"/>
      <c r="KCL106" s="189"/>
      <c r="KCM106" s="189"/>
      <c r="KCN106" s="189"/>
      <c r="KCO106" s="189"/>
      <c r="KCP106" s="189"/>
      <c r="KCQ106" s="189"/>
      <c r="KCR106" s="189"/>
      <c r="KCS106" s="189"/>
      <c r="KCT106" s="189"/>
      <c r="KCU106" s="189"/>
      <c r="KCV106" s="189"/>
      <c r="KCW106" s="189"/>
      <c r="KCX106" s="189"/>
      <c r="KCY106" s="189"/>
      <c r="KCZ106" s="189"/>
      <c r="KDA106" s="189"/>
      <c r="KDB106" s="189"/>
      <c r="KDC106" s="189"/>
      <c r="KDD106" s="189"/>
      <c r="KDE106" s="189"/>
      <c r="KDF106" s="189"/>
      <c r="KDG106" s="189"/>
      <c r="KDH106" s="189"/>
      <c r="KDI106" s="189"/>
      <c r="KDJ106" s="189"/>
      <c r="KDK106" s="189"/>
      <c r="KDL106" s="189"/>
      <c r="KDM106" s="189"/>
      <c r="KDN106" s="189"/>
      <c r="KDO106" s="189"/>
      <c r="KDP106" s="189"/>
      <c r="KDQ106" s="189"/>
      <c r="KDR106" s="189"/>
      <c r="KDS106" s="189"/>
      <c r="KDT106" s="189"/>
      <c r="KDU106" s="189"/>
      <c r="KDV106" s="189"/>
      <c r="KDW106" s="189"/>
      <c r="KDX106" s="189"/>
      <c r="KDY106" s="189"/>
      <c r="KDZ106" s="189"/>
      <c r="KEA106" s="189"/>
      <c r="KEB106" s="189"/>
      <c r="KEC106" s="189"/>
      <c r="KED106" s="189"/>
      <c r="KEE106" s="189"/>
      <c r="KEF106" s="189"/>
      <c r="KEG106" s="189"/>
      <c r="KEH106" s="189"/>
      <c r="KEI106" s="189"/>
      <c r="KEJ106" s="189"/>
      <c r="KEK106" s="189"/>
      <c r="KEL106" s="189"/>
      <c r="KEM106" s="189"/>
      <c r="KEN106" s="189"/>
      <c r="KEO106" s="189"/>
      <c r="KEP106" s="189"/>
      <c r="KEQ106" s="189"/>
      <c r="KER106" s="189"/>
      <c r="KES106" s="189"/>
      <c r="KET106" s="189"/>
      <c r="KEU106" s="189"/>
      <c r="KEV106" s="189"/>
      <c r="KEW106" s="189"/>
      <c r="KEX106" s="189"/>
      <c r="KEY106" s="189"/>
      <c r="KEZ106" s="189"/>
      <c r="KFA106" s="189"/>
      <c r="KFB106" s="189"/>
      <c r="KFC106" s="189"/>
      <c r="KFD106" s="189"/>
      <c r="KFE106" s="189"/>
      <c r="KFF106" s="189"/>
      <c r="KFG106" s="189"/>
      <c r="KFH106" s="189"/>
      <c r="KFI106" s="189"/>
      <c r="KFJ106" s="189"/>
      <c r="KFK106" s="189"/>
      <c r="KFL106" s="189"/>
      <c r="KFM106" s="189"/>
      <c r="KFN106" s="189"/>
      <c r="KFO106" s="189"/>
      <c r="KFP106" s="189"/>
      <c r="KFQ106" s="189"/>
      <c r="KFR106" s="189"/>
      <c r="KFS106" s="189"/>
      <c r="KFT106" s="189"/>
      <c r="KFU106" s="189"/>
      <c r="KFV106" s="189"/>
      <c r="KFW106" s="189"/>
      <c r="KFX106" s="189"/>
      <c r="KFY106" s="189"/>
      <c r="KFZ106" s="189"/>
      <c r="KGA106" s="189"/>
      <c r="KGB106" s="189"/>
      <c r="KGC106" s="189"/>
      <c r="KGD106" s="189"/>
      <c r="KGE106" s="189"/>
      <c r="KGF106" s="189"/>
      <c r="KGG106" s="189"/>
      <c r="KGH106" s="189"/>
      <c r="KGI106" s="189"/>
      <c r="KGJ106" s="189"/>
      <c r="KGK106" s="189"/>
      <c r="KGL106" s="189"/>
      <c r="KGM106" s="189"/>
      <c r="KGN106" s="189"/>
      <c r="KGO106" s="189"/>
      <c r="KGP106" s="189"/>
      <c r="KGQ106" s="189"/>
      <c r="KGR106" s="189"/>
      <c r="KGS106" s="189"/>
      <c r="KGT106" s="189"/>
      <c r="KGU106" s="189"/>
      <c r="KGV106" s="189"/>
      <c r="KGW106" s="189"/>
      <c r="KGX106" s="189"/>
      <c r="KGY106" s="189"/>
      <c r="KGZ106" s="189"/>
      <c r="KHA106" s="189"/>
      <c r="KHB106" s="189"/>
      <c r="KHC106" s="189"/>
      <c r="KHD106" s="189"/>
      <c r="KHE106" s="189"/>
      <c r="KHF106" s="189"/>
      <c r="KHG106" s="189"/>
      <c r="KHH106" s="189"/>
      <c r="KHI106" s="189"/>
      <c r="KHJ106" s="189"/>
      <c r="KHK106" s="189"/>
      <c r="KHL106" s="189"/>
      <c r="KHM106" s="189"/>
      <c r="KHN106" s="189"/>
      <c r="KHO106" s="189"/>
      <c r="KHP106" s="189"/>
      <c r="KHQ106" s="189"/>
      <c r="KHR106" s="189"/>
      <c r="KHS106" s="189"/>
      <c r="KHT106" s="189"/>
      <c r="KHU106" s="189"/>
      <c r="KHV106" s="189"/>
      <c r="KHW106" s="189"/>
      <c r="KHX106" s="189"/>
      <c r="KHY106" s="189"/>
      <c r="KHZ106" s="189"/>
      <c r="KIA106" s="189"/>
      <c r="KIB106" s="189"/>
      <c r="KIC106" s="189"/>
      <c r="KID106" s="189"/>
      <c r="KIE106" s="189"/>
      <c r="KIF106" s="189"/>
      <c r="KIG106" s="189"/>
      <c r="KIH106" s="189"/>
      <c r="KII106" s="189"/>
      <c r="KIJ106" s="189"/>
      <c r="KIK106" s="189"/>
      <c r="KIL106" s="189"/>
      <c r="KIM106" s="189"/>
      <c r="KIN106" s="189"/>
      <c r="KIO106" s="189"/>
      <c r="KIP106" s="189"/>
      <c r="KIQ106" s="189"/>
      <c r="KIR106" s="189"/>
      <c r="KIS106" s="189"/>
      <c r="KIT106" s="189"/>
      <c r="KIU106" s="189"/>
      <c r="KIV106" s="189"/>
      <c r="KIW106" s="189"/>
      <c r="KIX106" s="189"/>
      <c r="KIY106" s="189"/>
      <c r="KIZ106" s="189"/>
      <c r="KJA106" s="189"/>
      <c r="KJB106" s="189"/>
      <c r="KJC106" s="189"/>
      <c r="KJD106" s="189"/>
      <c r="KJE106" s="189"/>
      <c r="KJF106" s="189"/>
      <c r="KJG106" s="189"/>
      <c r="KJH106" s="189"/>
      <c r="KJI106" s="189"/>
      <c r="KJJ106" s="189"/>
      <c r="KJK106" s="189"/>
      <c r="KJL106" s="189"/>
      <c r="KJM106" s="189"/>
      <c r="KJN106" s="189"/>
      <c r="KJO106" s="189"/>
      <c r="KJP106" s="189"/>
      <c r="KJQ106" s="189"/>
      <c r="KJR106" s="189"/>
      <c r="KJS106" s="189"/>
      <c r="KJT106" s="189"/>
      <c r="KJU106" s="189"/>
      <c r="KJV106" s="189"/>
      <c r="KJW106" s="189"/>
      <c r="KJX106" s="189"/>
      <c r="KJY106" s="189"/>
      <c r="KJZ106" s="189"/>
      <c r="KKA106" s="189"/>
      <c r="KKB106" s="189"/>
      <c r="KKC106" s="189"/>
      <c r="KKD106" s="189"/>
      <c r="KKE106" s="189"/>
      <c r="KKF106" s="189"/>
      <c r="KKG106" s="189"/>
      <c r="KKH106" s="189"/>
      <c r="KKI106" s="189"/>
      <c r="KKJ106" s="189"/>
      <c r="KKK106" s="189"/>
      <c r="KKL106" s="189"/>
      <c r="KKM106" s="189"/>
      <c r="KKN106" s="189"/>
      <c r="KKO106" s="189"/>
      <c r="KKP106" s="189"/>
      <c r="KKQ106" s="189"/>
      <c r="KKR106" s="189"/>
      <c r="KKS106" s="189"/>
      <c r="KKT106" s="189"/>
      <c r="KKU106" s="189"/>
      <c r="KKV106" s="189"/>
      <c r="KKW106" s="189"/>
      <c r="KKX106" s="189"/>
      <c r="KKY106" s="189"/>
      <c r="KKZ106" s="189"/>
      <c r="KLA106" s="189"/>
      <c r="KLB106" s="189"/>
      <c r="KLC106" s="189"/>
      <c r="KLD106" s="189"/>
      <c r="KLE106" s="189"/>
      <c r="KLF106" s="189"/>
      <c r="KLG106" s="189"/>
      <c r="KLH106" s="189"/>
      <c r="KLI106" s="189"/>
      <c r="KLJ106" s="189"/>
      <c r="KLK106" s="189"/>
      <c r="KLL106" s="189"/>
      <c r="KLM106" s="189"/>
      <c r="KLN106" s="189"/>
      <c r="KLO106" s="189"/>
      <c r="KLP106" s="189"/>
      <c r="KLQ106" s="189"/>
      <c r="KLR106" s="189"/>
      <c r="KLS106" s="189"/>
      <c r="KLT106" s="189"/>
      <c r="KLU106" s="189"/>
      <c r="KLV106" s="189"/>
      <c r="KLW106" s="189"/>
      <c r="KLX106" s="189"/>
      <c r="KLY106" s="189"/>
      <c r="KLZ106" s="189"/>
      <c r="KMA106" s="189"/>
      <c r="KMB106" s="189"/>
      <c r="KMC106" s="189"/>
      <c r="KMD106" s="189"/>
      <c r="KME106" s="189"/>
      <c r="KMF106" s="189"/>
      <c r="KMG106" s="189"/>
      <c r="KMH106" s="189"/>
      <c r="KMI106" s="189"/>
      <c r="KMJ106" s="189"/>
      <c r="KMK106" s="189"/>
      <c r="KML106" s="189"/>
      <c r="KMM106" s="189"/>
      <c r="KMN106" s="189"/>
      <c r="KMO106" s="189"/>
      <c r="KMP106" s="189"/>
      <c r="KMQ106" s="189"/>
      <c r="KMR106" s="189"/>
      <c r="KMS106" s="189"/>
      <c r="KMT106" s="189"/>
      <c r="KMU106" s="189"/>
      <c r="KMV106" s="189"/>
      <c r="KMW106" s="189"/>
      <c r="KMX106" s="189"/>
      <c r="KMY106" s="189"/>
      <c r="KMZ106" s="189"/>
      <c r="KNA106" s="189"/>
      <c r="KNB106" s="189"/>
      <c r="KNC106" s="189"/>
      <c r="KND106" s="189"/>
      <c r="KNE106" s="189"/>
      <c r="KNF106" s="189"/>
      <c r="KNG106" s="189"/>
      <c r="KNH106" s="189"/>
      <c r="KNI106" s="189"/>
      <c r="KNJ106" s="189"/>
      <c r="KNK106" s="189"/>
      <c r="KNL106" s="189"/>
      <c r="KNM106" s="189"/>
      <c r="KNN106" s="189"/>
      <c r="KNO106" s="189"/>
      <c r="KNP106" s="189"/>
      <c r="KNQ106" s="189"/>
      <c r="KNR106" s="189"/>
      <c r="KNS106" s="189"/>
      <c r="KNT106" s="189"/>
      <c r="KNU106" s="189"/>
      <c r="KNV106" s="189"/>
      <c r="KNW106" s="189"/>
      <c r="KNX106" s="189"/>
      <c r="KNY106" s="189"/>
      <c r="KNZ106" s="189"/>
      <c r="KOA106" s="189"/>
      <c r="KOB106" s="189"/>
      <c r="KOC106" s="189"/>
      <c r="KOD106" s="189"/>
      <c r="KOE106" s="189"/>
      <c r="KOF106" s="189"/>
      <c r="KOG106" s="189"/>
      <c r="KOH106" s="189"/>
      <c r="KOI106" s="189"/>
      <c r="KOJ106" s="189"/>
      <c r="KOK106" s="189"/>
      <c r="KOL106" s="189"/>
      <c r="KOM106" s="189"/>
      <c r="KON106" s="189"/>
      <c r="KOO106" s="189"/>
      <c r="KOP106" s="189"/>
      <c r="KOQ106" s="189"/>
      <c r="KOR106" s="189"/>
      <c r="KOS106" s="189"/>
      <c r="KOT106" s="189"/>
      <c r="KOU106" s="189"/>
      <c r="KOV106" s="189"/>
      <c r="KOW106" s="189"/>
      <c r="KOX106" s="189"/>
      <c r="KOY106" s="189"/>
      <c r="KOZ106" s="189"/>
      <c r="KPA106" s="189"/>
      <c r="KPB106" s="189"/>
      <c r="KPC106" s="189"/>
      <c r="KPD106" s="189"/>
      <c r="KPE106" s="189"/>
      <c r="KPF106" s="189"/>
      <c r="KPG106" s="189"/>
      <c r="KPH106" s="189"/>
      <c r="KPI106" s="189"/>
      <c r="KPJ106" s="189"/>
      <c r="KPK106" s="189"/>
      <c r="KPL106" s="189"/>
      <c r="KPM106" s="189"/>
      <c r="KPN106" s="189"/>
      <c r="KPO106" s="189"/>
      <c r="KPP106" s="189"/>
      <c r="KPQ106" s="189"/>
      <c r="KPR106" s="189"/>
      <c r="KPS106" s="189"/>
      <c r="KPT106" s="189"/>
      <c r="KPU106" s="189"/>
      <c r="KPV106" s="189"/>
      <c r="KPW106" s="189"/>
      <c r="KPX106" s="189"/>
      <c r="KPY106" s="189"/>
      <c r="KPZ106" s="189"/>
      <c r="KQA106" s="189"/>
      <c r="KQB106" s="189"/>
      <c r="KQC106" s="189"/>
      <c r="KQD106" s="189"/>
      <c r="KQE106" s="189"/>
      <c r="KQF106" s="189"/>
      <c r="KQG106" s="189"/>
      <c r="KQH106" s="189"/>
      <c r="KQI106" s="189"/>
      <c r="KQJ106" s="189"/>
      <c r="KQK106" s="189"/>
      <c r="KQL106" s="189"/>
      <c r="KQM106" s="189"/>
      <c r="KQN106" s="189"/>
      <c r="KQO106" s="189"/>
      <c r="KQP106" s="189"/>
      <c r="KQQ106" s="189"/>
      <c r="KQR106" s="189"/>
      <c r="KQS106" s="189"/>
      <c r="KQT106" s="189"/>
      <c r="KQU106" s="189"/>
      <c r="KQV106" s="189"/>
      <c r="KQW106" s="189"/>
      <c r="KQX106" s="189"/>
      <c r="KQY106" s="189"/>
      <c r="KQZ106" s="189"/>
      <c r="KRA106" s="189"/>
      <c r="KRB106" s="189"/>
      <c r="KRC106" s="189"/>
      <c r="KRD106" s="189"/>
      <c r="KRE106" s="189"/>
      <c r="KRF106" s="189"/>
      <c r="KRG106" s="189"/>
      <c r="KRH106" s="189"/>
      <c r="KRI106" s="189"/>
      <c r="KRJ106" s="189"/>
      <c r="KRK106" s="189"/>
      <c r="KRL106" s="189"/>
      <c r="KRM106" s="189"/>
      <c r="KRN106" s="189"/>
      <c r="KRO106" s="189"/>
      <c r="KRP106" s="189"/>
      <c r="KRQ106" s="189"/>
      <c r="KRR106" s="189"/>
      <c r="KRS106" s="189"/>
      <c r="KRT106" s="189"/>
      <c r="KRU106" s="189"/>
      <c r="KRV106" s="189"/>
      <c r="KRW106" s="189"/>
      <c r="KRX106" s="189"/>
      <c r="KRY106" s="189"/>
      <c r="KRZ106" s="189"/>
      <c r="KSA106" s="189"/>
      <c r="KSB106" s="189"/>
      <c r="KSC106" s="189"/>
      <c r="KSD106" s="189"/>
      <c r="KSE106" s="189"/>
      <c r="KSF106" s="189"/>
      <c r="KSG106" s="189"/>
      <c r="KSH106" s="189"/>
      <c r="KSI106" s="189"/>
      <c r="KSJ106" s="189"/>
      <c r="KSK106" s="189"/>
      <c r="KSL106" s="189"/>
      <c r="KSM106" s="189"/>
      <c r="KSN106" s="189"/>
      <c r="KSO106" s="189"/>
      <c r="KSP106" s="189"/>
      <c r="KSQ106" s="189"/>
      <c r="KSR106" s="189"/>
      <c r="KSS106" s="189"/>
      <c r="KST106" s="189"/>
      <c r="KSU106" s="189"/>
      <c r="KSV106" s="189"/>
      <c r="KSW106" s="189"/>
      <c r="KSX106" s="189"/>
      <c r="KSY106" s="189"/>
      <c r="KSZ106" s="189"/>
      <c r="KTA106" s="189"/>
      <c r="KTB106" s="189"/>
      <c r="KTC106" s="189"/>
      <c r="KTD106" s="189"/>
      <c r="KTE106" s="189"/>
      <c r="KTF106" s="189"/>
      <c r="KTG106" s="189"/>
      <c r="KTH106" s="189"/>
      <c r="KTI106" s="189"/>
      <c r="KTJ106" s="189"/>
      <c r="KTK106" s="189"/>
      <c r="KTL106" s="189"/>
      <c r="KTM106" s="189"/>
      <c r="KTN106" s="189"/>
      <c r="KTO106" s="189"/>
      <c r="KTP106" s="189"/>
      <c r="KTQ106" s="189"/>
      <c r="KTR106" s="189"/>
      <c r="KTS106" s="189"/>
      <c r="KTT106" s="189"/>
      <c r="KTU106" s="189"/>
      <c r="KTV106" s="189"/>
      <c r="KTW106" s="189"/>
      <c r="KTX106" s="189"/>
      <c r="KTY106" s="189"/>
      <c r="KTZ106" s="189"/>
      <c r="KUA106" s="189"/>
      <c r="KUB106" s="189"/>
      <c r="KUC106" s="189"/>
      <c r="KUD106" s="189"/>
      <c r="KUE106" s="189"/>
      <c r="KUF106" s="189"/>
      <c r="KUG106" s="189"/>
      <c r="KUH106" s="189"/>
      <c r="KUI106" s="189"/>
      <c r="KUJ106" s="189"/>
      <c r="KUK106" s="189"/>
      <c r="KUL106" s="189"/>
      <c r="KUM106" s="189"/>
      <c r="KUN106" s="189"/>
      <c r="KUO106" s="189"/>
      <c r="KUP106" s="189"/>
      <c r="KUQ106" s="189"/>
      <c r="KUR106" s="189"/>
      <c r="KUS106" s="189"/>
      <c r="KUT106" s="189"/>
      <c r="KUU106" s="189"/>
      <c r="KUV106" s="189"/>
      <c r="KUW106" s="189"/>
      <c r="KUX106" s="189"/>
      <c r="KUY106" s="189"/>
      <c r="KUZ106" s="189"/>
      <c r="KVA106" s="189"/>
      <c r="KVB106" s="189"/>
      <c r="KVC106" s="189"/>
      <c r="KVD106" s="189"/>
      <c r="KVE106" s="189"/>
      <c r="KVF106" s="189"/>
      <c r="KVG106" s="189"/>
      <c r="KVH106" s="189"/>
      <c r="KVI106" s="189"/>
      <c r="KVJ106" s="189"/>
      <c r="KVK106" s="189"/>
      <c r="KVL106" s="189"/>
      <c r="KVM106" s="189"/>
      <c r="KVN106" s="189"/>
      <c r="KVO106" s="189"/>
      <c r="KVP106" s="189"/>
      <c r="KVQ106" s="189"/>
      <c r="KVR106" s="189"/>
      <c r="KVS106" s="189"/>
      <c r="KVT106" s="189"/>
      <c r="KVU106" s="189"/>
      <c r="KVV106" s="189"/>
      <c r="KVW106" s="189"/>
      <c r="KVX106" s="189"/>
      <c r="KVY106" s="189"/>
      <c r="KVZ106" s="189"/>
      <c r="KWA106" s="189"/>
      <c r="KWB106" s="189"/>
      <c r="KWC106" s="189"/>
      <c r="KWD106" s="189"/>
      <c r="KWE106" s="189"/>
      <c r="KWF106" s="189"/>
      <c r="KWG106" s="189"/>
      <c r="KWH106" s="189"/>
      <c r="KWI106" s="189"/>
      <c r="KWJ106" s="189"/>
      <c r="KWK106" s="189"/>
      <c r="KWL106" s="189"/>
      <c r="KWM106" s="189"/>
      <c r="KWN106" s="189"/>
      <c r="KWO106" s="189"/>
      <c r="KWP106" s="189"/>
      <c r="KWQ106" s="189"/>
      <c r="KWR106" s="189"/>
      <c r="KWS106" s="189"/>
      <c r="KWT106" s="189"/>
      <c r="KWU106" s="189"/>
      <c r="KWV106" s="189"/>
      <c r="KWW106" s="189"/>
      <c r="KWX106" s="189"/>
      <c r="KWY106" s="189"/>
      <c r="KWZ106" s="189"/>
      <c r="KXA106" s="189"/>
      <c r="KXB106" s="189"/>
      <c r="KXC106" s="189"/>
      <c r="KXD106" s="189"/>
      <c r="KXE106" s="189"/>
      <c r="KXF106" s="189"/>
      <c r="KXG106" s="189"/>
      <c r="KXH106" s="189"/>
      <c r="KXI106" s="189"/>
      <c r="KXJ106" s="189"/>
      <c r="KXK106" s="189"/>
      <c r="KXL106" s="189"/>
      <c r="KXM106" s="189"/>
      <c r="KXN106" s="189"/>
      <c r="KXO106" s="189"/>
      <c r="KXP106" s="189"/>
      <c r="KXQ106" s="189"/>
      <c r="KXR106" s="189"/>
      <c r="KXS106" s="189"/>
      <c r="KXT106" s="189"/>
      <c r="KXU106" s="189"/>
      <c r="KXV106" s="189"/>
      <c r="KXW106" s="189"/>
      <c r="KXX106" s="189"/>
      <c r="KXY106" s="189"/>
      <c r="KXZ106" s="189"/>
      <c r="KYA106" s="189"/>
      <c r="KYB106" s="189"/>
      <c r="KYC106" s="189"/>
      <c r="KYD106" s="189"/>
      <c r="KYE106" s="189"/>
      <c r="KYF106" s="189"/>
      <c r="KYG106" s="189"/>
      <c r="KYH106" s="189"/>
      <c r="KYI106" s="189"/>
      <c r="KYJ106" s="189"/>
      <c r="KYK106" s="189"/>
      <c r="KYL106" s="189"/>
      <c r="KYM106" s="189"/>
      <c r="KYN106" s="189"/>
      <c r="KYO106" s="189"/>
      <c r="KYP106" s="189"/>
      <c r="KYQ106" s="189"/>
      <c r="KYR106" s="189"/>
      <c r="KYS106" s="189"/>
      <c r="KYT106" s="189"/>
      <c r="KYU106" s="189"/>
      <c r="KYV106" s="189"/>
      <c r="KYW106" s="189"/>
      <c r="KYX106" s="189"/>
      <c r="KYY106" s="189"/>
      <c r="KYZ106" s="189"/>
      <c r="KZA106" s="189"/>
      <c r="KZB106" s="189"/>
      <c r="KZC106" s="189"/>
      <c r="KZD106" s="189"/>
      <c r="KZE106" s="189"/>
      <c r="KZF106" s="189"/>
      <c r="KZG106" s="189"/>
      <c r="KZH106" s="189"/>
      <c r="KZI106" s="189"/>
      <c r="KZJ106" s="189"/>
      <c r="KZK106" s="189"/>
      <c r="KZL106" s="189"/>
      <c r="KZM106" s="189"/>
      <c r="KZN106" s="189"/>
      <c r="KZO106" s="189"/>
      <c r="KZP106" s="189"/>
      <c r="KZQ106" s="189"/>
      <c r="KZR106" s="189"/>
      <c r="KZS106" s="189"/>
      <c r="KZT106" s="189"/>
      <c r="KZU106" s="189"/>
      <c r="KZV106" s="189"/>
      <c r="KZW106" s="189"/>
      <c r="KZX106" s="189"/>
      <c r="KZY106" s="189"/>
      <c r="KZZ106" s="189"/>
      <c r="LAA106" s="189"/>
      <c r="LAB106" s="189"/>
      <c r="LAC106" s="189"/>
      <c r="LAD106" s="189"/>
      <c r="LAE106" s="189"/>
      <c r="LAF106" s="189"/>
      <c r="LAG106" s="189"/>
      <c r="LAH106" s="189"/>
      <c r="LAI106" s="189"/>
      <c r="LAJ106" s="189"/>
      <c r="LAK106" s="189"/>
      <c r="LAL106" s="189"/>
      <c r="LAM106" s="189"/>
      <c r="LAN106" s="189"/>
      <c r="LAO106" s="189"/>
      <c r="LAP106" s="189"/>
      <c r="LAQ106" s="189"/>
      <c r="LAR106" s="189"/>
      <c r="LAS106" s="189"/>
      <c r="LAT106" s="189"/>
      <c r="LAU106" s="189"/>
      <c r="LAV106" s="189"/>
      <c r="LAW106" s="189"/>
      <c r="LAX106" s="189"/>
      <c r="LAY106" s="189"/>
      <c r="LAZ106" s="189"/>
      <c r="LBA106" s="189"/>
      <c r="LBB106" s="189"/>
      <c r="LBC106" s="189"/>
      <c r="LBD106" s="189"/>
      <c r="LBE106" s="189"/>
      <c r="LBF106" s="189"/>
      <c r="LBG106" s="189"/>
      <c r="LBH106" s="189"/>
      <c r="LBI106" s="189"/>
      <c r="LBJ106" s="189"/>
      <c r="LBK106" s="189"/>
      <c r="LBL106" s="189"/>
      <c r="LBM106" s="189"/>
      <c r="LBN106" s="189"/>
      <c r="LBO106" s="189"/>
      <c r="LBP106" s="189"/>
      <c r="LBQ106" s="189"/>
      <c r="LBR106" s="189"/>
      <c r="LBS106" s="189"/>
      <c r="LBT106" s="189"/>
      <c r="LBU106" s="189"/>
      <c r="LBV106" s="189"/>
      <c r="LBW106" s="189"/>
      <c r="LBX106" s="189"/>
      <c r="LBY106" s="189"/>
      <c r="LBZ106" s="189"/>
      <c r="LCA106" s="189"/>
      <c r="LCB106" s="189"/>
      <c r="LCC106" s="189"/>
      <c r="LCD106" s="189"/>
      <c r="LCE106" s="189"/>
      <c r="LCF106" s="189"/>
      <c r="LCG106" s="189"/>
      <c r="LCH106" s="189"/>
      <c r="LCI106" s="189"/>
      <c r="LCJ106" s="189"/>
      <c r="LCK106" s="189"/>
      <c r="LCL106" s="189"/>
      <c r="LCM106" s="189"/>
      <c r="LCN106" s="189"/>
      <c r="LCO106" s="189"/>
      <c r="LCP106" s="189"/>
      <c r="LCQ106" s="189"/>
      <c r="LCR106" s="189"/>
      <c r="LCS106" s="189"/>
      <c r="LCT106" s="189"/>
      <c r="LCU106" s="189"/>
      <c r="LCV106" s="189"/>
      <c r="LCW106" s="189"/>
      <c r="LCX106" s="189"/>
      <c r="LCY106" s="189"/>
      <c r="LCZ106" s="189"/>
      <c r="LDA106" s="189"/>
      <c r="LDB106" s="189"/>
      <c r="LDC106" s="189"/>
      <c r="LDD106" s="189"/>
      <c r="LDE106" s="189"/>
      <c r="LDF106" s="189"/>
      <c r="LDG106" s="189"/>
      <c r="LDH106" s="189"/>
      <c r="LDI106" s="189"/>
      <c r="LDJ106" s="189"/>
      <c r="LDK106" s="189"/>
      <c r="LDL106" s="189"/>
      <c r="LDM106" s="189"/>
      <c r="LDN106" s="189"/>
      <c r="LDO106" s="189"/>
      <c r="LDP106" s="189"/>
      <c r="LDQ106" s="189"/>
      <c r="LDR106" s="189"/>
      <c r="LDS106" s="189"/>
      <c r="LDT106" s="189"/>
      <c r="LDU106" s="189"/>
      <c r="LDV106" s="189"/>
      <c r="LDW106" s="189"/>
      <c r="LDX106" s="189"/>
      <c r="LDY106" s="189"/>
      <c r="LDZ106" s="189"/>
      <c r="LEA106" s="189"/>
      <c r="LEB106" s="189"/>
      <c r="LEC106" s="189"/>
      <c r="LED106" s="189"/>
      <c r="LEE106" s="189"/>
      <c r="LEF106" s="189"/>
      <c r="LEG106" s="189"/>
      <c r="LEH106" s="189"/>
      <c r="LEI106" s="189"/>
      <c r="LEJ106" s="189"/>
      <c r="LEK106" s="189"/>
      <c r="LEL106" s="189"/>
      <c r="LEM106" s="189"/>
      <c r="LEN106" s="189"/>
      <c r="LEO106" s="189"/>
      <c r="LEP106" s="189"/>
      <c r="LEQ106" s="189"/>
      <c r="LER106" s="189"/>
      <c r="LES106" s="189"/>
      <c r="LET106" s="189"/>
      <c r="LEU106" s="189"/>
      <c r="LEV106" s="189"/>
      <c r="LEW106" s="189"/>
      <c r="LEX106" s="189"/>
      <c r="LEY106" s="189"/>
      <c r="LEZ106" s="189"/>
      <c r="LFA106" s="189"/>
      <c r="LFB106" s="189"/>
      <c r="LFC106" s="189"/>
      <c r="LFD106" s="189"/>
      <c r="LFE106" s="189"/>
      <c r="LFF106" s="189"/>
      <c r="LFG106" s="189"/>
      <c r="LFH106" s="189"/>
      <c r="LFI106" s="189"/>
      <c r="LFJ106" s="189"/>
      <c r="LFK106" s="189"/>
      <c r="LFL106" s="189"/>
      <c r="LFM106" s="189"/>
      <c r="LFN106" s="189"/>
      <c r="LFO106" s="189"/>
      <c r="LFP106" s="189"/>
      <c r="LFQ106" s="189"/>
      <c r="LFR106" s="189"/>
      <c r="LFS106" s="189"/>
      <c r="LFT106" s="189"/>
      <c r="LFU106" s="189"/>
      <c r="LFV106" s="189"/>
      <c r="LFW106" s="189"/>
      <c r="LFX106" s="189"/>
      <c r="LFY106" s="189"/>
      <c r="LFZ106" s="189"/>
      <c r="LGA106" s="189"/>
      <c r="LGB106" s="189"/>
      <c r="LGC106" s="189"/>
      <c r="LGD106" s="189"/>
      <c r="LGE106" s="189"/>
      <c r="LGF106" s="189"/>
      <c r="LGG106" s="189"/>
      <c r="LGH106" s="189"/>
      <c r="LGI106" s="189"/>
      <c r="LGJ106" s="189"/>
      <c r="LGK106" s="189"/>
      <c r="LGL106" s="189"/>
      <c r="LGM106" s="189"/>
      <c r="LGN106" s="189"/>
      <c r="LGO106" s="189"/>
      <c r="LGP106" s="189"/>
      <c r="LGQ106" s="189"/>
      <c r="LGR106" s="189"/>
      <c r="LGS106" s="189"/>
      <c r="LGT106" s="189"/>
      <c r="LGU106" s="189"/>
      <c r="LGV106" s="189"/>
      <c r="LGW106" s="189"/>
      <c r="LGX106" s="189"/>
      <c r="LGY106" s="189"/>
      <c r="LGZ106" s="189"/>
      <c r="LHA106" s="189"/>
      <c r="LHB106" s="189"/>
      <c r="LHC106" s="189"/>
      <c r="LHD106" s="189"/>
      <c r="LHE106" s="189"/>
      <c r="LHF106" s="189"/>
      <c r="LHG106" s="189"/>
      <c r="LHH106" s="189"/>
      <c r="LHI106" s="189"/>
      <c r="LHJ106" s="189"/>
      <c r="LHK106" s="189"/>
      <c r="LHL106" s="189"/>
      <c r="LHM106" s="189"/>
      <c r="LHN106" s="189"/>
      <c r="LHO106" s="189"/>
      <c r="LHP106" s="189"/>
      <c r="LHQ106" s="189"/>
      <c r="LHR106" s="189"/>
      <c r="LHS106" s="189"/>
      <c r="LHT106" s="189"/>
      <c r="LHU106" s="189"/>
      <c r="LHV106" s="189"/>
      <c r="LHW106" s="189"/>
      <c r="LHX106" s="189"/>
      <c r="LHY106" s="189"/>
      <c r="LHZ106" s="189"/>
      <c r="LIA106" s="189"/>
      <c r="LIB106" s="189"/>
      <c r="LIC106" s="189"/>
      <c r="LID106" s="189"/>
      <c r="LIE106" s="189"/>
      <c r="LIF106" s="189"/>
      <c r="LIG106" s="189"/>
      <c r="LIH106" s="189"/>
      <c r="LII106" s="189"/>
      <c r="LIJ106" s="189"/>
      <c r="LIK106" s="189"/>
      <c r="LIL106" s="189"/>
      <c r="LIM106" s="189"/>
      <c r="LIN106" s="189"/>
      <c r="LIO106" s="189"/>
      <c r="LIP106" s="189"/>
      <c r="LIQ106" s="189"/>
      <c r="LIR106" s="189"/>
      <c r="LIS106" s="189"/>
      <c r="LIT106" s="189"/>
      <c r="LIU106" s="189"/>
      <c r="LIV106" s="189"/>
      <c r="LIW106" s="189"/>
      <c r="LIX106" s="189"/>
      <c r="LIY106" s="189"/>
      <c r="LIZ106" s="189"/>
      <c r="LJA106" s="189"/>
      <c r="LJB106" s="189"/>
      <c r="LJC106" s="189"/>
      <c r="LJD106" s="189"/>
      <c r="LJE106" s="189"/>
      <c r="LJF106" s="189"/>
      <c r="LJG106" s="189"/>
      <c r="LJH106" s="189"/>
      <c r="LJI106" s="189"/>
      <c r="LJJ106" s="189"/>
      <c r="LJK106" s="189"/>
      <c r="LJL106" s="189"/>
      <c r="LJM106" s="189"/>
      <c r="LJN106" s="189"/>
      <c r="LJO106" s="189"/>
      <c r="LJP106" s="189"/>
      <c r="LJQ106" s="189"/>
      <c r="LJR106" s="189"/>
      <c r="LJS106" s="189"/>
      <c r="LJT106" s="189"/>
      <c r="LJU106" s="189"/>
      <c r="LJV106" s="189"/>
      <c r="LJW106" s="189"/>
      <c r="LJX106" s="189"/>
      <c r="LJY106" s="189"/>
      <c r="LJZ106" s="189"/>
      <c r="LKA106" s="189"/>
      <c r="LKB106" s="189"/>
      <c r="LKC106" s="189"/>
      <c r="LKD106" s="189"/>
      <c r="LKE106" s="189"/>
      <c r="LKF106" s="189"/>
      <c r="LKG106" s="189"/>
      <c r="LKH106" s="189"/>
      <c r="LKI106" s="189"/>
      <c r="LKJ106" s="189"/>
      <c r="LKK106" s="189"/>
      <c r="LKL106" s="189"/>
      <c r="LKM106" s="189"/>
      <c r="LKN106" s="189"/>
      <c r="LKO106" s="189"/>
      <c r="LKP106" s="189"/>
      <c r="LKQ106" s="189"/>
      <c r="LKR106" s="189"/>
      <c r="LKS106" s="189"/>
      <c r="LKT106" s="189"/>
      <c r="LKU106" s="189"/>
      <c r="LKV106" s="189"/>
      <c r="LKW106" s="189"/>
      <c r="LKX106" s="189"/>
      <c r="LKY106" s="189"/>
      <c r="LKZ106" s="189"/>
      <c r="LLA106" s="189"/>
      <c r="LLB106" s="189"/>
      <c r="LLC106" s="189"/>
      <c r="LLD106" s="189"/>
      <c r="LLE106" s="189"/>
      <c r="LLF106" s="189"/>
      <c r="LLG106" s="189"/>
      <c r="LLH106" s="189"/>
      <c r="LLI106" s="189"/>
      <c r="LLJ106" s="189"/>
      <c r="LLK106" s="189"/>
      <c r="LLL106" s="189"/>
      <c r="LLM106" s="189"/>
      <c r="LLN106" s="189"/>
      <c r="LLO106" s="189"/>
      <c r="LLP106" s="189"/>
      <c r="LLQ106" s="189"/>
      <c r="LLR106" s="189"/>
      <c r="LLS106" s="189"/>
      <c r="LLT106" s="189"/>
      <c r="LLU106" s="189"/>
      <c r="LLV106" s="189"/>
      <c r="LLW106" s="189"/>
      <c r="LLX106" s="189"/>
      <c r="LLY106" s="189"/>
      <c r="LLZ106" s="189"/>
      <c r="LMA106" s="189"/>
      <c r="LMB106" s="189"/>
      <c r="LMC106" s="189"/>
      <c r="LMD106" s="189"/>
      <c r="LME106" s="189"/>
      <c r="LMF106" s="189"/>
      <c r="LMG106" s="189"/>
      <c r="LMH106" s="189"/>
      <c r="LMI106" s="189"/>
      <c r="LMJ106" s="189"/>
      <c r="LMK106" s="189"/>
      <c r="LML106" s="189"/>
      <c r="LMM106" s="189"/>
      <c r="LMN106" s="189"/>
      <c r="LMO106" s="189"/>
      <c r="LMP106" s="189"/>
      <c r="LMQ106" s="189"/>
      <c r="LMR106" s="189"/>
      <c r="LMS106" s="189"/>
      <c r="LMT106" s="189"/>
      <c r="LMU106" s="189"/>
      <c r="LMV106" s="189"/>
      <c r="LMW106" s="189"/>
      <c r="LMX106" s="189"/>
      <c r="LMY106" s="189"/>
      <c r="LMZ106" s="189"/>
      <c r="LNA106" s="189"/>
      <c r="LNB106" s="189"/>
      <c r="LNC106" s="189"/>
      <c r="LND106" s="189"/>
      <c r="LNE106" s="189"/>
      <c r="LNF106" s="189"/>
      <c r="LNG106" s="189"/>
      <c r="LNH106" s="189"/>
      <c r="LNI106" s="189"/>
      <c r="LNJ106" s="189"/>
      <c r="LNK106" s="189"/>
      <c r="LNL106" s="189"/>
      <c r="LNM106" s="189"/>
      <c r="LNN106" s="189"/>
      <c r="LNO106" s="189"/>
      <c r="LNP106" s="189"/>
      <c r="LNQ106" s="189"/>
      <c r="LNR106" s="189"/>
      <c r="LNS106" s="189"/>
      <c r="LNT106" s="189"/>
      <c r="LNU106" s="189"/>
      <c r="LNV106" s="189"/>
      <c r="LNW106" s="189"/>
      <c r="LNX106" s="189"/>
      <c r="LNY106" s="189"/>
      <c r="LNZ106" s="189"/>
      <c r="LOA106" s="189"/>
      <c r="LOB106" s="189"/>
      <c r="LOC106" s="189"/>
      <c r="LOD106" s="189"/>
      <c r="LOE106" s="189"/>
      <c r="LOF106" s="189"/>
      <c r="LOG106" s="189"/>
      <c r="LOH106" s="189"/>
      <c r="LOI106" s="189"/>
      <c r="LOJ106" s="189"/>
      <c r="LOK106" s="189"/>
      <c r="LOL106" s="189"/>
      <c r="LOM106" s="189"/>
      <c r="LON106" s="189"/>
      <c r="LOO106" s="189"/>
      <c r="LOP106" s="189"/>
      <c r="LOQ106" s="189"/>
      <c r="LOR106" s="189"/>
      <c r="LOS106" s="189"/>
      <c r="LOT106" s="189"/>
      <c r="LOU106" s="189"/>
      <c r="LOV106" s="189"/>
      <c r="LOW106" s="189"/>
      <c r="LOX106" s="189"/>
      <c r="LOY106" s="189"/>
      <c r="LOZ106" s="189"/>
      <c r="LPA106" s="189"/>
      <c r="LPB106" s="189"/>
      <c r="LPC106" s="189"/>
      <c r="LPD106" s="189"/>
      <c r="LPE106" s="189"/>
      <c r="LPF106" s="189"/>
      <c r="LPG106" s="189"/>
      <c r="LPH106" s="189"/>
      <c r="LPI106" s="189"/>
      <c r="LPJ106" s="189"/>
      <c r="LPK106" s="189"/>
      <c r="LPL106" s="189"/>
      <c r="LPM106" s="189"/>
      <c r="LPN106" s="189"/>
      <c r="LPO106" s="189"/>
      <c r="LPP106" s="189"/>
      <c r="LPQ106" s="189"/>
      <c r="LPR106" s="189"/>
      <c r="LPS106" s="189"/>
      <c r="LPT106" s="189"/>
      <c r="LPU106" s="189"/>
      <c r="LPV106" s="189"/>
      <c r="LPW106" s="189"/>
      <c r="LPX106" s="189"/>
      <c r="LPY106" s="189"/>
      <c r="LPZ106" s="189"/>
      <c r="LQA106" s="189"/>
      <c r="LQB106" s="189"/>
      <c r="LQC106" s="189"/>
      <c r="LQD106" s="189"/>
      <c r="LQE106" s="189"/>
      <c r="LQF106" s="189"/>
      <c r="LQG106" s="189"/>
      <c r="LQH106" s="189"/>
      <c r="LQI106" s="189"/>
      <c r="LQJ106" s="189"/>
      <c r="LQK106" s="189"/>
      <c r="LQL106" s="189"/>
      <c r="LQM106" s="189"/>
      <c r="LQN106" s="189"/>
      <c r="LQO106" s="189"/>
      <c r="LQP106" s="189"/>
      <c r="LQQ106" s="189"/>
      <c r="LQR106" s="189"/>
      <c r="LQS106" s="189"/>
      <c r="LQT106" s="189"/>
      <c r="LQU106" s="189"/>
      <c r="LQV106" s="189"/>
      <c r="LQW106" s="189"/>
      <c r="LQX106" s="189"/>
      <c r="LQY106" s="189"/>
      <c r="LQZ106" s="189"/>
      <c r="LRA106" s="189"/>
      <c r="LRB106" s="189"/>
      <c r="LRC106" s="189"/>
      <c r="LRD106" s="189"/>
      <c r="LRE106" s="189"/>
      <c r="LRF106" s="189"/>
      <c r="LRG106" s="189"/>
      <c r="LRH106" s="189"/>
      <c r="LRI106" s="189"/>
      <c r="LRJ106" s="189"/>
      <c r="LRK106" s="189"/>
      <c r="LRL106" s="189"/>
      <c r="LRM106" s="189"/>
      <c r="LRN106" s="189"/>
      <c r="LRO106" s="189"/>
      <c r="LRP106" s="189"/>
      <c r="LRQ106" s="189"/>
      <c r="LRR106" s="189"/>
      <c r="LRS106" s="189"/>
      <c r="LRT106" s="189"/>
      <c r="LRU106" s="189"/>
      <c r="LRV106" s="189"/>
      <c r="LRW106" s="189"/>
      <c r="LRX106" s="189"/>
      <c r="LRY106" s="189"/>
      <c r="LRZ106" s="189"/>
      <c r="LSA106" s="189"/>
      <c r="LSB106" s="189"/>
      <c r="LSC106" s="189"/>
      <c r="LSD106" s="189"/>
      <c r="LSE106" s="189"/>
      <c r="LSF106" s="189"/>
      <c r="LSG106" s="189"/>
      <c r="LSH106" s="189"/>
      <c r="LSI106" s="189"/>
      <c r="LSJ106" s="189"/>
      <c r="LSK106" s="189"/>
      <c r="LSL106" s="189"/>
      <c r="LSM106" s="189"/>
      <c r="LSN106" s="189"/>
      <c r="LSO106" s="189"/>
      <c r="LSP106" s="189"/>
      <c r="LSQ106" s="189"/>
      <c r="LSR106" s="189"/>
      <c r="LSS106" s="189"/>
      <c r="LST106" s="189"/>
      <c r="LSU106" s="189"/>
      <c r="LSV106" s="189"/>
      <c r="LSW106" s="189"/>
      <c r="LSX106" s="189"/>
      <c r="LSY106" s="189"/>
      <c r="LSZ106" s="189"/>
      <c r="LTA106" s="189"/>
      <c r="LTB106" s="189"/>
      <c r="LTC106" s="189"/>
      <c r="LTD106" s="189"/>
      <c r="LTE106" s="189"/>
      <c r="LTF106" s="189"/>
      <c r="LTG106" s="189"/>
      <c r="LTH106" s="189"/>
      <c r="LTI106" s="189"/>
      <c r="LTJ106" s="189"/>
      <c r="LTK106" s="189"/>
      <c r="LTL106" s="189"/>
      <c r="LTM106" s="189"/>
      <c r="LTN106" s="189"/>
      <c r="LTO106" s="189"/>
      <c r="LTP106" s="189"/>
      <c r="LTQ106" s="189"/>
      <c r="LTR106" s="189"/>
      <c r="LTS106" s="189"/>
      <c r="LTT106" s="189"/>
      <c r="LTU106" s="189"/>
      <c r="LTV106" s="189"/>
      <c r="LTW106" s="189"/>
      <c r="LTX106" s="189"/>
      <c r="LTY106" s="189"/>
      <c r="LTZ106" s="189"/>
      <c r="LUA106" s="189"/>
      <c r="LUB106" s="189"/>
      <c r="LUC106" s="189"/>
      <c r="LUD106" s="189"/>
      <c r="LUE106" s="189"/>
      <c r="LUF106" s="189"/>
      <c r="LUG106" s="189"/>
      <c r="LUH106" s="189"/>
      <c r="LUI106" s="189"/>
      <c r="LUJ106" s="189"/>
      <c r="LUK106" s="189"/>
      <c r="LUL106" s="189"/>
      <c r="LUM106" s="189"/>
      <c r="LUN106" s="189"/>
      <c r="LUO106" s="189"/>
      <c r="LUP106" s="189"/>
      <c r="LUQ106" s="189"/>
      <c r="LUR106" s="189"/>
      <c r="LUS106" s="189"/>
      <c r="LUT106" s="189"/>
      <c r="LUU106" s="189"/>
      <c r="LUV106" s="189"/>
      <c r="LUW106" s="189"/>
      <c r="LUX106" s="189"/>
      <c r="LUY106" s="189"/>
      <c r="LUZ106" s="189"/>
      <c r="LVA106" s="189"/>
      <c r="LVB106" s="189"/>
      <c r="LVC106" s="189"/>
      <c r="LVD106" s="189"/>
      <c r="LVE106" s="189"/>
      <c r="LVF106" s="189"/>
      <c r="LVG106" s="189"/>
      <c r="LVH106" s="189"/>
      <c r="LVI106" s="189"/>
      <c r="LVJ106" s="189"/>
      <c r="LVK106" s="189"/>
      <c r="LVL106" s="189"/>
      <c r="LVM106" s="189"/>
      <c r="LVN106" s="189"/>
      <c r="LVO106" s="189"/>
      <c r="LVP106" s="189"/>
      <c r="LVQ106" s="189"/>
      <c r="LVR106" s="189"/>
      <c r="LVS106" s="189"/>
      <c r="LVT106" s="189"/>
      <c r="LVU106" s="189"/>
      <c r="LVV106" s="189"/>
      <c r="LVW106" s="189"/>
      <c r="LVX106" s="189"/>
      <c r="LVY106" s="189"/>
      <c r="LVZ106" s="189"/>
      <c r="LWA106" s="189"/>
      <c r="LWB106" s="189"/>
      <c r="LWC106" s="189"/>
      <c r="LWD106" s="189"/>
      <c r="LWE106" s="189"/>
      <c r="LWF106" s="189"/>
      <c r="LWG106" s="189"/>
      <c r="LWH106" s="189"/>
      <c r="LWI106" s="189"/>
      <c r="LWJ106" s="189"/>
      <c r="LWK106" s="189"/>
      <c r="LWL106" s="189"/>
      <c r="LWM106" s="189"/>
      <c r="LWN106" s="189"/>
      <c r="LWO106" s="189"/>
      <c r="LWP106" s="189"/>
      <c r="LWQ106" s="189"/>
      <c r="LWR106" s="189"/>
      <c r="LWS106" s="189"/>
      <c r="LWT106" s="189"/>
      <c r="LWU106" s="189"/>
      <c r="LWV106" s="189"/>
      <c r="LWW106" s="189"/>
      <c r="LWX106" s="189"/>
      <c r="LWY106" s="189"/>
      <c r="LWZ106" s="189"/>
      <c r="LXA106" s="189"/>
      <c r="LXB106" s="189"/>
      <c r="LXC106" s="189"/>
      <c r="LXD106" s="189"/>
      <c r="LXE106" s="189"/>
      <c r="LXF106" s="189"/>
      <c r="LXG106" s="189"/>
      <c r="LXH106" s="189"/>
      <c r="LXI106" s="189"/>
      <c r="LXJ106" s="189"/>
      <c r="LXK106" s="189"/>
      <c r="LXL106" s="189"/>
      <c r="LXM106" s="189"/>
      <c r="LXN106" s="189"/>
      <c r="LXO106" s="189"/>
      <c r="LXP106" s="189"/>
      <c r="LXQ106" s="189"/>
      <c r="LXR106" s="189"/>
      <c r="LXS106" s="189"/>
      <c r="LXT106" s="189"/>
      <c r="LXU106" s="189"/>
      <c r="LXV106" s="189"/>
      <c r="LXW106" s="189"/>
      <c r="LXX106" s="189"/>
      <c r="LXY106" s="189"/>
      <c r="LXZ106" s="189"/>
      <c r="LYA106" s="189"/>
      <c r="LYB106" s="189"/>
      <c r="LYC106" s="189"/>
      <c r="LYD106" s="189"/>
      <c r="LYE106" s="189"/>
      <c r="LYF106" s="189"/>
      <c r="LYG106" s="189"/>
      <c r="LYH106" s="189"/>
      <c r="LYI106" s="189"/>
      <c r="LYJ106" s="189"/>
      <c r="LYK106" s="189"/>
      <c r="LYL106" s="189"/>
      <c r="LYM106" s="189"/>
      <c r="LYN106" s="189"/>
      <c r="LYO106" s="189"/>
      <c r="LYP106" s="189"/>
      <c r="LYQ106" s="189"/>
      <c r="LYR106" s="189"/>
      <c r="LYS106" s="189"/>
      <c r="LYT106" s="189"/>
      <c r="LYU106" s="189"/>
      <c r="LYV106" s="189"/>
      <c r="LYW106" s="189"/>
      <c r="LYX106" s="189"/>
      <c r="LYY106" s="189"/>
      <c r="LYZ106" s="189"/>
      <c r="LZA106" s="189"/>
      <c r="LZB106" s="189"/>
      <c r="LZC106" s="189"/>
      <c r="LZD106" s="189"/>
      <c r="LZE106" s="189"/>
      <c r="LZF106" s="189"/>
      <c r="LZG106" s="189"/>
      <c r="LZH106" s="189"/>
      <c r="LZI106" s="189"/>
      <c r="LZJ106" s="189"/>
      <c r="LZK106" s="189"/>
      <c r="LZL106" s="189"/>
      <c r="LZM106" s="189"/>
      <c r="LZN106" s="189"/>
      <c r="LZO106" s="189"/>
      <c r="LZP106" s="189"/>
      <c r="LZQ106" s="189"/>
      <c r="LZR106" s="189"/>
      <c r="LZS106" s="189"/>
      <c r="LZT106" s="189"/>
      <c r="LZU106" s="189"/>
      <c r="LZV106" s="189"/>
      <c r="LZW106" s="189"/>
      <c r="LZX106" s="189"/>
      <c r="LZY106" s="189"/>
      <c r="LZZ106" s="189"/>
      <c r="MAA106" s="189"/>
      <c r="MAB106" s="189"/>
      <c r="MAC106" s="189"/>
      <c r="MAD106" s="189"/>
      <c r="MAE106" s="189"/>
      <c r="MAF106" s="189"/>
      <c r="MAG106" s="189"/>
      <c r="MAH106" s="189"/>
      <c r="MAI106" s="189"/>
      <c r="MAJ106" s="189"/>
      <c r="MAK106" s="189"/>
      <c r="MAL106" s="189"/>
      <c r="MAM106" s="189"/>
      <c r="MAN106" s="189"/>
      <c r="MAO106" s="189"/>
      <c r="MAP106" s="189"/>
      <c r="MAQ106" s="189"/>
      <c r="MAR106" s="189"/>
      <c r="MAS106" s="189"/>
      <c r="MAT106" s="189"/>
      <c r="MAU106" s="189"/>
      <c r="MAV106" s="189"/>
      <c r="MAW106" s="189"/>
      <c r="MAX106" s="189"/>
      <c r="MAY106" s="189"/>
      <c r="MAZ106" s="189"/>
      <c r="MBA106" s="189"/>
      <c r="MBB106" s="189"/>
      <c r="MBC106" s="189"/>
      <c r="MBD106" s="189"/>
      <c r="MBE106" s="189"/>
      <c r="MBF106" s="189"/>
      <c r="MBG106" s="189"/>
      <c r="MBH106" s="189"/>
      <c r="MBI106" s="189"/>
      <c r="MBJ106" s="189"/>
      <c r="MBK106" s="189"/>
      <c r="MBL106" s="189"/>
      <c r="MBM106" s="189"/>
      <c r="MBN106" s="189"/>
      <c r="MBO106" s="189"/>
      <c r="MBP106" s="189"/>
      <c r="MBQ106" s="189"/>
      <c r="MBR106" s="189"/>
      <c r="MBS106" s="189"/>
      <c r="MBT106" s="189"/>
      <c r="MBU106" s="189"/>
      <c r="MBV106" s="189"/>
      <c r="MBW106" s="189"/>
      <c r="MBX106" s="189"/>
      <c r="MBY106" s="189"/>
      <c r="MBZ106" s="189"/>
      <c r="MCA106" s="189"/>
      <c r="MCB106" s="189"/>
      <c r="MCC106" s="189"/>
      <c r="MCD106" s="189"/>
      <c r="MCE106" s="189"/>
      <c r="MCF106" s="189"/>
      <c r="MCG106" s="189"/>
      <c r="MCH106" s="189"/>
      <c r="MCI106" s="189"/>
      <c r="MCJ106" s="189"/>
      <c r="MCK106" s="189"/>
      <c r="MCL106" s="189"/>
      <c r="MCM106" s="189"/>
      <c r="MCN106" s="189"/>
      <c r="MCO106" s="189"/>
      <c r="MCP106" s="189"/>
      <c r="MCQ106" s="189"/>
      <c r="MCR106" s="189"/>
      <c r="MCS106" s="189"/>
      <c r="MCT106" s="189"/>
      <c r="MCU106" s="189"/>
      <c r="MCV106" s="189"/>
      <c r="MCW106" s="189"/>
      <c r="MCX106" s="189"/>
      <c r="MCY106" s="189"/>
      <c r="MCZ106" s="189"/>
      <c r="MDA106" s="189"/>
      <c r="MDB106" s="189"/>
      <c r="MDC106" s="189"/>
      <c r="MDD106" s="189"/>
      <c r="MDE106" s="189"/>
      <c r="MDF106" s="189"/>
      <c r="MDG106" s="189"/>
      <c r="MDH106" s="189"/>
      <c r="MDI106" s="189"/>
      <c r="MDJ106" s="189"/>
      <c r="MDK106" s="189"/>
      <c r="MDL106" s="189"/>
      <c r="MDM106" s="189"/>
      <c r="MDN106" s="189"/>
      <c r="MDO106" s="189"/>
      <c r="MDP106" s="189"/>
      <c r="MDQ106" s="189"/>
      <c r="MDR106" s="189"/>
      <c r="MDS106" s="189"/>
      <c r="MDT106" s="189"/>
      <c r="MDU106" s="189"/>
      <c r="MDV106" s="189"/>
      <c r="MDW106" s="189"/>
      <c r="MDX106" s="189"/>
      <c r="MDY106" s="189"/>
      <c r="MDZ106" s="189"/>
      <c r="MEA106" s="189"/>
      <c r="MEB106" s="189"/>
      <c r="MEC106" s="189"/>
      <c r="MED106" s="189"/>
      <c r="MEE106" s="189"/>
      <c r="MEF106" s="189"/>
      <c r="MEG106" s="189"/>
      <c r="MEH106" s="189"/>
      <c r="MEI106" s="189"/>
      <c r="MEJ106" s="189"/>
      <c r="MEK106" s="189"/>
      <c r="MEL106" s="189"/>
      <c r="MEM106" s="189"/>
      <c r="MEN106" s="189"/>
      <c r="MEO106" s="189"/>
      <c r="MEP106" s="189"/>
      <c r="MEQ106" s="189"/>
      <c r="MER106" s="189"/>
      <c r="MES106" s="189"/>
      <c r="MET106" s="189"/>
      <c r="MEU106" s="189"/>
      <c r="MEV106" s="189"/>
      <c r="MEW106" s="189"/>
      <c r="MEX106" s="189"/>
      <c r="MEY106" s="189"/>
      <c r="MEZ106" s="189"/>
      <c r="MFA106" s="189"/>
      <c r="MFB106" s="189"/>
      <c r="MFC106" s="189"/>
      <c r="MFD106" s="189"/>
      <c r="MFE106" s="189"/>
      <c r="MFF106" s="189"/>
      <c r="MFG106" s="189"/>
      <c r="MFH106" s="189"/>
      <c r="MFI106" s="189"/>
      <c r="MFJ106" s="189"/>
      <c r="MFK106" s="189"/>
      <c r="MFL106" s="189"/>
      <c r="MFM106" s="189"/>
      <c r="MFN106" s="189"/>
      <c r="MFO106" s="189"/>
      <c r="MFP106" s="189"/>
      <c r="MFQ106" s="189"/>
      <c r="MFR106" s="189"/>
      <c r="MFS106" s="189"/>
      <c r="MFT106" s="189"/>
      <c r="MFU106" s="189"/>
      <c r="MFV106" s="189"/>
      <c r="MFW106" s="189"/>
      <c r="MFX106" s="189"/>
      <c r="MFY106" s="189"/>
      <c r="MFZ106" s="189"/>
      <c r="MGA106" s="189"/>
      <c r="MGB106" s="189"/>
      <c r="MGC106" s="189"/>
      <c r="MGD106" s="189"/>
      <c r="MGE106" s="189"/>
      <c r="MGF106" s="189"/>
      <c r="MGG106" s="189"/>
      <c r="MGH106" s="189"/>
      <c r="MGI106" s="189"/>
      <c r="MGJ106" s="189"/>
      <c r="MGK106" s="189"/>
      <c r="MGL106" s="189"/>
      <c r="MGM106" s="189"/>
      <c r="MGN106" s="189"/>
      <c r="MGO106" s="189"/>
      <c r="MGP106" s="189"/>
      <c r="MGQ106" s="189"/>
      <c r="MGR106" s="189"/>
      <c r="MGS106" s="189"/>
      <c r="MGT106" s="189"/>
      <c r="MGU106" s="189"/>
      <c r="MGV106" s="189"/>
      <c r="MGW106" s="189"/>
      <c r="MGX106" s="189"/>
      <c r="MGY106" s="189"/>
      <c r="MGZ106" s="189"/>
      <c r="MHA106" s="189"/>
      <c r="MHB106" s="189"/>
      <c r="MHC106" s="189"/>
      <c r="MHD106" s="189"/>
      <c r="MHE106" s="189"/>
      <c r="MHF106" s="189"/>
      <c r="MHG106" s="189"/>
      <c r="MHH106" s="189"/>
      <c r="MHI106" s="189"/>
      <c r="MHJ106" s="189"/>
      <c r="MHK106" s="189"/>
      <c r="MHL106" s="189"/>
      <c r="MHM106" s="189"/>
      <c r="MHN106" s="189"/>
      <c r="MHO106" s="189"/>
      <c r="MHP106" s="189"/>
      <c r="MHQ106" s="189"/>
      <c r="MHR106" s="189"/>
      <c r="MHS106" s="189"/>
      <c r="MHT106" s="189"/>
      <c r="MHU106" s="189"/>
      <c r="MHV106" s="189"/>
      <c r="MHW106" s="189"/>
      <c r="MHX106" s="189"/>
      <c r="MHY106" s="189"/>
      <c r="MHZ106" s="189"/>
      <c r="MIA106" s="189"/>
      <c r="MIB106" s="189"/>
      <c r="MIC106" s="189"/>
      <c r="MID106" s="189"/>
      <c r="MIE106" s="189"/>
      <c r="MIF106" s="189"/>
      <c r="MIG106" s="189"/>
      <c r="MIH106" s="189"/>
      <c r="MII106" s="189"/>
      <c r="MIJ106" s="189"/>
      <c r="MIK106" s="189"/>
      <c r="MIL106" s="189"/>
      <c r="MIM106" s="189"/>
      <c r="MIN106" s="189"/>
      <c r="MIO106" s="189"/>
      <c r="MIP106" s="189"/>
      <c r="MIQ106" s="189"/>
      <c r="MIR106" s="189"/>
      <c r="MIS106" s="189"/>
      <c r="MIT106" s="189"/>
      <c r="MIU106" s="189"/>
      <c r="MIV106" s="189"/>
      <c r="MIW106" s="189"/>
      <c r="MIX106" s="189"/>
      <c r="MIY106" s="189"/>
      <c r="MIZ106" s="189"/>
      <c r="MJA106" s="189"/>
      <c r="MJB106" s="189"/>
      <c r="MJC106" s="189"/>
      <c r="MJD106" s="189"/>
      <c r="MJE106" s="189"/>
      <c r="MJF106" s="189"/>
      <c r="MJG106" s="189"/>
      <c r="MJH106" s="189"/>
      <c r="MJI106" s="189"/>
      <c r="MJJ106" s="189"/>
      <c r="MJK106" s="189"/>
      <c r="MJL106" s="189"/>
      <c r="MJM106" s="189"/>
      <c r="MJN106" s="189"/>
      <c r="MJO106" s="189"/>
      <c r="MJP106" s="189"/>
      <c r="MJQ106" s="189"/>
      <c r="MJR106" s="189"/>
      <c r="MJS106" s="189"/>
      <c r="MJT106" s="189"/>
      <c r="MJU106" s="189"/>
      <c r="MJV106" s="189"/>
      <c r="MJW106" s="189"/>
      <c r="MJX106" s="189"/>
      <c r="MJY106" s="189"/>
      <c r="MJZ106" s="189"/>
      <c r="MKA106" s="189"/>
      <c r="MKB106" s="189"/>
      <c r="MKC106" s="189"/>
      <c r="MKD106" s="189"/>
      <c r="MKE106" s="189"/>
      <c r="MKF106" s="189"/>
      <c r="MKG106" s="189"/>
      <c r="MKH106" s="189"/>
      <c r="MKI106" s="189"/>
      <c r="MKJ106" s="189"/>
      <c r="MKK106" s="189"/>
      <c r="MKL106" s="189"/>
      <c r="MKM106" s="189"/>
      <c r="MKN106" s="189"/>
      <c r="MKO106" s="189"/>
      <c r="MKP106" s="189"/>
      <c r="MKQ106" s="189"/>
      <c r="MKR106" s="189"/>
      <c r="MKS106" s="189"/>
      <c r="MKT106" s="189"/>
      <c r="MKU106" s="189"/>
      <c r="MKV106" s="189"/>
      <c r="MKW106" s="189"/>
      <c r="MKX106" s="189"/>
      <c r="MKY106" s="189"/>
      <c r="MKZ106" s="189"/>
      <c r="MLA106" s="189"/>
      <c r="MLB106" s="189"/>
      <c r="MLC106" s="189"/>
      <c r="MLD106" s="189"/>
      <c r="MLE106" s="189"/>
      <c r="MLF106" s="189"/>
      <c r="MLG106" s="189"/>
      <c r="MLH106" s="189"/>
      <c r="MLI106" s="189"/>
      <c r="MLJ106" s="189"/>
      <c r="MLK106" s="189"/>
      <c r="MLL106" s="189"/>
      <c r="MLM106" s="189"/>
      <c r="MLN106" s="189"/>
      <c r="MLO106" s="189"/>
      <c r="MLP106" s="189"/>
      <c r="MLQ106" s="189"/>
      <c r="MLR106" s="189"/>
      <c r="MLS106" s="189"/>
      <c r="MLT106" s="189"/>
      <c r="MLU106" s="189"/>
      <c r="MLV106" s="189"/>
      <c r="MLW106" s="189"/>
      <c r="MLX106" s="189"/>
      <c r="MLY106" s="189"/>
      <c r="MLZ106" s="189"/>
      <c r="MMA106" s="189"/>
      <c r="MMB106" s="189"/>
      <c r="MMC106" s="189"/>
      <c r="MMD106" s="189"/>
      <c r="MME106" s="189"/>
      <c r="MMF106" s="189"/>
      <c r="MMG106" s="189"/>
      <c r="MMH106" s="189"/>
      <c r="MMI106" s="189"/>
      <c r="MMJ106" s="189"/>
      <c r="MMK106" s="189"/>
      <c r="MML106" s="189"/>
      <c r="MMM106" s="189"/>
      <c r="MMN106" s="189"/>
      <c r="MMO106" s="189"/>
      <c r="MMP106" s="189"/>
      <c r="MMQ106" s="189"/>
      <c r="MMR106" s="189"/>
      <c r="MMS106" s="189"/>
      <c r="MMT106" s="189"/>
      <c r="MMU106" s="189"/>
      <c r="MMV106" s="189"/>
      <c r="MMW106" s="189"/>
      <c r="MMX106" s="189"/>
      <c r="MMY106" s="189"/>
      <c r="MMZ106" s="189"/>
      <c r="MNA106" s="189"/>
      <c r="MNB106" s="189"/>
      <c r="MNC106" s="189"/>
      <c r="MND106" s="189"/>
      <c r="MNE106" s="189"/>
      <c r="MNF106" s="189"/>
      <c r="MNG106" s="189"/>
      <c r="MNH106" s="189"/>
      <c r="MNI106" s="189"/>
      <c r="MNJ106" s="189"/>
      <c r="MNK106" s="189"/>
      <c r="MNL106" s="189"/>
      <c r="MNM106" s="189"/>
      <c r="MNN106" s="189"/>
      <c r="MNO106" s="189"/>
      <c r="MNP106" s="189"/>
      <c r="MNQ106" s="189"/>
      <c r="MNR106" s="189"/>
      <c r="MNS106" s="189"/>
      <c r="MNT106" s="189"/>
      <c r="MNU106" s="189"/>
      <c r="MNV106" s="189"/>
      <c r="MNW106" s="189"/>
      <c r="MNX106" s="189"/>
      <c r="MNY106" s="189"/>
      <c r="MNZ106" s="189"/>
      <c r="MOA106" s="189"/>
      <c r="MOB106" s="189"/>
      <c r="MOC106" s="189"/>
      <c r="MOD106" s="189"/>
      <c r="MOE106" s="189"/>
      <c r="MOF106" s="189"/>
      <c r="MOG106" s="189"/>
      <c r="MOH106" s="189"/>
      <c r="MOI106" s="189"/>
      <c r="MOJ106" s="189"/>
      <c r="MOK106" s="189"/>
      <c r="MOL106" s="189"/>
      <c r="MOM106" s="189"/>
      <c r="MON106" s="189"/>
      <c r="MOO106" s="189"/>
      <c r="MOP106" s="189"/>
      <c r="MOQ106" s="189"/>
      <c r="MOR106" s="189"/>
      <c r="MOS106" s="189"/>
      <c r="MOT106" s="189"/>
      <c r="MOU106" s="189"/>
      <c r="MOV106" s="189"/>
      <c r="MOW106" s="189"/>
      <c r="MOX106" s="189"/>
      <c r="MOY106" s="189"/>
      <c r="MOZ106" s="189"/>
      <c r="MPA106" s="189"/>
      <c r="MPB106" s="189"/>
      <c r="MPC106" s="189"/>
      <c r="MPD106" s="189"/>
      <c r="MPE106" s="189"/>
      <c r="MPF106" s="189"/>
      <c r="MPG106" s="189"/>
      <c r="MPH106" s="189"/>
      <c r="MPI106" s="189"/>
      <c r="MPJ106" s="189"/>
      <c r="MPK106" s="189"/>
      <c r="MPL106" s="189"/>
      <c r="MPM106" s="189"/>
      <c r="MPN106" s="189"/>
      <c r="MPO106" s="189"/>
      <c r="MPP106" s="189"/>
      <c r="MPQ106" s="189"/>
      <c r="MPR106" s="189"/>
      <c r="MPS106" s="189"/>
      <c r="MPT106" s="189"/>
      <c r="MPU106" s="189"/>
      <c r="MPV106" s="189"/>
      <c r="MPW106" s="189"/>
      <c r="MPX106" s="189"/>
      <c r="MPY106" s="189"/>
      <c r="MPZ106" s="189"/>
      <c r="MQA106" s="189"/>
      <c r="MQB106" s="189"/>
      <c r="MQC106" s="189"/>
      <c r="MQD106" s="189"/>
      <c r="MQE106" s="189"/>
      <c r="MQF106" s="189"/>
      <c r="MQG106" s="189"/>
      <c r="MQH106" s="189"/>
      <c r="MQI106" s="189"/>
      <c r="MQJ106" s="189"/>
      <c r="MQK106" s="189"/>
      <c r="MQL106" s="189"/>
      <c r="MQM106" s="189"/>
      <c r="MQN106" s="189"/>
      <c r="MQO106" s="189"/>
      <c r="MQP106" s="189"/>
      <c r="MQQ106" s="189"/>
      <c r="MQR106" s="189"/>
      <c r="MQS106" s="189"/>
      <c r="MQT106" s="189"/>
      <c r="MQU106" s="189"/>
      <c r="MQV106" s="189"/>
      <c r="MQW106" s="189"/>
      <c r="MQX106" s="189"/>
      <c r="MQY106" s="189"/>
      <c r="MQZ106" s="189"/>
      <c r="MRA106" s="189"/>
      <c r="MRB106" s="189"/>
      <c r="MRC106" s="189"/>
      <c r="MRD106" s="189"/>
      <c r="MRE106" s="189"/>
      <c r="MRF106" s="189"/>
      <c r="MRG106" s="189"/>
      <c r="MRH106" s="189"/>
      <c r="MRI106" s="189"/>
      <c r="MRJ106" s="189"/>
      <c r="MRK106" s="189"/>
      <c r="MRL106" s="189"/>
      <c r="MRM106" s="189"/>
      <c r="MRN106" s="189"/>
      <c r="MRO106" s="189"/>
      <c r="MRP106" s="189"/>
      <c r="MRQ106" s="189"/>
      <c r="MRR106" s="189"/>
      <c r="MRS106" s="189"/>
      <c r="MRT106" s="189"/>
      <c r="MRU106" s="189"/>
      <c r="MRV106" s="189"/>
      <c r="MRW106" s="189"/>
      <c r="MRX106" s="189"/>
      <c r="MRY106" s="189"/>
      <c r="MRZ106" s="189"/>
      <c r="MSA106" s="189"/>
      <c r="MSB106" s="189"/>
      <c r="MSC106" s="189"/>
      <c r="MSD106" s="189"/>
      <c r="MSE106" s="189"/>
      <c r="MSF106" s="189"/>
      <c r="MSG106" s="189"/>
      <c r="MSH106" s="189"/>
      <c r="MSI106" s="189"/>
      <c r="MSJ106" s="189"/>
      <c r="MSK106" s="189"/>
      <c r="MSL106" s="189"/>
      <c r="MSM106" s="189"/>
      <c r="MSN106" s="189"/>
      <c r="MSO106" s="189"/>
      <c r="MSP106" s="189"/>
      <c r="MSQ106" s="189"/>
      <c r="MSR106" s="189"/>
      <c r="MSS106" s="189"/>
      <c r="MST106" s="189"/>
      <c r="MSU106" s="189"/>
      <c r="MSV106" s="189"/>
      <c r="MSW106" s="189"/>
      <c r="MSX106" s="189"/>
      <c r="MSY106" s="189"/>
      <c r="MSZ106" s="189"/>
      <c r="MTA106" s="189"/>
      <c r="MTB106" s="189"/>
      <c r="MTC106" s="189"/>
      <c r="MTD106" s="189"/>
      <c r="MTE106" s="189"/>
      <c r="MTF106" s="189"/>
      <c r="MTG106" s="189"/>
      <c r="MTH106" s="189"/>
      <c r="MTI106" s="189"/>
      <c r="MTJ106" s="189"/>
      <c r="MTK106" s="189"/>
      <c r="MTL106" s="189"/>
      <c r="MTM106" s="189"/>
      <c r="MTN106" s="189"/>
      <c r="MTO106" s="189"/>
      <c r="MTP106" s="189"/>
      <c r="MTQ106" s="189"/>
      <c r="MTR106" s="189"/>
      <c r="MTS106" s="189"/>
      <c r="MTT106" s="189"/>
      <c r="MTU106" s="189"/>
      <c r="MTV106" s="189"/>
      <c r="MTW106" s="189"/>
      <c r="MTX106" s="189"/>
      <c r="MTY106" s="189"/>
      <c r="MTZ106" s="189"/>
      <c r="MUA106" s="189"/>
      <c r="MUB106" s="189"/>
      <c r="MUC106" s="189"/>
      <c r="MUD106" s="189"/>
      <c r="MUE106" s="189"/>
      <c r="MUF106" s="189"/>
      <c r="MUG106" s="189"/>
      <c r="MUH106" s="189"/>
      <c r="MUI106" s="189"/>
      <c r="MUJ106" s="189"/>
      <c r="MUK106" s="189"/>
      <c r="MUL106" s="189"/>
      <c r="MUM106" s="189"/>
      <c r="MUN106" s="189"/>
      <c r="MUO106" s="189"/>
      <c r="MUP106" s="189"/>
      <c r="MUQ106" s="189"/>
      <c r="MUR106" s="189"/>
      <c r="MUS106" s="189"/>
      <c r="MUT106" s="189"/>
      <c r="MUU106" s="189"/>
      <c r="MUV106" s="189"/>
      <c r="MUW106" s="189"/>
      <c r="MUX106" s="189"/>
      <c r="MUY106" s="189"/>
      <c r="MUZ106" s="189"/>
      <c r="MVA106" s="189"/>
      <c r="MVB106" s="189"/>
      <c r="MVC106" s="189"/>
      <c r="MVD106" s="189"/>
      <c r="MVE106" s="189"/>
      <c r="MVF106" s="189"/>
      <c r="MVG106" s="189"/>
      <c r="MVH106" s="189"/>
      <c r="MVI106" s="189"/>
      <c r="MVJ106" s="189"/>
      <c r="MVK106" s="189"/>
      <c r="MVL106" s="189"/>
      <c r="MVM106" s="189"/>
      <c r="MVN106" s="189"/>
      <c r="MVO106" s="189"/>
      <c r="MVP106" s="189"/>
      <c r="MVQ106" s="189"/>
      <c r="MVR106" s="189"/>
      <c r="MVS106" s="189"/>
      <c r="MVT106" s="189"/>
      <c r="MVU106" s="189"/>
      <c r="MVV106" s="189"/>
      <c r="MVW106" s="189"/>
      <c r="MVX106" s="189"/>
      <c r="MVY106" s="189"/>
      <c r="MVZ106" s="189"/>
      <c r="MWA106" s="189"/>
      <c r="MWB106" s="189"/>
      <c r="MWC106" s="189"/>
      <c r="MWD106" s="189"/>
      <c r="MWE106" s="189"/>
      <c r="MWF106" s="189"/>
      <c r="MWG106" s="189"/>
      <c r="MWH106" s="189"/>
      <c r="MWI106" s="189"/>
      <c r="MWJ106" s="189"/>
      <c r="MWK106" s="189"/>
      <c r="MWL106" s="189"/>
      <c r="MWM106" s="189"/>
      <c r="MWN106" s="189"/>
      <c r="MWO106" s="189"/>
      <c r="MWP106" s="189"/>
      <c r="MWQ106" s="189"/>
      <c r="MWR106" s="189"/>
      <c r="MWS106" s="189"/>
      <c r="MWT106" s="189"/>
      <c r="MWU106" s="189"/>
      <c r="MWV106" s="189"/>
      <c r="MWW106" s="189"/>
      <c r="MWX106" s="189"/>
      <c r="MWY106" s="189"/>
      <c r="MWZ106" s="189"/>
      <c r="MXA106" s="189"/>
      <c r="MXB106" s="189"/>
      <c r="MXC106" s="189"/>
      <c r="MXD106" s="189"/>
      <c r="MXE106" s="189"/>
      <c r="MXF106" s="189"/>
      <c r="MXG106" s="189"/>
      <c r="MXH106" s="189"/>
      <c r="MXI106" s="189"/>
      <c r="MXJ106" s="189"/>
      <c r="MXK106" s="189"/>
      <c r="MXL106" s="189"/>
      <c r="MXM106" s="189"/>
      <c r="MXN106" s="189"/>
      <c r="MXO106" s="189"/>
      <c r="MXP106" s="189"/>
      <c r="MXQ106" s="189"/>
      <c r="MXR106" s="189"/>
      <c r="MXS106" s="189"/>
      <c r="MXT106" s="189"/>
      <c r="MXU106" s="189"/>
      <c r="MXV106" s="189"/>
      <c r="MXW106" s="189"/>
      <c r="MXX106" s="189"/>
      <c r="MXY106" s="189"/>
      <c r="MXZ106" s="189"/>
      <c r="MYA106" s="189"/>
      <c r="MYB106" s="189"/>
      <c r="MYC106" s="189"/>
      <c r="MYD106" s="189"/>
      <c r="MYE106" s="189"/>
      <c r="MYF106" s="189"/>
      <c r="MYG106" s="189"/>
      <c r="MYH106" s="189"/>
      <c r="MYI106" s="189"/>
      <c r="MYJ106" s="189"/>
      <c r="MYK106" s="189"/>
      <c r="MYL106" s="189"/>
      <c r="MYM106" s="189"/>
      <c r="MYN106" s="189"/>
      <c r="MYO106" s="189"/>
      <c r="MYP106" s="189"/>
      <c r="MYQ106" s="189"/>
      <c r="MYR106" s="189"/>
      <c r="MYS106" s="189"/>
      <c r="MYT106" s="189"/>
      <c r="MYU106" s="189"/>
      <c r="MYV106" s="189"/>
      <c r="MYW106" s="189"/>
      <c r="MYX106" s="189"/>
      <c r="MYY106" s="189"/>
      <c r="MYZ106" s="189"/>
      <c r="MZA106" s="189"/>
      <c r="MZB106" s="189"/>
      <c r="MZC106" s="189"/>
      <c r="MZD106" s="189"/>
      <c r="MZE106" s="189"/>
      <c r="MZF106" s="189"/>
      <c r="MZG106" s="189"/>
      <c r="MZH106" s="189"/>
      <c r="MZI106" s="189"/>
      <c r="MZJ106" s="189"/>
      <c r="MZK106" s="189"/>
      <c r="MZL106" s="189"/>
      <c r="MZM106" s="189"/>
      <c r="MZN106" s="189"/>
      <c r="MZO106" s="189"/>
      <c r="MZP106" s="189"/>
      <c r="MZQ106" s="189"/>
      <c r="MZR106" s="189"/>
      <c r="MZS106" s="189"/>
      <c r="MZT106" s="189"/>
      <c r="MZU106" s="189"/>
      <c r="MZV106" s="189"/>
      <c r="MZW106" s="189"/>
      <c r="MZX106" s="189"/>
      <c r="MZY106" s="189"/>
      <c r="MZZ106" s="189"/>
      <c r="NAA106" s="189"/>
      <c r="NAB106" s="189"/>
      <c r="NAC106" s="189"/>
      <c r="NAD106" s="189"/>
      <c r="NAE106" s="189"/>
      <c r="NAF106" s="189"/>
      <c r="NAG106" s="189"/>
      <c r="NAH106" s="189"/>
      <c r="NAI106" s="189"/>
      <c r="NAJ106" s="189"/>
      <c r="NAK106" s="189"/>
      <c r="NAL106" s="189"/>
      <c r="NAM106" s="189"/>
      <c r="NAN106" s="189"/>
      <c r="NAO106" s="189"/>
      <c r="NAP106" s="189"/>
      <c r="NAQ106" s="189"/>
      <c r="NAR106" s="189"/>
      <c r="NAS106" s="189"/>
      <c r="NAT106" s="189"/>
      <c r="NAU106" s="189"/>
      <c r="NAV106" s="189"/>
      <c r="NAW106" s="189"/>
      <c r="NAX106" s="189"/>
      <c r="NAY106" s="189"/>
      <c r="NAZ106" s="189"/>
      <c r="NBA106" s="189"/>
      <c r="NBB106" s="189"/>
      <c r="NBC106" s="189"/>
      <c r="NBD106" s="189"/>
      <c r="NBE106" s="189"/>
      <c r="NBF106" s="189"/>
      <c r="NBG106" s="189"/>
      <c r="NBH106" s="189"/>
      <c r="NBI106" s="189"/>
      <c r="NBJ106" s="189"/>
      <c r="NBK106" s="189"/>
      <c r="NBL106" s="189"/>
      <c r="NBM106" s="189"/>
      <c r="NBN106" s="189"/>
      <c r="NBO106" s="189"/>
      <c r="NBP106" s="189"/>
      <c r="NBQ106" s="189"/>
      <c r="NBR106" s="189"/>
      <c r="NBS106" s="189"/>
      <c r="NBT106" s="189"/>
      <c r="NBU106" s="189"/>
      <c r="NBV106" s="189"/>
      <c r="NBW106" s="189"/>
      <c r="NBX106" s="189"/>
      <c r="NBY106" s="189"/>
      <c r="NBZ106" s="189"/>
      <c r="NCA106" s="189"/>
      <c r="NCB106" s="189"/>
      <c r="NCC106" s="189"/>
      <c r="NCD106" s="189"/>
      <c r="NCE106" s="189"/>
      <c r="NCF106" s="189"/>
      <c r="NCG106" s="189"/>
      <c r="NCH106" s="189"/>
      <c r="NCI106" s="189"/>
      <c r="NCJ106" s="189"/>
      <c r="NCK106" s="189"/>
      <c r="NCL106" s="189"/>
      <c r="NCM106" s="189"/>
      <c r="NCN106" s="189"/>
      <c r="NCO106" s="189"/>
      <c r="NCP106" s="189"/>
      <c r="NCQ106" s="189"/>
      <c r="NCR106" s="189"/>
      <c r="NCS106" s="189"/>
      <c r="NCT106" s="189"/>
      <c r="NCU106" s="189"/>
      <c r="NCV106" s="189"/>
      <c r="NCW106" s="189"/>
      <c r="NCX106" s="189"/>
      <c r="NCY106" s="189"/>
      <c r="NCZ106" s="189"/>
      <c r="NDA106" s="189"/>
      <c r="NDB106" s="189"/>
      <c r="NDC106" s="189"/>
      <c r="NDD106" s="189"/>
      <c r="NDE106" s="189"/>
      <c r="NDF106" s="189"/>
      <c r="NDG106" s="189"/>
      <c r="NDH106" s="189"/>
      <c r="NDI106" s="189"/>
      <c r="NDJ106" s="189"/>
      <c r="NDK106" s="189"/>
      <c r="NDL106" s="189"/>
      <c r="NDM106" s="189"/>
      <c r="NDN106" s="189"/>
      <c r="NDO106" s="189"/>
      <c r="NDP106" s="189"/>
      <c r="NDQ106" s="189"/>
      <c r="NDR106" s="189"/>
      <c r="NDS106" s="189"/>
      <c r="NDT106" s="189"/>
      <c r="NDU106" s="189"/>
      <c r="NDV106" s="189"/>
      <c r="NDW106" s="189"/>
      <c r="NDX106" s="189"/>
      <c r="NDY106" s="189"/>
      <c r="NDZ106" s="189"/>
      <c r="NEA106" s="189"/>
      <c r="NEB106" s="189"/>
      <c r="NEC106" s="189"/>
      <c r="NED106" s="189"/>
      <c r="NEE106" s="189"/>
      <c r="NEF106" s="189"/>
      <c r="NEG106" s="189"/>
      <c r="NEH106" s="189"/>
      <c r="NEI106" s="189"/>
      <c r="NEJ106" s="189"/>
      <c r="NEK106" s="189"/>
      <c r="NEL106" s="189"/>
      <c r="NEM106" s="189"/>
      <c r="NEN106" s="189"/>
      <c r="NEO106" s="189"/>
      <c r="NEP106" s="189"/>
      <c r="NEQ106" s="189"/>
      <c r="NER106" s="189"/>
      <c r="NES106" s="189"/>
      <c r="NET106" s="189"/>
      <c r="NEU106" s="189"/>
      <c r="NEV106" s="189"/>
      <c r="NEW106" s="189"/>
      <c r="NEX106" s="189"/>
      <c r="NEY106" s="189"/>
      <c r="NEZ106" s="189"/>
      <c r="NFA106" s="189"/>
      <c r="NFB106" s="189"/>
      <c r="NFC106" s="189"/>
      <c r="NFD106" s="189"/>
      <c r="NFE106" s="189"/>
      <c r="NFF106" s="189"/>
      <c r="NFG106" s="189"/>
      <c r="NFH106" s="189"/>
      <c r="NFI106" s="189"/>
      <c r="NFJ106" s="189"/>
      <c r="NFK106" s="189"/>
      <c r="NFL106" s="189"/>
      <c r="NFM106" s="189"/>
      <c r="NFN106" s="189"/>
      <c r="NFO106" s="189"/>
      <c r="NFP106" s="189"/>
      <c r="NFQ106" s="189"/>
      <c r="NFR106" s="189"/>
      <c r="NFS106" s="189"/>
      <c r="NFT106" s="189"/>
      <c r="NFU106" s="189"/>
      <c r="NFV106" s="189"/>
      <c r="NFW106" s="189"/>
      <c r="NFX106" s="189"/>
      <c r="NFY106" s="189"/>
      <c r="NFZ106" s="189"/>
      <c r="NGA106" s="189"/>
      <c r="NGB106" s="189"/>
      <c r="NGC106" s="189"/>
      <c r="NGD106" s="189"/>
      <c r="NGE106" s="189"/>
      <c r="NGF106" s="189"/>
      <c r="NGG106" s="189"/>
      <c r="NGH106" s="189"/>
      <c r="NGI106" s="189"/>
      <c r="NGJ106" s="189"/>
      <c r="NGK106" s="189"/>
      <c r="NGL106" s="189"/>
      <c r="NGM106" s="189"/>
      <c r="NGN106" s="189"/>
      <c r="NGO106" s="189"/>
      <c r="NGP106" s="189"/>
      <c r="NGQ106" s="189"/>
      <c r="NGR106" s="189"/>
      <c r="NGS106" s="189"/>
      <c r="NGT106" s="189"/>
      <c r="NGU106" s="189"/>
      <c r="NGV106" s="189"/>
      <c r="NGW106" s="189"/>
      <c r="NGX106" s="189"/>
      <c r="NGY106" s="189"/>
      <c r="NGZ106" s="189"/>
      <c r="NHA106" s="189"/>
      <c r="NHB106" s="189"/>
      <c r="NHC106" s="189"/>
      <c r="NHD106" s="189"/>
      <c r="NHE106" s="189"/>
      <c r="NHF106" s="189"/>
      <c r="NHG106" s="189"/>
      <c r="NHH106" s="189"/>
      <c r="NHI106" s="189"/>
      <c r="NHJ106" s="189"/>
      <c r="NHK106" s="189"/>
      <c r="NHL106" s="189"/>
      <c r="NHM106" s="189"/>
      <c r="NHN106" s="189"/>
      <c r="NHO106" s="189"/>
      <c r="NHP106" s="189"/>
      <c r="NHQ106" s="189"/>
      <c r="NHR106" s="189"/>
      <c r="NHS106" s="189"/>
      <c r="NHT106" s="189"/>
      <c r="NHU106" s="189"/>
      <c r="NHV106" s="189"/>
      <c r="NHW106" s="189"/>
      <c r="NHX106" s="189"/>
      <c r="NHY106" s="189"/>
      <c r="NHZ106" s="189"/>
      <c r="NIA106" s="189"/>
      <c r="NIB106" s="189"/>
      <c r="NIC106" s="189"/>
      <c r="NID106" s="189"/>
      <c r="NIE106" s="189"/>
      <c r="NIF106" s="189"/>
      <c r="NIG106" s="189"/>
      <c r="NIH106" s="189"/>
      <c r="NII106" s="189"/>
      <c r="NIJ106" s="189"/>
      <c r="NIK106" s="189"/>
      <c r="NIL106" s="189"/>
      <c r="NIM106" s="189"/>
      <c r="NIN106" s="189"/>
      <c r="NIO106" s="189"/>
      <c r="NIP106" s="189"/>
      <c r="NIQ106" s="189"/>
      <c r="NIR106" s="189"/>
      <c r="NIS106" s="189"/>
      <c r="NIT106" s="189"/>
      <c r="NIU106" s="189"/>
      <c r="NIV106" s="189"/>
      <c r="NIW106" s="189"/>
      <c r="NIX106" s="189"/>
      <c r="NIY106" s="189"/>
      <c r="NIZ106" s="189"/>
      <c r="NJA106" s="189"/>
      <c r="NJB106" s="189"/>
      <c r="NJC106" s="189"/>
      <c r="NJD106" s="189"/>
      <c r="NJE106" s="189"/>
      <c r="NJF106" s="189"/>
      <c r="NJG106" s="189"/>
      <c r="NJH106" s="189"/>
      <c r="NJI106" s="189"/>
      <c r="NJJ106" s="189"/>
      <c r="NJK106" s="189"/>
      <c r="NJL106" s="189"/>
      <c r="NJM106" s="189"/>
      <c r="NJN106" s="189"/>
      <c r="NJO106" s="189"/>
      <c r="NJP106" s="189"/>
      <c r="NJQ106" s="189"/>
      <c r="NJR106" s="189"/>
      <c r="NJS106" s="189"/>
      <c r="NJT106" s="189"/>
      <c r="NJU106" s="189"/>
      <c r="NJV106" s="189"/>
      <c r="NJW106" s="189"/>
      <c r="NJX106" s="189"/>
      <c r="NJY106" s="189"/>
      <c r="NJZ106" s="189"/>
      <c r="NKA106" s="189"/>
      <c r="NKB106" s="189"/>
      <c r="NKC106" s="189"/>
      <c r="NKD106" s="189"/>
      <c r="NKE106" s="189"/>
      <c r="NKF106" s="189"/>
      <c r="NKG106" s="189"/>
      <c r="NKH106" s="189"/>
      <c r="NKI106" s="189"/>
      <c r="NKJ106" s="189"/>
      <c r="NKK106" s="189"/>
      <c r="NKL106" s="189"/>
      <c r="NKM106" s="189"/>
      <c r="NKN106" s="189"/>
      <c r="NKO106" s="189"/>
      <c r="NKP106" s="189"/>
      <c r="NKQ106" s="189"/>
      <c r="NKR106" s="189"/>
      <c r="NKS106" s="189"/>
      <c r="NKT106" s="189"/>
      <c r="NKU106" s="189"/>
      <c r="NKV106" s="189"/>
      <c r="NKW106" s="189"/>
      <c r="NKX106" s="189"/>
      <c r="NKY106" s="189"/>
      <c r="NKZ106" s="189"/>
      <c r="NLA106" s="189"/>
      <c r="NLB106" s="189"/>
      <c r="NLC106" s="189"/>
      <c r="NLD106" s="189"/>
      <c r="NLE106" s="189"/>
      <c r="NLF106" s="189"/>
      <c r="NLG106" s="189"/>
      <c r="NLH106" s="189"/>
      <c r="NLI106" s="189"/>
      <c r="NLJ106" s="189"/>
      <c r="NLK106" s="189"/>
      <c r="NLL106" s="189"/>
      <c r="NLM106" s="189"/>
      <c r="NLN106" s="189"/>
      <c r="NLO106" s="189"/>
      <c r="NLP106" s="189"/>
      <c r="NLQ106" s="189"/>
      <c r="NLR106" s="189"/>
      <c r="NLS106" s="189"/>
      <c r="NLT106" s="189"/>
      <c r="NLU106" s="189"/>
      <c r="NLV106" s="189"/>
      <c r="NLW106" s="189"/>
      <c r="NLX106" s="189"/>
      <c r="NLY106" s="189"/>
      <c r="NLZ106" s="189"/>
      <c r="NMA106" s="189"/>
      <c r="NMB106" s="189"/>
      <c r="NMC106" s="189"/>
      <c r="NMD106" s="189"/>
      <c r="NME106" s="189"/>
      <c r="NMF106" s="189"/>
      <c r="NMG106" s="189"/>
      <c r="NMH106" s="189"/>
      <c r="NMI106" s="189"/>
      <c r="NMJ106" s="189"/>
      <c r="NMK106" s="189"/>
      <c r="NML106" s="189"/>
      <c r="NMM106" s="189"/>
      <c r="NMN106" s="189"/>
      <c r="NMO106" s="189"/>
      <c r="NMP106" s="189"/>
      <c r="NMQ106" s="189"/>
      <c r="NMR106" s="189"/>
      <c r="NMS106" s="189"/>
      <c r="NMT106" s="189"/>
      <c r="NMU106" s="189"/>
      <c r="NMV106" s="189"/>
      <c r="NMW106" s="189"/>
      <c r="NMX106" s="189"/>
      <c r="NMY106" s="189"/>
      <c r="NMZ106" s="189"/>
      <c r="NNA106" s="189"/>
      <c r="NNB106" s="189"/>
      <c r="NNC106" s="189"/>
      <c r="NND106" s="189"/>
      <c r="NNE106" s="189"/>
      <c r="NNF106" s="189"/>
      <c r="NNG106" s="189"/>
      <c r="NNH106" s="189"/>
      <c r="NNI106" s="189"/>
      <c r="NNJ106" s="189"/>
      <c r="NNK106" s="189"/>
      <c r="NNL106" s="189"/>
      <c r="NNM106" s="189"/>
      <c r="NNN106" s="189"/>
      <c r="NNO106" s="189"/>
      <c r="NNP106" s="189"/>
      <c r="NNQ106" s="189"/>
      <c r="NNR106" s="189"/>
      <c r="NNS106" s="189"/>
      <c r="NNT106" s="189"/>
      <c r="NNU106" s="189"/>
      <c r="NNV106" s="189"/>
      <c r="NNW106" s="189"/>
      <c r="NNX106" s="189"/>
      <c r="NNY106" s="189"/>
      <c r="NNZ106" s="189"/>
      <c r="NOA106" s="189"/>
      <c r="NOB106" s="189"/>
      <c r="NOC106" s="189"/>
      <c r="NOD106" s="189"/>
      <c r="NOE106" s="189"/>
      <c r="NOF106" s="189"/>
      <c r="NOG106" s="189"/>
      <c r="NOH106" s="189"/>
      <c r="NOI106" s="189"/>
      <c r="NOJ106" s="189"/>
      <c r="NOK106" s="189"/>
      <c r="NOL106" s="189"/>
      <c r="NOM106" s="189"/>
      <c r="NON106" s="189"/>
      <c r="NOO106" s="189"/>
      <c r="NOP106" s="189"/>
      <c r="NOQ106" s="189"/>
      <c r="NOR106" s="189"/>
      <c r="NOS106" s="189"/>
      <c r="NOT106" s="189"/>
      <c r="NOU106" s="189"/>
      <c r="NOV106" s="189"/>
      <c r="NOW106" s="189"/>
      <c r="NOX106" s="189"/>
      <c r="NOY106" s="189"/>
      <c r="NOZ106" s="189"/>
      <c r="NPA106" s="189"/>
      <c r="NPB106" s="189"/>
      <c r="NPC106" s="189"/>
      <c r="NPD106" s="189"/>
      <c r="NPE106" s="189"/>
      <c r="NPF106" s="189"/>
      <c r="NPG106" s="189"/>
      <c r="NPH106" s="189"/>
      <c r="NPI106" s="189"/>
      <c r="NPJ106" s="189"/>
      <c r="NPK106" s="189"/>
      <c r="NPL106" s="189"/>
      <c r="NPM106" s="189"/>
      <c r="NPN106" s="189"/>
      <c r="NPO106" s="189"/>
      <c r="NPP106" s="189"/>
      <c r="NPQ106" s="189"/>
      <c r="NPR106" s="189"/>
      <c r="NPS106" s="189"/>
      <c r="NPT106" s="189"/>
      <c r="NPU106" s="189"/>
      <c r="NPV106" s="189"/>
      <c r="NPW106" s="189"/>
      <c r="NPX106" s="189"/>
      <c r="NPY106" s="189"/>
      <c r="NPZ106" s="189"/>
      <c r="NQA106" s="189"/>
      <c r="NQB106" s="189"/>
      <c r="NQC106" s="189"/>
      <c r="NQD106" s="189"/>
      <c r="NQE106" s="189"/>
      <c r="NQF106" s="189"/>
      <c r="NQG106" s="189"/>
      <c r="NQH106" s="189"/>
      <c r="NQI106" s="189"/>
      <c r="NQJ106" s="189"/>
      <c r="NQK106" s="189"/>
      <c r="NQL106" s="189"/>
      <c r="NQM106" s="189"/>
      <c r="NQN106" s="189"/>
      <c r="NQO106" s="189"/>
      <c r="NQP106" s="189"/>
      <c r="NQQ106" s="189"/>
      <c r="NQR106" s="189"/>
      <c r="NQS106" s="189"/>
      <c r="NQT106" s="189"/>
      <c r="NQU106" s="189"/>
      <c r="NQV106" s="189"/>
      <c r="NQW106" s="189"/>
      <c r="NQX106" s="189"/>
      <c r="NQY106" s="189"/>
      <c r="NQZ106" s="189"/>
      <c r="NRA106" s="189"/>
      <c r="NRB106" s="189"/>
      <c r="NRC106" s="189"/>
      <c r="NRD106" s="189"/>
      <c r="NRE106" s="189"/>
      <c r="NRF106" s="189"/>
      <c r="NRG106" s="189"/>
      <c r="NRH106" s="189"/>
      <c r="NRI106" s="189"/>
      <c r="NRJ106" s="189"/>
      <c r="NRK106" s="189"/>
      <c r="NRL106" s="189"/>
      <c r="NRM106" s="189"/>
      <c r="NRN106" s="189"/>
      <c r="NRO106" s="189"/>
      <c r="NRP106" s="189"/>
      <c r="NRQ106" s="189"/>
      <c r="NRR106" s="189"/>
      <c r="NRS106" s="189"/>
      <c r="NRT106" s="189"/>
      <c r="NRU106" s="189"/>
      <c r="NRV106" s="189"/>
      <c r="NRW106" s="189"/>
      <c r="NRX106" s="189"/>
      <c r="NRY106" s="189"/>
      <c r="NRZ106" s="189"/>
      <c r="NSA106" s="189"/>
      <c r="NSB106" s="189"/>
      <c r="NSC106" s="189"/>
      <c r="NSD106" s="189"/>
      <c r="NSE106" s="189"/>
      <c r="NSF106" s="189"/>
      <c r="NSG106" s="189"/>
      <c r="NSH106" s="189"/>
      <c r="NSI106" s="189"/>
      <c r="NSJ106" s="189"/>
      <c r="NSK106" s="189"/>
      <c r="NSL106" s="189"/>
      <c r="NSM106" s="189"/>
      <c r="NSN106" s="189"/>
      <c r="NSO106" s="189"/>
      <c r="NSP106" s="189"/>
      <c r="NSQ106" s="189"/>
      <c r="NSR106" s="189"/>
      <c r="NSS106" s="189"/>
      <c r="NST106" s="189"/>
      <c r="NSU106" s="189"/>
      <c r="NSV106" s="189"/>
      <c r="NSW106" s="189"/>
      <c r="NSX106" s="189"/>
      <c r="NSY106" s="189"/>
      <c r="NSZ106" s="189"/>
      <c r="NTA106" s="189"/>
      <c r="NTB106" s="189"/>
      <c r="NTC106" s="189"/>
      <c r="NTD106" s="189"/>
      <c r="NTE106" s="189"/>
      <c r="NTF106" s="189"/>
      <c r="NTG106" s="189"/>
      <c r="NTH106" s="189"/>
      <c r="NTI106" s="189"/>
      <c r="NTJ106" s="189"/>
      <c r="NTK106" s="189"/>
      <c r="NTL106" s="189"/>
      <c r="NTM106" s="189"/>
      <c r="NTN106" s="189"/>
      <c r="NTO106" s="189"/>
      <c r="NTP106" s="189"/>
      <c r="NTQ106" s="189"/>
      <c r="NTR106" s="189"/>
      <c r="NTS106" s="189"/>
      <c r="NTT106" s="189"/>
      <c r="NTU106" s="189"/>
      <c r="NTV106" s="189"/>
      <c r="NTW106" s="189"/>
      <c r="NTX106" s="189"/>
      <c r="NTY106" s="189"/>
      <c r="NTZ106" s="189"/>
      <c r="NUA106" s="189"/>
      <c r="NUB106" s="189"/>
      <c r="NUC106" s="189"/>
      <c r="NUD106" s="189"/>
      <c r="NUE106" s="189"/>
      <c r="NUF106" s="189"/>
      <c r="NUG106" s="189"/>
      <c r="NUH106" s="189"/>
      <c r="NUI106" s="189"/>
      <c r="NUJ106" s="189"/>
      <c r="NUK106" s="189"/>
      <c r="NUL106" s="189"/>
      <c r="NUM106" s="189"/>
      <c r="NUN106" s="189"/>
      <c r="NUO106" s="189"/>
      <c r="NUP106" s="189"/>
      <c r="NUQ106" s="189"/>
      <c r="NUR106" s="189"/>
      <c r="NUS106" s="189"/>
      <c r="NUT106" s="189"/>
      <c r="NUU106" s="189"/>
      <c r="NUV106" s="189"/>
      <c r="NUW106" s="189"/>
      <c r="NUX106" s="189"/>
      <c r="NUY106" s="189"/>
      <c r="NUZ106" s="189"/>
      <c r="NVA106" s="189"/>
      <c r="NVB106" s="189"/>
      <c r="NVC106" s="189"/>
      <c r="NVD106" s="189"/>
      <c r="NVE106" s="189"/>
      <c r="NVF106" s="189"/>
      <c r="NVG106" s="189"/>
      <c r="NVH106" s="189"/>
      <c r="NVI106" s="189"/>
      <c r="NVJ106" s="189"/>
      <c r="NVK106" s="189"/>
      <c r="NVL106" s="189"/>
      <c r="NVM106" s="189"/>
      <c r="NVN106" s="189"/>
      <c r="NVO106" s="189"/>
      <c r="NVP106" s="189"/>
      <c r="NVQ106" s="189"/>
      <c r="NVR106" s="189"/>
      <c r="NVS106" s="189"/>
      <c r="NVT106" s="189"/>
      <c r="NVU106" s="189"/>
      <c r="NVV106" s="189"/>
      <c r="NVW106" s="189"/>
      <c r="NVX106" s="189"/>
      <c r="NVY106" s="189"/>
      <c r="NVZ106" s="189"/>
      <c r="NWA106" s="189"/>
      <c r="NWB106" s="189"/>
      <c r="NWC106" s="189"/>
      <c r="NWD106" s="189"/>
      <c r="NWE106" s="189"/>
      <c r="NWF106" s="189"/>
      <c r="NWG106" s="189"/>
      <c r="NWH106" s="189"/>
      <c r="NWI106" s="189"/>
      <c r="NWJ106" s="189"/>
      <c r="NWK106" s="189"/>
      <c r="NWL106" s="189"/>
      <c r="NWM106" s="189"/>
      <c r="NWN106" s="189"/>
      <c r="NWO106" s="189"/>
      <c r="NWP106" s="189"/>
      <c r="NWQ106" s="189"/>
      <c r="NWR106" s="189"/>
      <c r="NWS106" s="189"/>
      <c r="NWT106" s="189"/>
      <c r="NWU106" s="189"/>
      <c r="NWV106" s="189"/>
      <c r="NWW106" s="189"/>
      <c r="NWX106" s="189"/>
      <c r="NWY106" s="189"/>
      <c r="NWZ106" s="189"/>
      <c r="NXA106" s="189"/>
      <c r="NXB106" s="189"/>
      <c r="NXC106" s="189"/>
      <c r="NXD106" s="189"/>
      <c r="NXE106" s="189"/>
      <c r="NXF106" s="189"/>
      <c r="NXG106" s="189"/>
      <c r="NXH106" s="189"/>
      <c r="NXI106" s="189"/>
      <c r="NXJ106" s="189"/>
      <c r="NXK106" s="189"/>
      <c r="NXL106" s="189"/>
      <c r="NXM106" s="189"/>
      <c r="NXN106" s="189"/>
      <c r="NXO106" s="189"/>
      <c r="NXP106" s="189"/>
      <c r="NXQ106" s="189"/>
      <c r="NXR106" s="189"/>
      <c r="NXS106" s="189"/>
      <c r="NXT106" s="189"/>
      <c r="NXU106" s="189"/>
      <c r="NXV106" s="189"/>
      <c r="NXW106" s="189"/>
      <c r="NXX106" s="189"/>
      <c r="NXY106" s="189"/>
      <c r="NXZ106" s="189"/>
      <c r="NYA106" s="189"/>
      <c r="NYB106" s="189"/>
      <c r="NYC106" s="189"/>
      <c r="NYD106" s="189"/>
      <c r="NYE106" s="189"/>
      <c r="NYF106" s="189"/>
      <c r="NYG106" s="189"/>
      <c r="NYH106" s="189"/>
      <c r="NYI106" s="189"/>
      <c r="NYJ106" s="189"/>
      <c r="NYK106" s="189"/>
      <c r="NYL106" s="189"/>
      <c r="NYM106" s="189"/>
      <c r="NYN106" s="189"/>
      <c r="NYO106" s="189"/>
      <c r="NYP106" s="189"/>
      <c r="NYQ106" s="189"/>
      <c r="NYR106" s="189"/>
      <c r="NYS106" s="189"/>
      <c r="NYT106" s="189"/>
      <c r="NYU106" s="189"/>
      <c r="NYV106" s="189"/>
      <c r="NYW106" s="189"/>
      <c r="NYX106" s="189"/>
      <c r="NYY106" s="189"/>
      <c r="NYZ106" s="189"/>
      <c r="NZA106" s="189"/>
      <c r="NZB106" s="189"/>
      <c r="NZC106" s="189"/>
      <c r="NZD106" s="189"/>
      <c r="NZE106" s="189"/>
      <c r="NZF106" s="189"/>
      <c r="NZG106" s="189"/>
      <c r="NZH106" s="189"/>
      <c r="NZI106" s="189"/>
      <c r="NZJ106" s="189"/>
      <c r="NZK106" s="189"/>
      <c r="NZL106" s="189"/>
      <c r="NZM106" s="189"/>
      <c r="NZN106" s="189"/>
      <c r="NZO106" s="189"/>
      <c r="NZP106" s="189"/>
      <c r="NZQ106" s="189"/>
      <c r="NZR106" s="189"/>
      <c r="NZS106" s="189"/>
      <c r="NZT106" s="189"/>
      <c r="NZU106" s="189"/>
      <c r="NZV106" s="189"/>
      <c r="NZW106" s="189"/>
      <c r="NZX106" s="189"/>
      <c r="NZY106" s="189"/>
      <c r="NZZ106" s="189"/>
      <c r="OAA106" s="189"/>
      <c r="OAB106" s="189"/>
      <c r="OAC106" s="189"/>
      <c r="OAD106" s="189"/>
      <c r="OAE106" s="189"/>
      <c r="OAF106" s="189"/>
      <c r="OAG106" s="189"/>
      <c r="OAH106" s="189"/>
      <c r="OAI106" s="189"/>
      <c r="OAJ106" s="189"/>
      <c r="OAK106" s="189"/>
      <c r="OAL106" s="189"/>
      <c r="OAM106" s="189"/>
      <c r="OAN106" s="189"/>
      <c r="OAO106" s="189"/>
      <c r="OAP106" s="189"/>
      <c r="OAQ106" s="189"/>
      <c r="OAR106" s="189"/>
      <c r="OAS106" s="189"/>
      <c r="OAT106" s="189"/>
      <c r="OAU106" s="189"/>
      <c r="OAV106" s="189"/>
      <c r="OAW106" s="189"/>
      <c r="OAX106" s="189"/>
      <c r="OAY106" s="189"/>
      <c r="OAZ106" s="189"/>
      <c r="OBA106" s="189"/>
      <c r="OBB106" s="189"/>
      <c r="OBC106" s="189"/>
      <c r="OBD106" s="189"/>
      <c r="OBE106" s="189"/>
      <c r="OBF106" s="189"/>
      <c r="OBG106" s="189"/>
      <c r="OBH106" s="189"/>
      <c r="OBI106" s="189"/>
      <c r="OBJ106" s="189"/>
      <c r="OBK106" s="189"/>
      <c r="OBL106" s="189"/>
      <c r="OBM106" s="189"/>
      <c r="OBN106" s="189"/>
      <c r="OBO106" s="189"/>
      <c r="OBP106" s="189"/>
      <c r="OBQ106" s="189"/>
      <c r="OBR106" s="189"/>
      <c r="OBS106" s="189"/>
      <c r="OBT106" s="189"/>
      <c r="OBU106" s="189"/>
      <c r="OBV106" s="189"/>
      <c r="OBW106" s="189"/>
      <c r="OBX106" s="189"/>
      <c r="OBY106" s="189"/>
      <c r="OBZ106" s="189"/>
      <c r="OCA106" s="189"/>
      <c r="OCB106" s="189"/>
      <c r="OCC106" s="189"/>
      <c r="OCD106" s="189"/>
      <c r="OCE106" s="189"/>
      <c r="OCF106" s="189"/>
      <c r="OCG106" s="189"/>
      <c r="OCH106" s="189"/>
      <c r="OCI106" s="189"/>
      <c r="OCJ106" s="189"/>
      <c r="OCK106" s="189"/>
      <c r="OCL106" s="189"/>
      <c r="OCM106" s="189"/>
      <c r="OCN106" s="189"/>
      <c r="OCO106" s="189"/>
      <c r="OCP106" s="189"/>
      <c r="OCQ106" s="189"/>
      <c r="OCR106" s="189"/>
      <c r="OCS106" s="189"/>
      <c r="OCT106" s="189"/>
      <c r="OCU106" s="189"/>
      <c r="OCV106" s="189"/>
      <c r="OCW106" s="189"/>
      <c r="OCX106" s="189"/>
      <c r="OCY106" s="189"/>
      <c r="OCZ106" s="189"/>
      <c r="ODA106" s="189"/>
      <c r="ODB106" s="189"/>
      <c r="ODC106" s="189"/>
      <c r="ODD106" s="189"/>
      <c r="ODE106" s="189"/>
      <c r="ODF106" s="189"/>
      <c r="ODG106" s="189"/>
      <c r="ODH106" s="189"/>
      <c r="ODI106" s="189"/>
      <c r="ODJ106" s="189"/>
      <c r="ODK106" s="189"/>
      <c r="ODL106" s="189"/>
      <c r="ODM106" s="189"/>
      <c r="ODN106" s="189"/>
      <c r="ODO106" s="189"/>
      <c r="ODP106" s="189"/>
      <c r="ODQ106" s="189"/>
      <c r="ODR106" s="189"/>
      <c r="ODS106" s="189"/>
      <c r="ODT106" s="189"/>
      <c r="ODU106" s="189"/>
      <c r="ODV106" s="189"/>
      <c r="ODW106" s="189"/>
      <c r="ODX106" s="189"/>
      <c r="ODY106" s="189"/>
      <c r="ODZ106" s="189"/>
      <c r="OEA106" s="189"/>
      <c r="OEB106" s="189"/>
      <c r="OEC106" s="189"/>
      <c r="OED106" s="189"/>
      <c r="OEE106" s="189"/>
      <c r="OEF106" s="189"/>
      <c r="OEG106" s="189"/>
      <c r="OEH106" s="189"/>
      <c r="OEI106" s="189"/>
      <c r="OEJ106" s="189"/>
      <c r="OEK106" s="189"/>
      <c r="OEL106" s="189"/>
      <c r="OEM106" s="189"/>
      <c r="OEN106" s="189"/>
      <c r="OEO106" s="189"/>
      <c r="OEP106" s="189"/>
      <c r="OEQ106" s="189"/>
      <c r="OER106" s="189"/>
      <c r="OES106" s="189"/>
      <c r="OET106" s="189"/>
      <c r="OEU106" s="189"/>
      <c r="OEV106" s="189"/>
      <c r="OEW106" s="189"/>
      <c r="OEX106" s="189"/>
      <c r="OEY106" s="189"/>
      <c r="OEZ106" s="189"/>
      <c r="OFA106" s="189"/>
      <c r="OFB106" s="189"/>
      <c r="OFC106" s="189"/>
      <c r="OFD106" s="189"/>
      <c r="OFE106" s="189"/>
      <c r="OFF106" s="189"/>
      <c r="OFG106" s="189"/>
      <c r="OFH106" s="189"/>
      <c r="OFI106" s="189"/>
      <c r="OFJ106" s="189"/>
      <c r="OFK106" s="189"/>
      <c r="OFL106" s="189"/>
      <c r="OFM106" s="189"/>
      <c r="OFN106" s="189"/>
      <c r="OFO106" s="189"/>
      <c r="OFP106" s="189"/>
      <c r="OFQ106" s="189"/>
      <c r="OFR106" s="189"/>
      <c r="OFS106" s="189"/>
      <c r="OFT106" s="189"/>
      <c r="OFU106" s="189"/>
      <c r="OFV106" s="189"/>
      <c r="OFW106" s="189"/>
      <c r="OFX106" s="189"/>
      <c r="OFY106" s="189"/>
      <c r="OFZ106" s="189"/>
      <c r="OGA106" s="189"/>
      <c r="OGB106" s="189"/>
      <c r="OGC106" s="189"/>
      <c r="OGD106" s="189"/>
      <c r="OGE106" s="189"/>
      <c r="OGF106" s="189"/>
      <c r="OGG106" s="189"/>
      <c r="OGH106" s="189"/>
      <c r="OGI106" s="189"/>
      <c r="OGJ106" s="189"/>
      <c r="OGK106" s="189"/>
      <c r="OGL106" s="189"/>
      <c r="OGM106" s="189"/>
      <c r="OGN106" s="189"/>
      <c r="OGO106" s="189"/>
      <c r="OGP106" s="189"/>
      <c r="OGQ106" s="189"/>
      <c r="OGR106" s="189"/>
      <c r="OGS106" s="189"/>
      <c r="OGT106" s="189"/>
      <c r="OGU106" s="189"/>
      <c r="OGV106" s="189"/>
      <c r="OGW106" s="189"/>
      <c r="OGX106" s="189"/>
      <c r="OGY106" s="189"/>
      <c r="OGZ106" s="189"/>
      <c r="OHA106" s="189"/>
      <c r="OHB106" s="189"/>
      <c r="OHC106" s="189"/>
      <c r="OHD106" s="189"/>
      <c r="OHE106" s="189"/>
      <c r="OHF106" s="189"/>
      <c r="OHG106" s="189"/>
      <c r="OHH106" s="189"/>
      <c r="OHI106" s="189"/>
      <c r="OHJ106" s="189"/>
      <c r="OHK106" s="189"/>
      <c r="OHL106" s="189"/>
      <c r="OHM106" s="189"/>
      <c r="OHN106" s="189"/>
      <c r="OHO106" s="189"/>
      <c r="OHP106" s="189"/>
      <c r="OHQ106" s="189"/>
      <c r="OHR106" s="189"/>
      <c r="OHS106" s="189"/>
      <c r="OHT106" s="189"/>
      <c r="OHU106" s="189"/>
      <c r="OHV106" s="189"/>
      <c r="OHW106" s="189"/>
      <c r="OHX106" s="189"/>
      <c r="OHY106" s="189"/>
      <c r="OHZ106" s="189"/>
      <c r="OIA106" s="189"/>
      <c r="OIB106" s="189"/>
      <c r="OIC106" s="189"/>
      <c r="OID106" s="189"/>
      <c r="OIE106" s="189"/>
      <c r="OIF106" s="189"/>
      <c r="OIG106" s="189"/>
      <c r="OIH106" s="189"/>
      <c r="OII106" s="189"/>
      <c r="OIJ106" s="189"/>
      <c r="OIK106" s="189"/>
      <c r="OIL106" s="189"/>
      <c r="OIM106" s="189"/>
      <c r="OIN106" s="189"/>
      <c r="OIO106" s="189"/>
      <c r="OIP106" s="189"/>
      <c r="OIQ106" s="189"/>
      <c r="OIR106" s="189"/>
      <c r="OIS106" s="189"/>
      <c r="OIT106" s="189"/>
      <c r="OIU106" s="189"/>
      <c r="OIV106" s="189"/>
      <c r="OIW106" s="189"/>
      <c r="OIX106" s="189"/>
      <c r="OIY106" s="189"/>
      <c r="OIZ106" s="189"/>
      <c r="OJA106" s="189"/>
      <c r="OJB106" s="189"/>
      <c r="OJC106" s="189"/>
      <c r="OJD106" s="189"/>
      <c r="OJE106" s="189"/>
      <c r="OJF106" s="189"/>
      <c r="OJG106" s="189"/>
      <c r="OJH106" s="189"/>
      <c r="OJI106" s="189"/>
      <c r="OJJ106" s="189"/>
      <c r="OJK106" s="189"/>
      <c r="OJL106" s="189"/>
      <c r="OJM106" s="189"/>
      <c r="OJN106" s="189"/>
      <c r="OJO106" s="189"/>
      <c r="OJP106" s="189"/>
      <c r="OJQ106" s="189"/>
      <c r="OJR106" s="189"/>
      <c r="OJS106" s="189"/>
      <c r="OJT106" s="189"/>
      <c r="OJU106" s="189"/>
      <c r="OJV106" s="189"/>
      <c r="OJW106" s="189"/>
      <c r="OJX106" s="189"/>
      <c r="OJY106" s="189"/>
      <c r="OJZ106" s="189"/>
      <c r="OKA106" s="189"/>
      <c r="OKB106" s="189"/>
      <c r="OKC106" s="189"/>
      <c r="OKD106" s="189"/>
      <c r="OKE106" s="189"/>
      <c r="OKF106" s="189"/>
      <c r="OKG106" s="189"/>
      <c r="OKH106" s="189"/>
      <c r="OKI106" s="189"/>
      <c r="OKJ106" s="189"/>
      <c r="OKK106" s="189"/>
      <c r="OKL106" s="189"/>
      <c r="OKM106" s="189"/>
      <c r="OKN106" s="189"/>
      <c r="OKO106" s="189"/>
      <c r="OKP106" s="189"/>
      <c r="OKQ106" s="189"/>
      <c r="OKR106" s="189"/>
      <c r="OKS106" s="189"/>
      <c r="OKT106" s="189"/>
      <c r="OKU106" s="189"/>
      <c r="OKV106" s="189"/>
      <c r="OKW106" s="189"/>
      <c r="OKX106" s="189"/>
      <c r="OKY106" s="189"/>
      <c r="OKZ106" s="189"/>
      <c r="OLA106" s="189"/>
      <c r="OLB106" s="189"/>
      <c r="OLC106" s="189"/>
      <c r="OLD106" s="189"/>
      <c r="OLE106" s="189"/>
      <c r="OLF106" s="189"/>
      <c r="OLG106" s="189"/>
      <c r="OLH106" s="189"/>
      <c r="OLI106" s="189"/>
      <c r="OLJ106" s="189"/>
      <c r="OLK106" s="189"/>
      <c r="OLL106" s="189"/>
      <c r="OLM106" s="189"/>
      <c r="OLN106" s="189"/>
      <c r="OLO106" s="189"/>
      <c r="OLP106" s="189"/>
      <c r="OLQ106" s="189"/>
      <c r="OLR106" s="189"/>
      <c r="OLS106" s="189"/>
      <c r="OLT106" s="189"/>
      <c r="OLU106" s="189"/>
      <c r="OLV106" s="189"/>
      <c r="OLW106" s="189"/>
      <c r="OLX106" s="189"/>
      <c r="OLY106" s="189"/>
      <c r="OLZ106" s="189"/>
      <c r="OMA106" s="189"/>
      <c r="OMB106" s="189"/>
      <c r="OMC106" s="189"/>
      <c r="OMD106" s="189"/>
      <c r="OME106" s="189"/>
      <c r="OMF106" s="189"/>
      <c r="OMG106" s="189"/>
      <c r="OMH106" s="189"/>
      <c r="OMI106" s="189"/>
      <c r="OMJ106" s="189"/>
      <c r="OMK106" s="189"/>
      <c r="OML106" s="189"/>
      <c r="OMM106" s="189"/>
      <c r="OMN106" s="189"/>
      <c r="OMO106" s="189"/>
      <c r="OMP106" s="189"/>
      <c r="OMQ106" s="189"/>
      <c r="OMR106" s="189"/>
      <c r="OMS106" s="189"/>
      <c r="OMT106" s="189"/>
      <c r="OMU106" s="189"/>
      <c r="OMV106" s="189"/>
      <c r="OMW106" s="189"/>
      <c r="OMX106" s="189"/>
      <c r="OMY106" s="189"/>
      <c r="OMZ106" s="189"/>
      <c r="ONA106" s="189"/>
      <c r="ONB106" s="189"/>
      <c r="ONC106" s="189"/>
      <c r="OND106" s="189"/>
      <c r="ONE106" s="189"/>
      <c r="ONF106" s="189"/>
      <c r="ONG106" s="189"/>
      <c r="ONH106" s="189"/>
      <c r="ONI106" s="189"/>
      <c r="ONJ106" s="189"/>
      <c r="ONK106" s="189"/>
      <c r="ONL106" s="189"/>
      <c r="ONM106" s="189"/>
      <c r="ONN106" s="189"/>
      <c r="ONO106" s="189"/>
      <c r="ONP106" s="189"/>
      <c r="ONQ106" s="189"/>
      <c r="ONR106" s="189"/>
      <c r="ONS106" s="189"/>
      <c r="ONT106" s="189"/>
      <c r="ONU106" s="189"/>
      <c r="ONV106" s="189"/>
      <c r="ONW106" s="189"/>
      <c r="ONX106" s="189"/>
      <c r="ONY106" s="189"/>
      <c r="ONZ106" s="189"/>
      <c r="OOA106" s="189"/>
      <c r="OOB106" s="189"/>
      <c r="OOC106" s="189"/>
      <c r="OOD106" s="189"/>
      <c r="OOE106" s="189"/>
      <c r="OOF106" s="189"/>
      <c r="OOG106" s="189"/>
      <c r="OOH106" s="189"/>
      <c r="OOI106" s="189"/>
      <c r="OOJ106" s="189"/>
      <c r="OOK106" s="189"/>
      <c r="OOL106" s="189"/>
      <c r="OOM106" s="189"/>
      <c r="OON106" s="189"/>
      <c r="OOO106" s="189"/>
      <c r="OOP106" s="189"/>
      <c r="OOQ106" s="189"/>
      <c r="OOR106" s="189"/>
      <c r="OOS106" s="189"/>
      <c r="OOT106" s="189"/>
      <c r="OOU106" s="189"/>
      <c r="OOV106" s="189"/>
      <c r="OOW106" s="189"/>
      <c r="OOX106" s="189"/>
      <c r="OOY106" s="189"/>
      <c r="OOZ106" s="189"/>
      <c r="OPA106" s="189"/>
      <c r="OPB106" s="189"/>
      <c r="OPC106" s="189"/>
      <c r="OPD106" s="189"/>
      <c r="OPE106" s="189"/>
      <c r="OPF106" s="189"/>
      <c r="OPG106" s="189"/>
      <c r="OPH106" s="189"/>
      <c r="OPI106" s="189"/>
      <c r="OPJ106" s="189"/>
      <c r="OPK106" s="189"/>
      <c r="OPL106" s="189"/>
      <c r="OPM106" s="189"/>
      <c r="OPN106" s="189"/>
      <c r="OPO106" s="189"/>
      <c r="OPP106" s="189"/>
      <c r="OPQ106" s="189"/>
      <c r="OPR106" s="189"/>
      <c r="OPS106" s="189"/>
      <c r="OPT106" s="189"/>
      <c r="OPU106" s="189"/>
      <c r="OPV106" s="189"/>
      <c r="OPW106" s="189"/>
      <c r="OPX106" s="189"/>
      <c r="OPY106" s="189"/>
      <c r="OPZ106" s="189"/>
      <c r="OQA106" s="189"/>
      <c r="OQB106" s="189"/>
      <c r="OQC106" s="189"/>
      <c r="OQD106" s="189"/>
      <c r="OQE106" s="189"/>
      <c r="OQF106" s="189"/>
      <c r="OQG106" s="189"/>
      <c r="OQH106" s="189"/>
      <c r="OQI106" s="189"/>
      <c r="OQJ106" s="189"/>
      <c r="OQK106" s="189"/>
      <c r="OQL106" s="189"/>
      <c r="OQM106" s="189"/>
      <c r="OQN106" s="189"/>
      <c r="OQO106" s="189"/>
      <c r="OQP106" s="189"/>
      <c r="OQQ106" s="189"/>
      <c r="OQR106" s="189"/>
      <c r="OQS106" s="189"/>
      <c r="OQT106" s="189"/>
      <c r="OQU106" s="189"/>
      <c r="OQV106" s="189"/>
      <c r="OQW106" s="189"/>
      <c r="OQX106" s="189"/>
      <c r="OQY106" s="189"/>
      <c r="OQZ106" s="189"/>
      <c r="ORA106" s="189"/>
      <c r="ORB106" s="189"/>
      <c r="ORC106" s="189"/>
      <c r="ORD106" s="189"/>
      <c r="ORE106" s="189"/>
      <c r="ORF106" s="189"/>
      <c r="ORG106" s="189"/>
      <c r="ORH106" s="189"/>
      <c r="ORI106" s="189"/>
      <c r="ORJ106" s="189"/>
      <c r="ORK106" s="189"/>
      <c r="ORL106" s="189"/>
      <c r="ORM106" s="189"/>
      <c r="ORN106" s="189"/>
      <c r="ORO106" s="189"/>
      <c r="ORP106" s="189"/>
      <c r="ORQ106" s="189"/>
      <c r="ORR106" s="189"/>
      <c r="ORS106" s="189"/>
      <c r="ORT106" s="189"/>
      <c r="ORU106" s="189"/>
      <c r="ORV106" s="189"/>
      <c r="ORW106" s="189"/>
      <c r="ORX106" s="189"/>
      <c r="ORY106" s="189"/>
      <c r="ORZ106" s="189"/>
      <c r="OSA106" s="189"/>
      <c r="OSB106" s="189"/>
      <c r="OSC106" s="189"/>
      <c r="OSD106" s="189"/>
      <c r="OSE106" s="189"/>
      <c r="OSF106" s="189"/>
      <c r="OSG106" s="189"/>
      <c r="OSH106" s="189"/>
      <c r="OSI106" s="189"/>
      <c r="OSJ106" s="189"/>
      <c r="OSK106" s="189"/>
      <c r="OSL106" s="189"/>
      <c r="OSM106" s="189"/>
      <c r="OSN106" s="189"/>
      <c r="OSO106" s="189"/>
      <c r="OSP106" s="189"/>
      <c r="OSQ106" s="189"/>
      <c r="OSR106" s="189"/>
      <c r="OSS106" s="189"/>
      <c r="OST106" s="189"/>
      <c r="OSU106" s="189"/>
      <c r="OSV106" s="189"/>
      <c r="OSW106" s="189"/>
      <c r="OSX106" s="189"/>
      <c r="OSY106" s="189"/>
      <c r="OSZ106" s="189"/>
      <c r="OTA106" s="189"/>
      <c r="OTB106" s="189"/>
      <c r="OTC106" s="189"/>
      <c r="OTD106" s="189"/>
      <c r="OTE106" s="189"/>
      <c r="OTF106" s="189"/>
      <c r="OTG106" s="189"/>
      <c r="OTH106" s="189"/>
      <c r="OTI106" s="189"/>
      <c r="OTJ106" s="189"/>
      <c r="OTK106" s="189"/>
      <c r="OTL106" s="189"/>
      <c r="OTM106" s="189"/>
      <c r="OTN106" s="189"/>
      <c r="OTO106" s="189"/>
      <c r="OTP106" s="189"/>
      <c r="OTQ106" s="189"/>
      <c r="OTR106" s="189"/>
      <c r="OTS106" s="189"/>
      <c r="OTT106" s="189"/>
      <c r="OTU106" s="189"/>
      <c r="OTV106" s="189"/>
      <c r="OTW106" s="189"/>
      <c r="OTX106" s="189"/>
      <c r="OTY106" s="189"/>
      <c r="OTZ106" s="189"/>
      <c r="OUA106" s="189"/>
      <c r="OUB106" s="189"/>
      <c r="OUC106" s="189"/>
      <c r="OUD106" s="189"/>
      <c r="OUE106" s="189"/>
      <c r="OUF106" s="189"/>
      <c r="OUG106" s="189"/>
      <c r="OUH106" s="189"/>
      <c r="OUI106" s="189"/>
      <c r="OUJ106" s="189"/>
      <c r="OUK106" s="189"/>
      <c r="OUL106" s="189"/>
      <c r="OUM106" s="189"/>
      <c r="OUN106" s="189"/>
      <c r="OUO106" s="189"/>
      <c r="OUP106" s="189"/>
      <c r="OUQ106" s="189"/>
      <c r="OUR106" s="189"/>
      <c r="OUS106" s="189"/>
      <c r="OUT106" s="189"/>
      <c r="OUU106" s="189"/>
      <c r="OUV106" s="189"/>
      <c r="OUW106" s="189"/>
      <c r="OUX106" s="189"/>
      <c r="OUY106" s="189"/>
      <c r="OUZ106" s="189"/>
      <c r="OVA106" s="189"/>
      <c r="OVB106" s="189"/>
      <c r="OVC106" s="189"/>
      <c r="OVD106" s="189"/>
      <c r="OVE106" s="189"/>
      <c r="OVF106" s="189"/>
      <c r="OVG106" s="189"/>
      <c r="OVH106" s="189"/>
      <c r="OVI106" s="189"/>
      <c r="OVJ106" s="189"/>
      <c r="OVK106" s="189"/>
      <c r="OVL106" s="189"/>
      <c r="OVM106" s="189"/>
      <c r="OVN106" s="189"/>
      <c r="OVO106" s="189"/>
      <c r="OVP106" s="189"/>
      <c r="OVQ106" s="189"/>
      <c r="OVR106" s="189"/>
      <c r="OVS106" s="189"/>
      <c r="OVT106" s="189"/>
      <c r="OVU106" s="189"/>
      <c r="OVV106" s="189"/>
      <c r="OVW106" s="189"/>
      <c r="OVX106" s="189"/>
      <c r="OVY106" s="189"/>
      <c r="OVZ106" s="189"/>
      <c r="OWA106" s="189"/>
      <c r="OWB106" s="189"/>
      <c r="OWC106" s="189"/>
      <c r="OWD106" s="189"/>
      <c r="OWE106" s="189"/>
      <c r="OWF106" s="189"/>
      <c r="OWG106" s="189"/>
      <c r="OWH106" s="189"/>
      <c r="OWI106" s="189"/>
      <c r="OWJ106" s="189"/>
      <c r="OWK106" s="189"/>
      <c r="OWL106" s="189"/>
      <c r="OWM106" s="189"/>
      <c r="OWN106" s="189"/>
      <c r="OWO106" s="189"/>
      <c r="OWP106" s="189"/>
      <c r="OWQ106" s="189"/>
      <c r="OWR106" s="189"/>
      <c r="OWS106" s="189"/>
      <c r="OWT106" s="189"/>
      <c r="OWU106" s="189"/>
      <c r="OWV106" s="189"/>
      <c r="OWW106" s="189"/>
      <c r="OWX106" s="189"/>
      <c r="OWY106" s="189"/>
      <c r="OWZ106" s="189"/>
      <c r="OXA106" s="189"/>
      <c r="OXB106" s="189"/>
      <c r="OXC106" s="189"/>
      <c r="OXD106" s="189"/>
      <c r="OXE106" s="189"/>
      <c r="OXF106" s="189"/>
      <c r="OXG106" s="189"/>
      <c r="OXH106" s="189"/>
      <c r="OXI106" s="189"/>
      <c r="OXJ106" s="189"/>
      <c r="OXK106" s="189"/>
      <c r="OXL106" s="189"/>
      <c r="OXM106" s="189"/>
      <c r="OXN106" s="189"/>
      <c r="OXO106" s="189"/>
      <c r="OXP106" s="189"/>
      <c r="OXQ106" s="189"/>
      <c r="OXR106" s="189"/>
      <c r="OXS106" s="189"/>
      <c r="OXT106" s="189"/>
      <c r="OXU106" s="189"/>
      <c r="OXV106" s="189"/>
      <c r="OXW106" s="189"/>
      <c r="OXX106" s="189"/>
      <c r="OXY106" s="189"/>
      <c r="OXZ106" s="189"/>
      <c r="OYA106" s="189"/>
      <c r="OYB106" s="189"/>
      <c r="OYC106" s="189"/>
      <c r="OYD106" s="189"/>
      <c r="OYE106" s="189"/>
      <c r="OYF106" s="189"/>
      <c r="OYG106" s="189"/>
      <c r="OYH106" s="189"/>
      <c r="OYI106" s="189"/>
      <c r="OYJ106" s="189"/>
      <c r="OYK106" s="189"/>
      <c r="OYL106" s="189"/>
      <c r="OYM106" s="189"/>
      <c r="OYN106" s="189"/>
      <c r="OYO106" s="189"/>
      <c r="OYP106" s="189"/>
      <c r="OYQ106" s="189"/>
      <c r="OYR106" s="189"/>
      <c r="OYS106" s="189"/>
      <c r="OYT106" s="189"/>
      <c r="OYU106" s="189"/>
      <c r="OYV106" s="189"/>
      <c r="OYW106" s="189"/>
      <c r="OYX106" s="189"/>
      <c r="OYY106" s="189"/>
      <c r="OYZ106" s="189"/>
      <c r="OZA106" s="189"/>
      <c r="OZB106" s="189"/>
      <c r="OZC106" s="189"/>
      <c r="OZD106" s="189"/>
      <c r="OZE106" s="189"/>
      <c r="OZF106" s="189"/>
      <c r="OZG106" s="189"/>
      <c r="OZH106" s="189"/>
      <c r="OZI106" s="189"/>
      <c r="OZJ106" s="189"/>
      <c r="OZK106" s="189"/>
      <c r="OZL106" s="189"/>
      <c r="OZM106" s="189"/>
      <c r="OZN106" s="189"/>
      <c r="OZO106" s="189"/>
      <c r="OZP106" s="189"/>
      <c r="OZQ106" s="189"/>
      <c r="OZR106" s="189"/>
      <c r="OZS106" s="189"/>
      <c r="OZT106" s="189"/>
      <c r="OZU106" s="189"/>
      <c r="OZV106" s="189"/>
      <c r="OZW106" s="189"/>
      <c r="OZX106" s="189"/>
      <c r="OZY106" s="189"/>
      <c r="OZZ106" s="189"/>
      <c r="PAA106" s="189"/>
      <c r="PAB106" s="189"/>
      <c r="PAC106" s="189"/>
      <c r="PAD106" s="189"/>
      <c r="PAE106" s="189"/>
      <c r="PAF106" s="189"/>
      <c r="PAG106" s="189"/>
      <c r="PAH106" s="189"/>
      <c r="PAI106" s="189"/>
      <c r="PAJ106" s="189"/>
      <c r="PAK106" s="189"/>
      <c r="PAL106" s="189"/>
      <c r="PAM106" s="189"/>
      <c r="PAN106" s="189"/>
      <c r="PAO106" s="189"/>
      <c r="PAP106" s="189"/>
      <c r="PAQ106" s="189"/>
      <c r="PAR106" s="189"/>
      <c r="PAS106" s="189"/>
      <c r="PAT106" s="189"/>
      <c r="PAU106" s="189"/>
      <c r="PAV106" s="189"/>
      <c r="PAW106" s="189"/>
      <c r="PAX106" s="189"/>
      <c r="PAY106" s="189"/>
      <c r="PAZ106" s="189"/>
      <c r="PBA106" s="189"/>
      <c r="PBB106" s="189"/>
      <c r="PBC106" s="189"/>
      <c r="PBD106" s="189"/>
      <c r="PBE106" s="189"/>
      <c r="PBF106" s="189"/>
      <c r="PBG106" s="189"/>
      <c r="PBH106" s="189"/>
      <c r="PBI106" s="189"/>
      <c r="PBJ106" s="189"/>
      <c r="PBK106" s="189"/>
      <c r="PBL106" s="189"/>
      <c r="PBM106" s="189"/>
      <c r="PBN106" s="189"/>
      <c r="PBO106" s="189"/>
      <c r="PBP106" s="189"/>
      <c r="PBQ106" s="189"/>
      <c r="PBR106" s="189"/>
      <c r="PBS106" s="189"/>
      <c r="PBT106" s="189"/>
      <c r="PBU106" s="189"/>
      <c r="PBV106" s="189"/>
      <c r="PBW106" s="189"/>
      <c r="PBX106" s="189"/>
      <c r="PBY106" s="189"/>
      <c r="PBZ106" s="189"/>
      <c r="PCA106" s="189"/>
      <c r="PCB106" s="189"/>
      <c r="PCC106" s="189"/>
      <c r="PCD106" s="189"/>
      <c r="PCE106" s="189"/>
      <c r="PCF106" s="189"/>
      <c r="PCG106" s="189"/>
      <c r="PCH106" s="189"/>
      <c r="PCI106" s="189"/>
      <c r="PCJ106" s="189"/>
      <c r="PCK106" s="189"/>
      <c r="PCL106" s="189"/>
      <c r="PCM106" s="189"/>
      <c r="PCN106" s="189"/>
      <c r="PCO106" s="189"/>
      <c r="PCP106" s="189"/>
      <c r="PCQ106" s="189"/>
      <c r="PCR106" s="189"/>
      <c r="PCS106" s="189"/>
      <c r="PCT106" s="189"/>
      <c r="PCU106" s="189"/>
      <c r="PCV106" s="189"/>
      <c r="PCW106" s="189"/>
      <c r="PCX106" s="189"/>
      <c r="PCY106" s="189"/>
      <c r="PCZ106" s="189"/>
      <c r="PDA106" s="189"/>
      <c r="PDB106" s="189"/>
      <c r="PDC106" s="189"/>
      <c r="PDD106" s="189"/>
      <c r="PDE106" s="189"/>
      <c r="PDF106" s="189"/>
      <c r="PDG106" s="189"/>
      <c r="PDH106" s="189"/>
      <c r="PDI106" s="189"/>
      <c r="PDJ106" s="189"/>
      <c r="PDK106" s="189"/>
      <c r="PDL106" s="189"/>
      <c r="PDM106" s="189"/>
      <c r="PDN106" s="189"/>
      <c r="PDO106" s="189"/>
      <c r="PDP106" s="189"/>
      <c r="PDQ106" s="189"/>
      <c r="PDR106" s="189"/>
      <c r="PDS106" s="189"/>
      <c r="PDT106" s="189"/>
      <c r="PDU106" s="189"/>
      <c r="PDV106" s="189"/>
      <c r="PDW106" s="189"/>
      <c r="PDX106" s="189"/>
      <c r="PDY106" s="189"/>
      <c r="PDZ106" s="189"/>
      <c r="PEA106" s="189"/>
      <c r="PEB106" s="189"/>
      <c r="PEC106" s="189"/>
      <c r="PED106" s="189"/>
      <c r="PEE106" s="189"/>
      <c r="PEF106" s="189"/>
      <c r="PEG106" s="189"/>
      <c r="PEH106" s="189"/>
      <c r="PEI106" s="189"/>
      <c r="PEJ106" s="189"/>
      <c r="PEK106" s="189"/>
      <c r="PEL106" s="189"/>
      <c r="PEM106" s="189"/>
      <c r="PEN106" s="189"/>
      <c r="PEO106" s="189"/>
      <c r="PEP106" s="189"/>
      <c r="PEQ106" s="189"/>
      <c r="PER106" s="189"/>
      <c r="PES106" s="189"/>
      <c r="PET106" s="189"/>
      <c r="PEU106" s="189"/>
      <c r="PEV106" s="189"/>
      <c r="PEW106" s="189"/>
      <c r="PEX106" s="189"/>
      <c r="PEY106" s="189"/>
      <c r="PEZ106" s="189"/>
      <c r="PFA106" s="189"/>
      <c r="PFB106" s="189"/>
      <c r="PFC106" s="189"/>
      <c r="PFD106" s="189"/>
      <c r="PFE106" s="189"/>
      <c r="PFF106" s="189"/>
      <c r="PFG106" s="189"/>
      <c r="PFH106" s="189"/>
      <c r="PFI106" s="189"/>
      <c r="PFJ106" s="189"/>
      <c r="PFK106" s="189"/>
      <c r="PFL106" s="189"/>
      <c r="PFM106" s="189"/>
      <c r="PFN106" s="189"/>
      <c r="PFO106" s="189"/>
      <c r="PFP106" s="189"/>
      <c r="PFQ106" s="189"/>
      <c r="PFR106" s="189"/>
      <c r="PFS106" s="189"/>
      <c r="PFT106" s="189"/>
      <c r="PFU106" s="189"/>
      <c r="PFV106" s="189"/>
      <c r="PFW106" s="189"/>
      <c r="PFX106" s="189"/>
      <c r="PFY106" s="189"/>
      <c r="PFZ106" s="189"/>
      <c r="PGA106" s="189"/>
      <c r="PGB106" s="189"/>
      <c r="PGC106" s="189"/>
      <c r="PGD106" s="189"/>
      <c r="PGE106" s="189"/>
      <c r="PGF106" s="189"/>
      <c r="PGG106" s="189"/>
      <c r="PGH106" s="189"/>
      <c r="PGI106" s="189"/>
      <c r="PGJ106" s="189"/>
      <c r="PGK106" s="189"/>
      <c r="PGL106" s="189"/>
      <c r="PGM106" s="189"/>
      <c r="PGN106" s="189"/>
      <c r="PGO106" s="189"/>
      <c r="PGP106" s="189"/>
      <c r="PGQ106" s="189"/>
      <c r="PGR106" s="189"/>
      <c r="PGS106" s="189"/>
      <c r="PGT106" s="189"/>
      <c r="PGU106" s="189"/>
      <c r="PGV106" s="189"/>
      <c r="PGW106" s="189"/>
      <c r="PGX106" s="189"/>
      <c r="PGY106" s="189"/>
      <c r="PGZ106" s="189"/>
      <c r="PHA106" s="189"/>
      <c r="PHB106" s="189"/>
      <c r="PHC106" s="189"/>
      <c r="PHD106" s="189"/>
      <c r="PHE106" s="189"/>
      <c r="PHF106" s="189"/>
      <c r="PHG106" s="189"/>
      <c r="PHH106" s="189"/>
      <c r="PHI106" s="189"/>
      <c r="PHJ106" s="189"/>
      <c r="PHK106" s="189"/>
      <c r="PHL106" s="189"/>
      <c r="PHM106" s="189"/>
      <c r="PHN106" s="189"/>
      <c r="PHO106" s="189"/>
      <c r="PHP106" s="189"/>
      <c r="PHQ106" s="189"/>
      <c r="PHR106" s="189"/>
      <c r="PHS106" s="189"/>
      <c r="PHT106" s="189"/>
      <c r="PHU106" s="189"/>
      <c r="PHV106" s="189"/>
      <c r="PHW106" s="189"/>
      <c r="PHX106" s="189"/>
      <c r="PHY106" s="189"/>
      <c r="PHZ106" s="189"/>
      <c r="PIA106" s="189"/>
      <c r="PIB106" s="189"/>
      <c r="PIC106" s="189"/>
      <c r="PID106" s="189"/>
      <c r="PIE106" s="189"/>
      <c r="PIF106" s="189"/>
      <c r="PIG106" s="189"/>
      <c r="PIH106" s="189"/>
      <c r="PII106" s="189"/>
      <c r="PIJ106" s="189"/>
      <c r="PIK106" s="189"/>
      <c r="PIL106" s="189"/>
      <c r="PIM106" s="189"/>
      <c r="PIN106" s="189"/>
      <c r="PIO106" s="189"/>
      <c r="PIP106" s="189"/>
      <c r="PIQ106" s="189"/>
      <c r="PIR106" s="189"/>
      <c r="PIS106" s="189"/>
      <c r="PIT106" s="189"/>
      <c r="PIU106" s="189"/>
      <c r="PIV106" s="189"/>
      <c r="PIW106" s="189"/>
      <c r="PIX106" s="189"/>
      <c r="PIY106" s="189"/>
      <c r="PIZ106" s="189"/>
      <c r="PJA106" s="189"/>
      <c r="PJB106" s="189"/>
      <c r="PJC106" s="189"/>
      <c r="PJD106" s="189"/>
      <c r="PJE106" s="189"/>
      <c r="PJF106" s="189"/>
      <c r="PJG106" s="189"/>
      <c r="PJH106" s="189"/>
      <c r="PJI106" s="189"/>
      <c r="PJJ106" s="189"/>
      <c r="PJK106" s="189"/>
      <c r="PJL106" s="189"/>
      <c r="PJM106" s="189"/>
      <c r="PJN106" s="189"/>
      <c r="PJO106" s="189"/>
      <c r="PJP106" s="189"/>
      <c r="PJQ106" s="189"/>
      <c r="PJR106" s="189"/>
      <c r="PJS106" s="189"/>
      <c r="PJT106" s="189"/>
      <c r="PJU106" s="189"/>
      <c r="PJV106" s="189"/>
      <c r="PJW106" s="189"/>
      <c r="PJX106" s="189"/>
      <c r="PJY106" s="189"/>
      <c r="PJZ106" s="189"/>
      <c r="PKA106" s="189"/>
      <c r="PKB106" s="189"/>
      <c r="PKC106" s="189"/>
      <c r="PKD106" s="189"/>
      <c r="PKE106" s="189"/>
      <c r="PKF106" s="189"/>
      <c r="PKG106" s="189"/>
      <c r="PKH106" s="189"/>
      <c r="PKI106" s="189"/>
      <c r="PKJ106" s="189"/>
      <c r="PKK106" s="189"/>
      <c r="PKL106" s="189"/>
      <c r="PKM106" s="189"/>
      <c r="PKN106" s="189"/>
      <c r="PKO106" s="189"/>
      <c r="PKP106" s="189"/>
      <c r="PKQ106" s="189"/>
      <c r="PKR106" s="189"/>
      <c r="PKS106" s="189"/>
      <c r="PKT106" s="189"/>
      <c r="PKU106" s="189"/>
      <c r="PKV106" s="189"/>
      <c r="PKW106" s="189"/>
      <c r="PKX106" s="189"/>
      <c r="PKY106" s="189"/>
      <c r="PKZ106" s="189"/>
      <c r="PLA106" s="189"/>
      <c r="PLB106" s="189"/>
      <c r="PLC106" s="189"/>
      <c r="PLD106" s="189"/>
      <c r="PLE106" s="189"/>
      <c r="PLF106" s="189"/>
      <c r="PLG106" s="189"/>
      <c r="PLH106" s="189"/>
      <c r="PLI106" s="189"/>
      <c r="PLJ106" s="189"/>
      <c r="PLK106" s="189"/>
      <c r="PLL106" s="189"/>
      <c r="PLM106" s="189"/>
      <c r="PLN106" s="189"/>
      <c r="PLO106" s="189"/>
      <c r="PLP106" s="189"/>
      <c r="PLQ106" s="189"/>
      <c r="PLR106" s="189"/>
      <c r="PLS106" s="189"/>
      <c r="PLT106" s="189"/>
      <c r="PLU106" s="189"/>
      <c r="PLV106" s="189"/>
      <c r="PLW106" s="189"/>
      <c r="PLX106" s="189"/>
      <c r="PLY106" s="189"/>
      <c r="PLZ106" s="189"/>
      <c r="PMA106" s="189"/>
      <c r="PMB106" s="189"/>
      <c r="PMC106" s="189"/>
      <c r="PMD106" s="189"/>
      <c r="PME106" s="189"/>
      <c r="PMF106" s="189"/>
      <c r="PMG106" s="189"/>
      <c r="PMH106" s="189"/>
      <c r="PMI106" s="189"/>
      <c r="PMJ106" s="189"/>
      <c r="PMK106" s="189"/>
      <c r="PML106" s="189"/>
      <c r="PMM106" s="189"/>
      <c r="PMN106" s="189"/>
      <c r="PMO106" s="189"/>
      <c r="PMP106" s="189"/>
      <c r="PMQ106" s="189"/>
      <c r="PMR106" s="189"/>
      <c r="PMS106" s="189"/>
      <c r="PMT106" s="189"/>
      <c r="PMU106" s="189"/>
      <c r="PMV106" s="189"/>
      <c r="PMW106" s="189"/>
      <c r="PMX106" s="189"/>
      <c r="PMY106" s="189"/>
      <c r="PMZ106" s="189"/>
      <c r="PNA106" s="189"/>
      <c r="PNB106" s="189"/>
      <c r="PNC106" s="189"/>
      <c r="PND106" s="189"/>
      <c r="PNE106" s="189"/>
      <c r="PNF106" s="189"/>
      <c r="PNG106" s="189"/>
      <c r="PNH106" s="189"/>
      <c r="PNI106" s="189"/>
      <c r="PNJ106" s="189"/>
      <c r="PNK106" s="189"/>
      <c r="PNL106" s="189"/>
      <c r="PNM106" s="189"/>
      <c r="PNN106" s="189"/>
      <c r="PNO106" s="189"/>
      <c r="PNP106" s="189"/>
      <c r="PNQ106" s="189"/>
      <c r="PNR106" s="189"/>
      <c r="PNS106" s="189"/>
      <c r="PNT106" s="189"/>
      <c r="PNU106" s="189"/>
      <c r="PNV106" s="189"/>
      <c r="PNW106" s="189"/>
      <c r="PNX106" s="189"/>
      <c r="PNY106" s="189"/>
      <c r="PNZ106" s="189"/>
      <c r="POA106" s="189"/>
      <c r="POB106" s="189"/>
      <c r="POC106" s="189"/>
      <c r="POD106" s="189"/>
      <c r="POE106" s="189"/>
      <c r="POF106" s="189"/>
      <c r="POG106" s="189"/>
      <c r="POH106" s="189"/>
      <c r="POI106" s="189"/>
      <c r="POJ106" s="189"/>
      <c r="POK106" s="189"/>
      <c r="POL106" s="189"/>
      <c r="POM106" s="189"/>
      <c r="PON106" s="189"/>
      <c r="POO106" s="189"/>
      <c r="POP106" s="189"/>
      <c r="POQ106" s="189"/>
      <c r="POR106" s="189"/>
      <c r="POS106" s="189"/>
      <c r="POT106" s="189"/>
      <c r="POU106" s="189"/>
      <c r="POV106" s="189"/>
      <c r="POW106" s="189"/>
      <c r="POX106" s="189"/>
      <c r="POY106" s="189"/>
      <c r="POZ106" s="189"/>
      <c r="PPA106" s="189"/>
      <c r="PPB106" s="189"/>
      <c r="PPC106" s="189"/>
      <c r="PPD106" s="189"/>
      <c r="PPE106" s="189"/>
      <c r="PPF106" s="189"/>
      <c r="PPG106" s="189"/>
      <c r="PPH106" s="189"/>
      <c r="PPI106" s="189"/>
      <c r="PPJ106" s="189"/>
      <c r="PPK106" s="189"/>
      <c r="PPL106" s="189"/>
      <c r="PPM106" s="189"/>
      <c r="PPN106" s="189"/>
      <c r="PPO106" s="189"/>
      <c r="PPP106" s="189"/>
      <c r="PPQ106" s="189"/>
      <c r="PPR106" s="189"/>
      <c r="PPS106" s="189"/>
      <c r="PPT106" s="189"/>
      <c r="PPU106" s="189"/>
      <c r="PPV106" s="189"/>
      <c r="PPW106" s="189"/>
      <c r="PPX106" s="189"/>
      <c r="PPY106" s="189"/>
      <c r="PPZ106" s="189"/>
      <c r="PQA106" s="189"/>
      <c r="PQB106" s="189"/>
      <c r="PQC106" s="189"/>
      <c r="PQD106" s="189"/>
      <c r="PQE106" s="189"/>
      <c r="PQF106" s="189"/>
      <c r="PQG106" s="189"/>
      <c r="PQH106" s="189"/>
      <c r="PQI106" s="189"/>
      <c r="PQJ106" s="189"/>
      <c r="PQK106" s="189"/>
      <c r="PQL106" s="189"/>
      <c r="PQM106" s="189"/>
      <c r="PQN106" s="189"/>
      <c r="PQO106" s="189"/>
      <c r="PQP106" s="189"/>
      <c r="PQQ106" s="189"/>
      <c r="PQR106" s="189"/>
      <c r="PQS106" s="189"/>
      <c r="PQT106" s="189"/>
      <c r="PQU106" s="189"/>
      <c r="PQV106" s="189"/>
      <c r="PQW106" s="189"/>
      <c r="PQX106" s="189"/>
      <c r="PQY106" s="189"/>
      <c r="PQZ106" s="189"/>
      <c r="PRA106" s="189"/>
      <c r="PRB106" s="189"/>
      <c r="PRC106" s="189"/>
      <c r="PRD106" s="189"/>
      <c r="PRE106" s="189"/>
      <c r="PRF106" s="189"/>
      <c r="PRG106" s="189"/>
      <c r="PRH106" s="189"/>
      <c r="PRI106" s="189"/>
      <c r="PRJ106" s="189"/>
      <c r="PRK106" s="189"/>
      <c r="PRL106" s="189"/>
      <c r="PRM106" s="189"/>
      <c r="PRN106" s="189"/>
      <c r="PRO106" s="189"/>
      <c r="PRP106" s="189"/>
      <c r="PRQ106" s="189"/>
      <c r="PRR106" s="189"/>
      <c r="PRS106" s="189"/>
      <c r="PRT106" s="189"/>
      <c r="PRU106" s="189"/>
      <c r="PRV106" s="189"/>
      <c r="PRW106" s="189"/>
      <c r="PRX106" s="189"/>
      <c r="PRY106" s="189"/>
      <c r="PRZ106" s="189"/>
      <c r="PSA106" s="189"/>
      <c r="PSB106" s="189"/>
      <c r="PSC106" s="189"/>
      <c r="PSD106" s="189"/>
      <c r="PSE106" s="189"/>
      <c r="PSF106" s="189"/>
      <c r="PSG106" s="189"/>
      <c r="PSH106" s="189"/>
      <c r="PSI106" s="189"/>
      <c r="PSJ106" s="189"/>
      <c r="PSK106" s="189"/>
      <c r="PSL106" s="189"/>
      <c r="PSM106" s="189"/>
      <c r="PSN106" s="189"/>
      <c r="PSO106" s="189"/>
      <c r="PSP106" s="189"/>
      <c r="PSQ106" s="189"/>
      <c r="PSR106" s="189"/>
      <c r="PSS106" s="189"/>
      <c r="PST106" s="189"/>
      <c r="PSU106" s="189"/>
      <c r="PSV106" s="189"/>
      <c r="PSW106" s="189"/>
      <c r="PSX106" s="189"/>
      <c r="PSY106" s="189"/>
      <c r="PSZ106" s="189"/>
      <c r="PTA106" s="189"/>
      <c r="PTB106" s="189"/>
      <c r="PTC106" s="189"/>
      <c r="PTD106" s="189"/>
      <c r="PTE106" s="189"/>
      <c r="PTF106" s="189"/>
      <c r="PTG106" s="189"/>
      <c r="PTH106" s="189"/>
      <c r="PTI106" s="189"/>
      <c r="PTJ106" s="189"/>
      <c r="PTK106" s="189"/>
      <c r="PTL106" s="189"/>
      <c r="PTM106" s="189"/>
      <c r="PTN106" s="189"/>
      <c r="PTO106" s="189"/>
      <c r="PTP106" s="189"/>
      <c r="PTQ106" s="189"/>
      <c r="PTR106" s="189"/>
      <c r="PTS106" s="189"/>
      <c r="PTT106" s="189"/>
      <c r="PTU106" s="189"/>
      <c r="PTV106" s="189"/>
      <c r="PTW106" s="189"/>
      <c r="PTX106" s="189"/>
      <c r="PTY106" s="189"/>
      <c r="PTZ106" s="189"/>
      <c r="PUA106" s="189"/>
      <c r="PUB106" s="189"/>
      <c r="PUC106" s="189"/>
      <c r="PUD106" s="189"/>
      <c r="PUE106" s="189"/>
      <c r="PUF106" s="189"/>
      <c r="PUG106" s="189"/>
      <c r="PUH106" s="189"/>
      <c r="PUI106" s="189"/>
      <c r="PUJ106" s="189"/>
      <c r="PUK106" s="189"/>
      <c r="PUL106" s="189"/>
      <c r="PUM106" s="189"/>
      <c r="PUN106" s="189"/>
      <c r="PUO106" s="189"/>
      <c r="PUP106" s="189"/>
      <c r="PUQ106" s="189"/>
      <c r="PUR106" s="189"/>
      <c r="PUS106" s="189"/>
      <c r="PUT106" s="189"/>
      <c r="PUU106" s="189"/>
      <c r="PUV106" s="189"/>
      <c r="PUW106" s="189"/>
      <c r="PUX106" s="189"/>
      <c r="PUY106" s="189"/>
      <c r="PUZ106" s="189"/>
      <c r="PVA106" s="189"/>
      <c r="PVB106" s="189"/>
      <c r="PVC106" s="189"/>
      <c r="PVD106" s="189"/>
      <c r="PVE106" s="189"/>
      <c r="PVF106" s="189"/>
      <c r="PVG106" s="189"/>
      <c r="PVH106" s="189"/>
      <c r="PVI106" s="189"/>
      <c r="PVJ106" s="189"/>
      <c r="PVK106" s="189"/>
      <c r="PVL106" s="189"/>
      <c r="PVM106" s="189"/>
      <c r="PVN106" s="189"/>
      <c r="PVO106" s="189"/>
      <c r="PVP106" s="189"/>
      <c r="PVQ106" s="189"/>
      <c r="PVR106" s="189"/>
      <c r="PVS106" s="189"/>
      <c r="PVT106" s="189"/>
      <c r="PVU106" s="189"/>
      <c r="PVV106" s="189"/>
      <c r="PVW106" s="189"/>
      <c r="PVX106" s="189"/>
      <c r="PVY106" s="189"/>
      <c r="PVZ106" s="189"/>
      <c r="PWA106" s="189"/>
      <c r="PWB106" s="189"/>
      <c r="PWC106" s="189"/>
      <c r="PWD106" s="189"/>
      <c r="PWE106" s="189"/>
      <c r="PWF106" s="189"/>
      <c r="PWG106" s="189"/>
      <c r="PWH106" s="189"/>
      <c r="PWI106" s="189"/>
      <c r="PWJ106" s="189"/>
      <c r="PWK106" s="189"/>
      <c r="PWL106" s="189"/>
      <c r="PWM106" s="189"/>
      <c r="PWN106" s="189"/>
      <c r="PWO106" s="189"/>
      <c r="PWP106" s="189"/>
      <c r="PWQ106" s="189"/>
      <c r="PWR106" s="189"/>
      <c r="PWS106" s="189"/>
      <c r="PWT106" s="189"/>
      <c r="PWU106" s="189"/>
      <c r="PWV106" s="189"/>
      <c r="PWW106" s="189"/>
      <c r="PWX106" s="189"/>
      <c r="PWY106" s="189"/>
      <c r="PWZ106" s="189"/>
      <c r="PXA106" s="189"/>
      <c r="PXB106" s="189"/>
      <c r="PXC106" s="189"/>
      <c r="PXD106" s="189"/>
      <c r="PXE106" s="189"/>
      <c r="PXF106" s="189"/>
      <c r="PXG106" s="189"/>
      <c r="PXH106" s="189"/>
      <c r="PXI106" s="189"/>
      <c r="PXJ106" s="189"/>
      <c r="PXK106" s="189"/>
      <c r="PXL106" s="189"/>
      <c r="PXM106" s="189"/>
      <c r="PXN106" s="189"/>
      <c r="PXO106" s="189"/>
      <c r="PXP106" s="189"/>
      <c r="PXQ106" s="189"/>
      <c r="PXR106" s="189"/>
      <c r="PXS106" s="189"/>
      <c r="PXT106" s="189"/>
      <c r="PXU106" s="189"/>
      <c r="PXV106" s="189"/>
      <c r="PXW106" s="189"/>
      <c r="PXX106" s="189"/>
      <c r="PXY106" s="189"/>
      <c r="PXZ106" s="189"/>
      <c r="PYA106" s="189"/>
      <c r="PYB106" s="189"/>
      <c r="PYC106" s="189"/>
      <c r="PYD106" s="189"/>
      <c r="PYE106" s="189"/>
      <c r="PYF106" s="189"/>
      <c r="PYG106" s="189"/>
      <c r="PYH106" s="189"/>
      <c r="PYI106" s="189"/>
      <c r="PYJ106" s="189"/>
      <c r="PYK106" s="189"/>
      <c r="PYL106" s="189"/>
      <c r="PYM106" s="189"/>
      <c r="PYN106" s="189"/>
      <c r="PYO106" s="189"/>
      <c r="PYP106" s="189"/>
      <c r="PYQ106" s="189"/>
      <c r="PYR106" s="189"/>
      <c r="PYS106" s="189"/>
      <c r="PYT106" s="189"/>
      <c r="PYU106" s="189"/>
      <c r="PYV106" s="189"/>
      <c r="PYW106" s="189"/>
      <c r="PYX106" s="189"/>
      <c r="PYY106" s="189"/>
      <c r="PYZ106" s="189"/>
      <c r="PZA106" s="189"/>
      <c r="PZB106" s="189"/>
      <c r="PZC106" s="189"/>
      <c r="PZD106" s="189"/>
      <c r="PZE106" s="189"/>
      <c r="PZF106" s="189"/>
      <c r="PZG106" s="189"/>
      <c r="PZH106" s="189"/>
      <c r="PZI106" s="189"/>
      <c r="PZJ106" s="189"/>
      <c r="PZK106" s="189"/>
      <c r="PZL106" s="189"/>
      <c r="PZM106" s="189"/>
      <c r="PZN106" s="189"/>
      <c r="PZO106" s="189"/>
      <c r="PZP106" s="189"/>
      <c r="PZQ106" s="189"/>
      <c r="PZR106" s="189"/>
      <c r="PZS106" s="189"/>
      <c r="PZT106" s="189"/>
      <c r="PZU106" s="189"/>
      <c r="PZV106" s="189"/>
      <c r="PZW106" s="189"/>
      <c r="PZX106" s="189"/>
      <c r="PZY106" s="189"/>
      <c r="PZZ106" s="189"/>
      <c r="QAA106" s="189"/>
      <c r="QAB106" s="189"/>
      <c r="QAC106" s="189"/>
      <c r="QAD106" s="189"/>
      <c r="QAE106" s="189"/>
      <c r="QAF106" s="189"/>
      <c r="QAG106" s="189"/>
      <c r="QAH106" s="189"/>
      <c r="QAI106" s="189"/>
      <c r="QAJ106" s="189"/>
      <c r="QAK106" s="189"/>
      <c r="QAL106" s="189"/>
      <c r="QAM106" s="189"/>
      <c r="QAN106" s="189"/>
      <c r="QAO106" s="189"/>
      <c r="QAP106" s="189"/>
      <c r="QAQ106" s="189"/>
      <c r="QAR106" s="189"/>
      <c r="QAS106" s="189"/>
      <c r="QAT106" s="189"/>
      <c r="QAU106" s="189"/>
      <c r="QAV106" s="189"/>
      <c r="QAW106" s="189"/>
      <c r="QAX106" s="189"/>
      <c r="QAY106" s="189"/>
      <c r="QAZ106" s="189"/>
      <c r="QBA106" s="189"/>
      <c r="QBB106" s="189"/>
      <c r="QBC106" s="189"/>
      <c r="QBD106" s="189"/>
      <c r="QBE106" s="189"/>
      <c r="QBF106" s="189"/>
      <c r="QBG106" s="189"/>
      <c r="QBH106" s="189"/>
      <c r="QBI106" s="189"/>
      <c r="QBJ106" s="189"/>
      <c r="QBK106" s="189"/>
      <c r="QBL106" s="189"/>
      <c r="QBM106" s="189"/>
      <c r="QBN106" s="189"/>
      <c r="QBO106" s="189"/>
      <c r="QBP106" s="189"/>
      <c r="QBQ106" s="189"/>
      <c r="QBR106" s="189"/>
      <c r="QBS106" s="189"/>
      <c r="QBT106" s="189"/>
      <c r="QBU106" s="189"/>
      <c r="QBV106" s="189"/>
      <c r="QBW106" s="189"/>
      <c r="QBX106" s="189"/>
      <c r="QBY106" s="189"/>
      <c r="QBZ106" s="189"/>
      <c r="QCA106" s="189"/>
      <c r="QCB106" s="189"/>
      <c r="QCC106" s="189"/>
      <c r="QCD106" s="189"/>
      <c r="QCE106" s="189"/>
      <c r="QCF106" s="189"/>
      <c r="QCG106" s="189"/>
      <c r="QCH106" s="189"/>
      <c r="QCI106" s="189"/>
      <c r="QCJ106" s="189"/>
      <c r="QCK106" s="189"/>
      <c r="QCL106" s="189"/>
      <c r="QCM106" s="189"/>
      <c r="QCN106" s="189"/>
      <c r="QCO106" s="189"/>
      <c r="QCP106" s="189"/>
      <c r="QCQ106" s="189"/>
      <c r="QCR106" s="189"/>
      <c r="QCS106" s="189"/>
      <c r="QCT106" s="189"/>
      <c r="QCU106" s="189"/>
      <c r="QCV106" s="189"/>
      <c r="QCW106" s="189"/>
      <c r="QCX106" s="189"/>
      <c r="QCY106" s="189"/>
      <c r="QCZ106" s="189"/>
      <c r="QDA106" s="189"/>
      <c r="QDB106" s="189"/>
      <c r="QDC106" s="189"/>
      <c r="QDD106" s="189"/>
      <c r="QDE106" s="189"/>
      <c r="QDF106" s="189"/>
      <c r="QDG106" s="189"/>
      <c r="QDH106" s="189"/>
      <c r="QDI106" s="189"/>
      <c r="QDJ106" s="189"/>
      <c r="QDK106" s="189"/>
      <c r="QDL106" s="189"/>
      <c r="QDM106" s="189"/>
      <c r="QDN106" s="189"/>
      <c r="QDO106" s="189"/>
      <c r="QDP106" s="189"/>
      <c r="QDQ106" s="189"/>
      <c r="QDR106" s="189"/>
      <c r="QDS106" s="189"/>
      <c r="QDT106" s="189"/>
      <c r="QDU106" s="189"/>
      <c r="QDV106" s="189"/>
      <c r="QDW106" s="189"/>
      <c r="QDX106" s="189"/>
      <c r="QDY106" s="189"/>
      <c r="QDZ106" s="189"/>
      <c r="QEA106" s="189"/>
      <c r="QEB106" s="189"/>
      <c r="QEC106" s="189"/>
      <c r="QED106" s="189"/>
      <c r="QEE106" s="189"/>
      <c r="QEF106" s="189"/>
      <c r="QEG106" s="189"/>
      <c r="QEH106" s="189"/>
      <c r="QEI106" s="189"/>
      <c r="QEJ106" s="189"/>
      <c r="QEK106" s="189"/>
      <c r="QEL106" s="189"/>
      <c r="QEM106" s="189"/>
      <c r="QEN106" s="189"/>
      <c r="QEO106" s="189"/>
      <c r="QEP106" s="189"/>
      <c r="QEQ106" s="189"/>
      <c r="QER106" s="189"/>
      <c r="QES106" s="189"/>
      <c r="QET106" s="189"/>
      <c r="QEU106" s="189"/>
      <c r="QEV106" s="189"/>
      <c r="QEW106" s="189"/>
      <c r="QEX106" s="189"/>
      <c r="QEY106" s="189"/>
      <c r="QEZ106" s="189"/>
      <c r="QFA106" s="189"/>
      <c r="QFB106" s="189"/>
      <c r="QFC106" s="189"/>
      <c r="QFD106" s="189"/>
      <c r="QFE106" s="189"/>
      <c r="QFF106" s="189"/>
      <c r="QFG106" s="189"/>
      <c r="QFH106" s="189"/>
      <c r="QFI106" s="189"/>
      <c r="QFJ106" s="189"/>
      <c r="QFK106" s="189"/>
      <c r="QFL106" s="189"/>
      <c r="QFM106" s="189"/>
      <c r="QFN106" s="189"/>
      <c r="QFO106" s="189"/>
      <c r="QFP106" s="189"/>
      <c r="QFQ106" s="189"/>
      <c r="QFR106" s="189"/>
      <c r="QFS106" s="189"/>
      <c r="QFT106" s="189"/>
      <c r="QFU106" s="189"/>
      <c r="QFV106" s="189"/>
      <c r="QFW106" s="189"/>
      <c r="QFX106" s="189"/>
      <c r="QFY106" s="189"/>
      <c r="QFZ106" s="189"/>
      <c r="QGA106" s="189"/>
      <c r="QGB106" s="189"/>
      <c r="QGC106" s="189"/>
      <c r="QGD106" s="189"/>
      <c r="QGE106" s="189"/>
      <c r="QGF106" s="189"/>
      <c r="QGG106" s="189"/>
      <c r="QGH106" s="189"/>
      <c r="QGI106" s="189"/>
      <c r="QGJ106" s="189"/>
      <c r="QGK106" s="189"/>
      <c r="QGL106" s="189"/>
      <c r="QGM106" s="189"/>
      <c r="QGN106" s="189"/>
      <c r="QGO106" s="189"/>
      <c r="QGP106" s="189"/>
      <c r="QGQ106" s="189"/>
      <c r="QGR106" s="189"/>
      <c r="QGS106" s="189"/>
      <c r="QGT106" s="189"/>
      <c r="QGU106" s="189"/>
      <c r="QGV106" s="189"/>
      <c r="QGW106" s="189"/>
      <c r="QGX106" s="189"/>
      <c r="QGY106" s="189"/>
      <c r="QGZ106" s="189"/>
      <c r="QHA106" s="189"/>
      <c r="QHB106" s="189"/>
      <c r="QHC106" s="189"/>
      <c r="QHD106" s="189"/>
      <c r="QHE106" s="189"/>
      <c r="QHF106" s="189"/>
      <c r="QHG106" s="189"/>
      <c r="QHH106" s="189"/>
      <c r="QHI106" s="189"/>
      <c r="QHJ106" s="189"/>
      <c r="QHK106" s="189"/>
      <c r="QHL106" s="189"/>
      <c r="QHM106" s="189"/>
      <c r="QHN106" s="189"/>
      <c r="QHO106" s="189"/>
      <c r="QHP106" s="189"/>
      <c r="QHQ106" s="189"/>
      <c r="QHR106" s="189"/>
      <c r="QHS106" s="189"/>
      <c r="QHT106" s="189"/>
      <c r="QHU106" s="189"/>
      <c r="QHV106" s="189"/>
      <c r="QHW106" s="189"/>
      <c r="QHX106" s="189"/>
      <c r="QHY106" s="189"/>
      <c r="QHZ106" s="189"/>
      <c r="QIA106" s="189"/>
      <c r="QIB106" s="189"/>
      <c r="QIC106" s="189"/>
      <c r="QID106" s="189"/>
      <c r="QIE106" s="189"/>
      <c r="QIF106" s="189"/>
      <c r="QIG106" s="189"/>
      <c r="QIH106" s="189"/>
      <c r="QII106" s="189"/>
      <c r="QIJ106" s="189"/>
      <c r="QIK106" s="189"/>
      <c r="QIL106" s="189"/>
      <c r="QIM106" s="189"/>
      <c r="QIN106" s="189"/>
      <c r="QIO106" s="189"/>
      <c r="QIP106" s="189"/>
      <c r="QIQ106" s="189"/>
      <c r="QIR106" s="189"/>
      <c r="QIS106" s="189"/>
      <c r="QIT106" s="189"/>
      <c r="QIU106" s="189"/>
      <c r="QIV106" s="189"/>
      <c r="QIW106" s="189"/>
      <c r="QIX106" s="189"/>
      <c r="QIY106" s="189"/>
      <c r="QIZ106" s="189"/>
      <c r="QJA106" s="189"/>
      <c r="QJB106" s="189"/>
      <c r="QJC106" s="189"/>
      <c r="QJD106" s="189"/>
      <c r="QJE106" s="189"/>
      <c r="QJF106" s="189"/>
      <c r="QJG106" s="189"/>
      <c r="QJH106" s="189"/>
      <c r="QJI106" s="189"/>
      <c r="QJJ106" s="189"/>
      <c r="QJK106" s="189"/>
      <c r="QJL106" s="189"/>
      <c r="QJM106" s="189"/>
      <c r="QJN106" s="189"/>
      <c r="QJO106" s="189"/>
      <c r="QJP106" s="189"/>
      <c r="QJQ106" s="189"/>
      <c r="QJR106" s="189"/>
      <c r="QJS106" s="189"/>
      <c r="QJT106" s="189"/>
      <c r="QJU106" s="189"/>
      <c r="QJV106" s="189"/>
      <c r="QJW106" s="189"/>
      <c r="QJX106" s="189"/>
      <c r="QJY106" s="189"/>
      <c r="QJZ106" s="189"/>
      <c r="QKA106" s="189"/>
      <c r="QKB106" s="189"/>
      <c r="QKC106" s="189"/>
      <c r="QKD106" s="189"/>
      <c r="QKE106" s="189"/>
      <c r="QKF106" s="189"/>
      <c r="QKG106" s="189"/>
      <c r="QKH106" s="189"/>
      <c r="QKI106" s="189"/>
      <c r="QKJ106" s="189"/>
      <c r="QKK106" s="189"/>
      <c r="QKL106" s="189"/>
      <c r="QKM106" s="189"/>
      <c r="QKN106" s="189"/>
      <c r="QKO106" s="189"/>
      <c r="QKP106" s="189"/>
      <c r="QKQ106" s="189"/>
      <c r="QKR106" s="189"/>
      <c r="QKS106" s="189"/>
      <c r="QKT106" s="189"/>
      <c r="QKU106" s="189"/>
      <c r="QKV106" s="189"/>
      <c r="QKW106" s="189"/>
      <c r="QKX106" s="189"/>
      <c r="QKY106" s="189"/>
      <c r="QKZ106" s="189"/>
      <c r="QLA106" s="189"/>
      <c r="QLB106" s="189"/>
      <c r="QLC106" s="189"/>
      <c r="QLD106" s="189"/>
      <c r="QLE106" s="189"/>
      <c r="QLF106" s="189"/>
      <c r="QLG106" s="189"/>
      <c r="QLH106" s="189"/>
      <c r="QLI106" s="189"/>
      <c r="QLJ106" s="189"/>
      <c r="QLK106" s="189"/>
      <c r="QLL106" s="189"/>
      <c r="QLM106" s="189"/>
      <c r="QLN106" s="189"/>
      <c r="QLO106" s="189"/>
      <c r="QLP106" s="189"/>
      <c r="QLQ106" s="189"/>
      <c r="QLR106" s="189"/>
      <c r="QLS106" s="189"/>
      <c r="QLT106" s="189"/>
      <c r="QLU106" s="189"/>
      <c r="QLV106" s="189"/>
      <c r="QLW106" s="189"/>
      <c r="QLX106" s="189"/>
      <c r="QLY106" s="189"/>
      <c r="QLZ106" s="189"/>
      <c r="QMA106" s="189"/>
      <c r="QMB106" s="189"/>
      <c r="QMC106" s="189"/>
      <c r="QMD106" s="189"/>
      <c r="QME106" s="189"/>
      <c r="QMF106" s="189"/>
      <c r="QMG106" s="189"/>
      <c r="QMH106" s="189"/>
      <c r="QMI106" s="189"/>
      <c r="QMJ106" s="189"/>
      <c r="QMK106" s="189"/>
      <c r="QML106" s="189"/>
      <c r="QMM106" s="189"/>
      <c r="QMN106" s="189"/>
      <c r="QMO106" s="189"/>
      <c r="QMP106" s="189"/>
      <c r="QMQ106" s="189"/>
      <c r="QMR106" s="189"/>
      <c r="QMS106" s="189"/>
      <c r="QMT106" s="189"/>
      <c r="QMU106" s="189"/>
      <c r="QMV106" s="189"/>
      <c r="QMW106" s="189"/>
      <c r="QMX106" s="189"/>
      <c r="QMY106" s="189"/>
      <c r="QMZ106" s="189"/>
      <c r="QNA106" s="189"/>
      <c r="QNB106" s="189"/>
      <c r="QNC106" s="189"/>
      <c r="QND106" s="189"/>
      <c r="QNE106" s="189"/>
      <c r="QNF106" s="189"/>
      <c r="QNG106" s="189"/>
      <c r="QNH106" s="189"/>
      <c r="QNI106" s="189"/>
      <c r="QNJ106" s="189"/>
      <c r="QNK106" s="189"/>
      <c r="QNL106" s="189"/>
      <c r="QNM106" s="189"/>
      <c r="QNN106" s="189"/>
      <c r="QNO106" s="189"/>
      <c r="QNP106" s="189"/>
      <c r="QNQ106" s="189"/>
      <c r="QNR106" s="189"/>
      <c r="QNS106" s="189"/>
      <c r="QNT106" s="189"/>
      <c r="QNU106" s="189"/>
      <c r="QNV106" s="189"/>
      <c r="QNW106" s="189"/>
      <c r="QNX106" s="189"/>
      <c r="QNY106" s="189"/>
      <c r="QNZ106" s="189"/>
      <c r="QOA106" s="189"/>
      <c r="QOB106" s="189"/>
      <c r="QOC106" s="189"/>
      <c r="QOD106" s="189"/>
      <c r="QOE106" s="189"/>
      <c r="QOF106" s="189"/>
      <c r="QOG106" s="189"/>
      <c r="QOH106" s="189"/>
      <c r="QOI106" s="189"/>
      <c r="QOJ106" s="189"/>
      <c r="QOK106" s="189"/>
      <c r="QOL106" s="189"/>
      <c r="QOM106" s="189"/>
      <c r="QON106" s="189"/>
      <c r="QOO106" s="189"/>
      <c r="QOP106" s="189"/>
      <c r="QOQ106" s="189"/>
      <c r="QOR106" s="189"/>
      <c r="QOS106" s="189"/>
      <c r="QOT106" s="189"/>
      <c r="QOU106" s="189"/>
      <c r="QOV106" s="189"/>
      <c r="QOW106" s="189"/>
      <c r="QOX106" s="189"/>
      <c r="QOY106" s="189"/>
      <c r="QOZ106" s="189"/>
      <c r="QPA106" s="189"/>
      <c r="QPB106" s="189"/>
      <c r="QPC106" s="189"/>
      <c r="QPD106" s="189"/>
      <c r="QPE106" s="189"/>
      <c r="QPF106" s="189"/>
      <c r="QPG106" s="189"/>
      <c r="QPH106" s="189"/>
      <c r="QPI106" s="189"/>
      <c r="QPJ106" s="189"/>
      <c r="QPK106" s="189"/>
      <c r="QPL106" s="189"/>
      <c r="QPM106" s="189"/>
      <c r="QPN106" s="189"/>
      <c r="QPO106" s="189"/>
      <c r="QPP106" s="189"/>
      <c r="QPQ106" s="189"/>
      <c r="QPR106" s="189"/>
      <c r="QPS106" s="189"/>
      <c r="QPT106" s="189"/>
      <c r="QPU106" s="189"/>
      <c r="QPV106" s="189"/>
      <c r="QPW106" s="189"/>
      <c r="QPX106" s="189"/>
      <c r="QPY106" s="189"/>
      <c r="QPZ106" s="189"/>
      <c r="QQA106" s="189"/>
      <c r="QQB106" s="189"/>
      <c r="QQC106" s="189"/>
      <c r="QQD106" s="189"/>
      <c r="QQE106" s="189"/>
      <c r="QQF106" s="189"/>
      <c r="QQG106" s="189"/>
      <c r="QQH106" s="189"/>
      <c r="QQI106" s="189"/>
      <c r="QQJ106" s="189"/>
      <c r="QQK106" s="189"/>
      <c r="QQL106" s="189"/>
      <c r="QQM106" s="189"/>
      <c r="QQN106" s="189"/>
      <c r="QQO106" s="189"/>
      <c r="QQP106" s="189"/>
      <c r="QQQ106" s="189"/>
      <c r="QQR106" s="189"/>
      <c r="QQS106" s="189"/>
      <c r="QQT106" s="189"/>
      <c r="QQU106" s="189"/>
      <c r="QQV106" s="189"/>
      <c r="QQW106" s="189"/>
      <c r="QQX106" s="189"/>
      <c r="QQY106" s="189"/>
      <c r="QQZ106" s="189"/>
      <c r="QRA106" s="189"/>
      <c r="QRB106" s="189"/>
      <c r="QRC106" s="189"/>
      <c r="QRD106" s="189"/>
      <c r="QRE106" s="189"/>
      <c r="QRF106" s="189"/>
      <c r="QRG106" s="189"/>
      <c r="QRH106" s="189"/>
      <c r="QRI106" s="189"/>
      <c r="QRJ106" s="189"/>
      <c r="QRK106" s="189"/>
      <c r="QRL106" s="189"/>
      <c r="QRM106" s="189"/>
      <c r="QRN106" s="189"/>
      <c r="QRO106" s="189"/>
      <c r="QRP106" s="189"/>
      <c r="QRQ106" s="189"/>
      <c r="QRR106" s="189"/>
      <c r="QRS106" s="189"/>
      <c r="QRT106" s="189"/>
      <c r="QRU106" s="189"/>
      <c r="QRV106" s="189"/>
      <c r="QRW106" s="189"/>
      <c r="QRX106" s="189"/>
      <c r="QRY106" s="189"/>
      <c r="QRZ106" s="189"/>
      <c r="QSA106" s="189"/>
      <c r="QSB106" s="189"/>
      <c r="QSC106" s="189"/>
      <c r="QSD106" s="189"/>
      <c r="QSE106" s="189"/>
      <c r="QSF106" s="189"/>
      <c r="QSG106" s="189"/>
      <c r="QSH106" s="189"/>
      <c r="QSI106" s="189"/>
      <c r="QSJ106" s="189"/>
      <c r="QSK106" s="189"/>
      <c r="QSL106" s="189"/>
      <c r="QSM106" s="189"/>
      <c r="QSN106" s="189"/>
      <c r="QSO106" s="189"/>
      <c r="QSP106" s="189"/>
      <c r="QSQ106" s="189"/>
      <c r="QSR106" s="189"/>
      <c r="QSS106" s="189"/>
      <c r="QST106" s="189"/>
      <c r="QSU106" s="189"/>
      <c r="QSV106" s="189"/>
      <c r="QSW106" s="189"/>
      <c r="QSX106" s="189"/>
      <c r="QSY106" s="189"/>
      <c r="QSZ106" s="189"/>
      <c r="QTA106" s="189"/>
      <c r="QTB106" s="189"/>
      <c r="QTC106" s="189"/>
      <c r="QTD106" s="189"/>
      <c r="QTE106" s="189"/>
      <c r="QTF106" s="189"/>
      <c r="QTG106" s="189"/>
      <c r="QTH106" s="189"/>
      <c r="QTI106" s="189"/>
      <c r="QTJ106" s="189"/>
      <c r="QTK106" s="189"/>
      <c r="QTL106" s="189"/>
      <c r="QTM106" s="189"/>
      <c r="QTN106" s="189"/>
      <c r="QTO106" s="189"/>
      <c r="QTP106" s="189"/>
      <c r="QTQ106" s="189"/>
      <c r="QTR106" s="189"/>
      <c r="QTS106" s="189"/>
      <c r="QTT106" s="189"/>
      <c r="QTU106" s="189"/>
      <c r="QTV106" s="189"/>
      <c r="QTW106" s="189"/>
      <c r="QTX106" s="189"/>
      <c r="QTY106" s="189"/>
      <c r="QTZ106" s="189"/>
      <c r="QUA106" s="189"/>
      <c r="QUB106" s="189"/>
      <c r="QUC106" s="189"/>
      <c r="QUD106" s="189"/>
      <c r="QUE106" s="189"/>
      <c r="QUF106" s="189"/>
      <c r="QUG106" s="189"/>
      <c r="QUH106" s="189"/>
      <c r="QUI106" s="189"/>
      <c r="QUJ106" s="189"/>
      <c r="QUK106" s="189"/>
      <c r="QUL106" s="189"/>
      <c r="QUM106" s="189"/>
      <c r="QUN106" s="189"/>
      <c r="QUO106" s="189"/>
      <c r="QUP106" s="189"/>
      <c r="QUQ106" s="189"/>
      <c r="QUR106" s="189"/>
      <c r="QUS106" s="189"/>
      <c r="QUT106" s="189"/>
      <c r="QUU106" s="189"/>
      <c r="QUV106" s="189"/>
      <c r="QUW106" s="189"/>
      <c r="QUX106" s="189"/>
      <c r="QUY106" s="189"/>
      <c r="QUZ106" s="189"/>
      <c r="QVA106" s="189"/>
      <c r="QVB106" s="189"/>
      <c r="QVC106" s="189"/>
      <c r="QVD106" s="189"/>
      <c r="QVE106" s="189"/>
      <c r="QVF106" s="189"/>
      <c r="QVG106" s="189"/>
      <c r="QVH106" s="189"/>
      <c r="QVI106" s="189"/>
      <c r="QVJ106" s="189"/>
      <c r="QVK106" s="189"/>
      <c r="QVL106" s="189"/>
      <c r="QVM106" s="189"/>
      <c r="QVN106" s="189"/>
      <c r="QVO106" s="189"/>
      <c r="QVP106" s="189"/>
      <c r="QVQ106" s="189"/>
      <c r="QVR106" s="189"/>
      <c r="QVS106" s="189"/>
      <c r="QVT106" s="189"/>
      <c r="QVU106" s="189"/>
      <c r="QVV106" s="189"/>
      <c r="QVW106" s="189"/>
      <c r="QVX106" s="189"/>
      <c r="QVY106" s="189"/>
      <c r="QVZ106" s="189"/>
      <c r="QWA106" s="189"/>
      <c r="QWB106" s="189"/>
      <c r="QWC106" s="189"/>
      <c r="QWD106" s="189"/>
      <c r="QWE106" s="189"/>
      <c r="QWF106" s="189"/>
      <c r="QWG106" s="189"/>
      <c r="QWH106" s="189"/>
      <c r="QWI106" s="189"/>
      <c r="QWJ106" s="189"/>
      <c r="QWK106" s="189"/>
      <c r="QWL106" s="189"/>
      <c r="QWM106" s="189"/>
      <c r="QWN106" s="189"/>
      <c r="QWO106" s="189"/>
      <c r="QWP106" s="189"/>
      <c r="QWQ106" s="189"/>
      <c r="QWR106" s="189"/>
      <c r="QWS106" s="189"/>
      <c r="QWT106" s="189"/>
      <c r="QWU106" s="189"/>
      <c r="QWV106" s="189"/>
      <c r="QWW106" s="189"/>
      <c r="QWX106" s="189"/>
      <c r="QWY106" s="189"/>
      <c r="QWZ106" s="189"/>
      <c r="QXA106" s="189"/>
      <c r="QXB106" s="189"/>
      <c r="QXC106" s="189"/>
      <c r="QXD106" s="189"/>
      <c r="QXE106" s="189"/>
      <c r="QXF106" s="189"/>
      <c r="QXG106" s="189"/>
      <c r="QXH106" s="189"/>
      <c r="QXI106" s="189"/>
      <c r="QXJ106" s="189"/>
      <c r="QXK106" s="189"/>
      <c r="QXL106" s="189"/>
      <c r="QXM106" s="189"/>
      <c r="QXN106" s="189"/>
      <c r="QXO106" s="189"/>
      <c r="QXP106" s="189"/>
      <c r="QXQ106" s="189"/>
      <c r="QXR106" s="189"/>
      <c r="QXS106" s="189"/>
      <c r="QXT106" s="189"/>
      <c r="QXU106" s="189"/>
      <c r="QXV106" s="189"/>
      <c r="QXW106" s="189"/>
      <c r="QXX106" s="189"/>
      <c r="QXY106" s="189"/>
      <c r="QXZ106" s="189"/>
      <c r="QYA106" s="189"/>
      <c r="QYB106" s="189"/>
      <c r="QYC106" s="189"/>
      <c r="QYD106" s="189"/>
      <c r="QYE106" s="189"/>
      <c r="QYF106" s="189"/>
      <c r="QYG106" s="189"/>
      <c r="QYH106" s="189"/>
      <c r="QYI106" s="189"/>
      <c r="QYJ106" s="189"/>
      <c r="QYK106" s="189"/>
      <c r="QYL106" s="189"/>
      <c r="QYM106" s="189"/>
      <c r="QYN106" s="189"/>
      <c r="QYO106" s="189"/>
      <c r="QYP106" s="189"/>
      <c r="QYQ106" s="189"/>
      <c r="QYR106" s="189"/>
      <c r="QYS106" s="189"/>
      <c r="QYT106" s="189"/>
      <c r="QYU106" s="189"/>
      <c r="QYV106" s="189"/>
      <c r="QYW106" s="189"/>
      <c r="QYX106" s="189"/>
      <c r="QYY106" s="189"/>
      <c r="QYZ106" s="189"/>
      <c r="QZA106" s="189"/>
      <c r="QZB106" s="189"/>
      <c r="QZC106" s="189"/>
      <c r="QZD106" s="189"/>
      <c r="QZE106" s="189"/>
      <c r="QZF106" s="189"/>
      <c r="QZG106" s="189"/>
      <c r="QZH106" s="189"/>
      <c r="QZI106" s="189"/>
      <c r="QZJ106" s="189"/>
      <c r="QZK106" s="189"/>
      <c r="QZL106" s="189"/>
      <c r="QZM106" s="189"/>
      <c r="QZN106" s="189"/>
      <c r="QZO106" s="189"/>
      <c r="QZP106" s="189"/>
      <c r="QZQ106" s="189"/>
      <c r="QZR106" s="189"/>
      <c r="QZS106" s="189"/>
      <c r="QZT106" s="189"/>
      <c r="QZU106" s="189"/>
      <c r="QZV106" s="189"/>
      <c r="QZW106" s="189"/>
      <c r="QZX106" s="189"/>
      <c r="QZY106" s="189"/>
      <c r="QZZ106" s="189"/>
      <c r="RAA106" s="189"/>
      <c r="RAB106" s="189"/>
      <c r="RAC106" s="189"/>
      <c r="RAD106" s="189"/>
      <c r="RAE106" s="189"/>
      <c r="RAF106" s="189"/>
      <c r="RAG106" s="189"/>
      <c r="RAH106" s="189"/>
      <c r="RAI106" s="189"/>
      <c r="RAJ106" s="189"/>
      <c r="RAK106" s="189"/>
      <c r="RAL106" s="189"/>
      <c r="RAM106" s="189"/>
      <c r="RAN106" s="189"/>
      <c r="RAO106" s="189"/>
      <c r="RAP106" s="189"/>
      <c r="RAQ106" s="189"/>
      <c r="RAR106" s="189"/>
      <c r="RAS106" s="189"/>
      <c r="RAT106" s="189"/>
      <c r="RAU106" s="189"/>
      <c r="RAV106" s="189"/>
      <c r="RAW106" s="189"/>
      <c r="RAX106" s="189"/>
      <c r="RAY106" s="189"/>
      <c r="RAZ106" s="189"/>
      <c r="RBA106" s="189"/>
      <c r="RBB106" s="189"/>
      <c r="RBC106" s="189"/>
      <c r="RBD106" s="189"/>
      <c r="RBE106" s="189"/>
      <c r="RBF106" s="189"/>
      <c r="RBG106" s="189"/>
      <c r="RBH106" s="189"/>
      <c r="RBI106" s="189"/>
      <c r="RBJ106" s="189"/>
      <c r="RBK106" s="189"/>
      <c r="RBL106" s="189"/>
      <c r="RBM106" s="189"/>
      <c r="RBN106" s="189"/>
      <c r="RBO106" s="189"/>
      <c r="RBP106" s="189"/>
      <c r="RBQ106" s="189"/>
      <c r="RBR106" s="189"/>
      <c r="RBS106" s="189"/>
      <c r="RBT106" s="189"/>
      <c r="RBU106" s="189"/>
      <c r="RBV106" s="189"/>
      <c r="RBW106" s="189"/>
      <c r="RBX106" s="189"/>
      <c r="RBY106" s="189"/>
      <c r="RBZ106" s="189"/>
      <c r="RCA106" s="189"/>
      <c r="RCB106" s="189"/>
      <c r="RCC106" s="189"/>
      <c r="RCD106" s="189"/>
      <c r="RCE106" s="189"/>
      <c r="RCF106" s="189"/>
      <c r="RCG106" s="189"/>
      <c r="RCH106" s="189"/>
      <c r="RCI106" s="189"/>
      <c r="RCJ106" s="189"/>
      <c r="RCK106" s="189"/>
      <c r="RCL106" s="189"/>
      <c r="RCM106" s="189"/>
      <c r="RCN106" s="189"/>
      <c r="RCO106" s="189"/>
      <c r="RCP106" s="189"/>
      <c r="RCQ106" s="189"/>
      <c r="RCR106" s="189"/>
      <c r="RCS106" s="189"/>
      <c r="RCT106" s="189"/>
      <c r="RCU106" s="189"/>
      <c r="RCV106" s="189"/>
      <c r="RCW106" s="189"/>
      <c r="RCX106" s="189"/>
      <c r="RCY106" s="189"/>
      <c r="RCZ106" s="189"/>
      <c r="RDA106" s="189"/>
      <c r="RDB106" s="189"/>
      <c r="RDC106" s="189"/>
      <c r="RDD106" s="189"/>
      <c r="RDE106" s="189"/>
      <c r="RDF106" s="189"/>
      <c r="RDG106" s="189"/>
      <c r="RDH106" s="189"/>
      <c r="RDI106" s="189"/>
      <c r="RDJ106" s="189"/>
      <c r="RDK106" s="189"/>
      <c r="RDL106" s="189"/>
      <c r="RDM106" s="189"/>
      <c r="RDN106" s="189"/>
      <c r="RDO106" s="189"/>
      <c r="RDP106" s="189"/>
      <c r="RDQ106" s="189"/>
      <c r="RDR106" s="189"/>
      <c r="RDS106" s="189"/>
      <c r="RDT106" s="189"/>
      <c r="RDU106" s="189"/>
      <c r="RDV106" s="189"/>
      <c r="RDW106" s="189"/>
      <c r="RDX106" s="189"/>
      <c r="RDY106" s="189"/>
      <c r="RDZ106" s="189"/>
      <c r="REA106" s="189"/>
      <c r="REB106" s="189"/>
      <c r="REC106" s="189"/>
      <c r="RED106" s="189"/>
      <c r="REE106" s="189"/>
      <c r="REF106" s="189"/>
      <c r="REG106" s="189"/>
      <c r="REH106" s="189"/>
      <c r="REI106" s="189"/>
      <c r="REJ106" s="189"/>
      <c r="REK106" s="189"/>
      <c r="REL106" s="189"/>
      <c r="REM106" s="189"/>
      <c r="REN106" s="189"/>
      <c r="REO106" s="189"/>
      <c r="REP106" s="189"/>
      <c r="REQ106" s="189"/>
      <c r="RER106" s="189"/>
      <c r="RES106" s="189"/>
      <c r="RET106" s="189"/>
      <c r="REU106" s="189"/>
      <c r="REV106" s="189"/>
      <c r="REW106" s="189"/>
      <c r="REX106" s="189"/>
      <c r="REY106" s="189"/>
      <c r="REZ106" s="189"/>
      <c r="RFA106" s="189"/>
      <c r="RFB106" s="189"/>
      <c r="RFC106" s="189"/>
      <c r="RFD106" s="189"/>
      <c r="RFE106" s="189"/>
      <c r="RFF106" s="189"/>
      <c r="RFG106" s="189"/>
      <c r="RFH106" s="189"/>
      <c r="RFI106" s="189"/>
      <c r="RFJ106" s="189"/>
      <c r="RFK106" s="189"/>
      <c r="RFL106" s="189"/>
      <c r="RFM106" s="189"/>
      <c r="RFN106" s="189"/>
      <c r="RFO106" s="189"/>
      <c r="RFP106" s="189"/>
      <c r="RFQ106" s="189"/>
      <c r="RFR106" s="189"/>
      <c r="RFS106" s="189"/>
      <c r="RFT106" s="189"/>
      <c r="RFU106" s="189"/>
      <c r="RFV106" s="189"/>
      <c r="RFW106" s="189"/>
      <c r="RFX106" s="189"/>
      <c r="RFY106" s="189"/>
      <c r="RFZ106" s="189"/>
      <c r="RGA106" s="189"/>
      <c r="RGB106" s="189"/>
      <c r="RGC106" s="189"/>
      <c r="RGD106" s="189"/>
      <c r="RGE106" s="189"/>
      <c r="RGF106" s="189"/>
      <c r="RGG106" s="189"/>
      <c r="RGH106" s="189"/>
      <c r="RGI106" s="189"/>
      <c r="RGJ106" s="189"/>
      <c r="RGK106" s="189"/>
      <c r="RGL106" s="189"/>
      <c r="RGM106" s="189"/>
      <c r="RGN106" s="189"/>
      <c r="RGO106" s="189"/>
      <c r="RGP106" s="189"/>
      <c r="RGQ106" s="189"/>
      <c r="RGR106" s="189"/>
      <c r="RGS106" s="189"/>
      <c r="RGT106" s="189"/>
      <c r="RGU106" s="189"/>
      <c r="RGV106" s="189"/>
      <c r="RGW106" s="189"/>
      <c r="RGX106" s="189"/>
      <c r="RGY106" s="189"/>
      <c r="RGZ106" s="189"/>
      <c r="RHA106" s="189"/>
      <c r="RHB106" s="189"/>
      <c r="RHC106" s="189"/>
      <c r="RHD106" s="189"/>
      <c r="RHE106" s="189"/>
      <c r="RHF106" s="189"/>
      <c r="RHG106" s="189"/>
      <c r="RHH106" s="189"/>
      <c r="RHI106" s="189"/>
      <c r="RHJ106" s="189"/>
      <c r="RHK106" s="189"/>
      <c r="RHL106" s="189"/>
      <c r="RHM106" s="189"/>
      <c r="RHN106" s="189"/>
      <c r="RHO106" s="189"/>
      <c r="RHP106" s="189"/>
      <c r="RHQ106" s="189"/>
      <c r="RHR106" s="189"/>
      <c r="RHS106" s="189"/>
      <c r="RHT106" s="189"/>
      <c r="RHU106" s="189"/>
      <c r="RHV106" s="189"/>
      <c r="RHW106" s="189"/>
      <c r="RHX106" s="189"/>
      <c r="RHY106" s="189"/>
      <c r="RHZ106" s="189"/>
      <c r="RIA106" s="189"/>
      <c r="RIB106" s="189"/>
      <c r="RIC106" s="189"/>
      <c r="RID106" s="189"/>
      <c r="RIE106" s="189"/>
      <c r="RIF106" s="189"/>
      <c r="RIG106" s="189"/>
      <c r="RIH106" s="189"/>
      <c r="RII106" s="189"/>
      <c r="RIJ106" s="189"/>
      <c r="RIK106" s="189"/>
      <c r="RIL106" s="189"/>
      <c r="RIM106" s="189"/>
      <c r="RIN106" s="189"/>
      <c r="RIO106" s="189"/>
      <c r="RIP106" s="189"/>
      <c r="RIQ106" s="189"/>
      <c r="RIR106" s="189"/>
      <c r="RIS106" s="189"/>
      <c r="RIT106" s="189"/>
      <c r="RIU106" s="189"/>
      <c r="RIV106" s="189"/>
      <c r="RIW106" s="189"/>
      <c r="RIX106" s="189"/>
      <c r="RIY106" s="189"/>
      <c r="RIZ106" s="189"/>
      <c r="RJA106" s="189"/>
      <c r="RJB106" s="189"/>
      <c r="RJC106" s="189"/>
      <c r="RJD106" s="189"/>
      <c r="RJE106" s="189"/>
      <c r="RJF106" s="189"/>
      <c r="RJG106" s="189"/>
      <c r="RJH106" s="189"/>
      <c r="RJI106" s="189"/>
      <c r="RJJ106" s="189"/>
      <c r="RJK106" s="189"/>
      <c r="RJL106" s="189"/>
      <c r="RJM106" s="189"/>
      <c r="RJN106" s="189"/>
      <c r="RJO106" s="189"/>
      <c r="RJP106" s="189"/>
      <c r="RJQ106" s="189"/>
      <c r="RJR106" s="189"/>
      <c r="RJS106" s="189"/>
      <c r="RJT106" s="189"/>
      <c r="RJU106" s="189"/>
      <c r="RJV106" s="189"/>
      <c r="RJW106" s="189"/>
      <c r="RJX106" s="189"/>
      <c r="RJY106" s="189"/>
      <c r="RJZ106" s="189"/>
      <c r="RKA106" s="189"/>
      <c r="RKB106" s="189"/>
      <c r="RKC106" s="189"/>
      <c r="RKD106" s="189"/>
      <c r="RKE106" s="189"/>
      <c r="RKF106" s="189"/>
      <c r="RKG106" s="189"/>
      <c r="RKH106" s="189"/>
      <c r="RKI106" s="189"/>
      <c r="RKJ106" s="189"/>
      <c r="RKK106" s="189"/>
      <c r="RKL106" s="189"/>
      <c r="RKM106" s="189"/>
      <c r="RKN106" s="189"/>
      <c r="RKO106" s="189"/>
      <c r="RKP106" s="189"/>
      <c r="RKQ106" s="189"/>
      <c r="RKR106" s="189"/>
      <c r="RKS106" s="189"/>
      <c r="RKT106" s="189"/>
      <c r="RKU106" s="189"/>
      <c r="RKV106" s="189"/>
      <c r="RKW106" s="189"/>
      <c r="RKX106" s="189"/>
      <c r="RKY106" s="189"/>
      <c r="RKZ106" s="189"/>
      <c r="RLA106" s="189"/>
      <c r="RLB106" s="189"/>
      <c r="RLC106" s="189"/>
      <c r="RLD106" s="189"/>
      <c r="RLE106" s="189"/>
      <c r="RLF106" s="189"/>
      <c r="RLG106" s="189"/>
      <c r="RLH106" s="189"/>
      <c r="RLI106" s="189"/>
      <c r="RLJ106" s="189"/>
      <c r="RLK106" s="189"/>
      <c r="RLL106" s="189"/>
      <c r="RLM106" s="189"/>
      <c r="RLN106" s="189"/>
      <c r="RLO106" s="189"/>
      <c r="RLP106" s="189"/>
      <c r="RLQ106" s="189"/>
      <c r="RLR106" s="189"/>
      <c r="RLS106" s="189"/>
      <c r="RLT106" s="189"/>
      <c r="RLU106" s="189"/>
      <c r="RLV106" s="189"/>
      <c r="RLW106" s="189"/>
      <c r="RLX106" s="189"/>
      <c r="RLY106" s="189"/>
      <c r="RLZ106" s="189"/>
      <c r="RMA106" s="189"/>
      <c r="RMB106" s="189"/>
      <c r="RMC106" s="189"/>
      <c r="RMD106" s="189"/>
      <c r="RME106" s="189"/>
      <c r="RMF106" s="189"/>
      <c r="RMG106" s="189"/>
      <c r="RMH106" s="189"/>
      <c r="RMI106" s="189"/>
      <c r="RMJ106" s="189"/>
      <c r="RMK106" s="189"/>
      <c r="RML106" s="189"/>
      <c r="RMM106" s="189"/>
      <c r="RMN106" s="189"/>
      <c r="RMO106" s="189"/>
      <c r="RMP106" s="189"/>
      <c r="RMQ106" s="189"/>
      <c r="RMR106" s="189"/>
      <c r="RMS106" s="189"/>
      <c r="RMT106" s="189"/>
      <c r="RMU106" s="189"/>
      <c r="RMV106" s="189"/>
      <c r="RMW106" s="189"/>
      <c r="RMX106" s="189"/>
      <c r="RMY106" s="189"/>
      <c r="RMZ106" s="189"/>
      <c r="RNA106" s="189"/>
      <c r="RNB106" s="189"/>
      <c r="RNC106" s="189"/>
      <c r="RND106" s="189"/>
      <c r="RNE106" s="189"/>
      <c r="RNF106" s="189"/>
      <c r="RNG106" s="189"/>
      <c r="RNH106" s="189"/>
      <c r="RNI106" s="189"/>
      <c r="RNJ106" s="189"/>
      <c r="RNK106" s="189"/>
      <c r="RNL106" s="189"/>
      <c r="RNM106" s="189"/>
      <c r="RNN106" s="189"/>
      <c r="RNO106" s="189"/>
      <c r="RNP106" s="189"/>
      <c r="RNQ106" s="189"/>
      <c r="RNR106" s="189"/>
      <c r="RNS106" s="189"/>
      <c r="RNT106" s="189"/>
      <c r="RNU106" s="189"/>
      <c r="RNV106" s="189"/>
      <c r="RNW106" s="189"/>
      <c r="RNX106" s="189"/>
      <c r="RNY106" s="189"/>
      <c r="RNZ106" s="189"/>
      <c r="ROA106" s="189"/>
      <c r="ROB106" s="189"/>
      <c r="ROC106" s="189"/>
      <c r="ROD106" s="189"/>
      <c r="ROE106" s="189"/>
      <c r="ROF106" s="189"/>
      <c r="ROG106" s="189"/>
      <c r="ROH106" s="189"/>
      <c r="ROI106" s="189"/>
      <c r="ROJ106" s="189"/>
      <c r="ROK106" s="189"/>
      <c r="ROL106" s="189"/>
      <c r="ROM106" s="189"/>
      <c r="RON106" s="189"/>
      <c r="ROO106" s="189"/>
      <c r="ROP106" s="189"/>
      <c r="ROQ106" s="189"/>
      <c r="ROR106" s="189"/>
      <c r="ROS106" s="189"/>
      <c r="ROT106" s="189"/>
      <c r="ROU106" s="189"/>
      <c r="ROV106" s="189"/>
      <c r="ROW106" s="189"/>
      <c r="ROX106" s="189"/>
      <c r="ROY106" s="189"/>
      <c r="ROZ106" s="189"/>
      <c r="RPA106" s="189"/>
      <c r="RPB106" s="189"/>
      <c r="RPC106" s="189"/>
      <c r="RPD106" s="189"/>
      <c r="RPE106" s="189"/>
      <c r="RPF106" s="189"/>
      <c r="RPG106" s="189"/>
      <c r="RPH106" s="189"/>
      <c r="RPI106" s="189"/>
      <c r="RPJ106" s="189"/>
      <c r="RPK106" s="189"/>
      <c r="RPL106" s="189"/>
      <c r="RPM106" s="189"/>
      <c r="RPN106" s="189"/>
      <c r="RPO106" s="189"/>
      <c r="RPP106" s="189"/>
      <c r="RPQ106" s="189"/>
      <c r="RPR106" s="189"/>
      <c r="RPS106" s="189"/>
      <c r="RPT106" s="189"/>
      <c r="RPU106" s="189"/>
      <c r="RPV106" s="189"/>
      <c r="RPW106" s="189"/>
      <c r="RPX106" s="189"/>
      <c r="RPY106" s="189"/>
      <c r="RPZ106" s="189"/>
      <c r="RQA106" s="189"/>
      <c r="RQB106" s="189"/>
      <c r="RQC106" s="189"/>
      <c r="RQD106" s="189"/>
      <c r="RQE106" s="189"/>
      <c r="RQF106" s="189"/>
      <c r="RQG106" s="189"/>
      <c r="RQH106" s="189"/>
      <c r="RQI106" s="189"/>
      <c r="RQJ106" s="189"/>
      <c r="RQK106" s="189"/>
      <c r="RQL106" s="189"/>
      <c r="RQM106" s="189"/>
      <c r="RQN106" s="189"/>
      <c r="RQO106" s="189"/>
      <c r="RQP106" s="189"/>
      <c r="RQQ106" s="189"/>
      <c r="RQR106" s="189"/>
      <c r="RQS106" s="189"/>
      <c r="RQT106" s="189"/>
      <c r="RQU106" s="189"/>
      <c r="RQV106" s="189"/>
      <c r="RQW106" s="189"/>
      <c r="RQX106" s="189"/>
      <c r="RQY106" s="189"/>
      <c r="RQZ106" s="189"/>
      <c r="RRA106" s="189"/>
      <c r="RRB106" s="189"/>
      <c r="RRC106" s="189"/>
      <c r="RRD106" s="189"/>
      <c r="RRE106" s="189"/>
      <c r="RRF106" s="189"/>
      <c r="RRG106" s="189"/>
      <c r="RRH106" s="189"/>
      <c r="RRI106" s="189"/>
      <c r="RRJ106" s="189"/>
      <c r="RRK106" s="189"/>
      <c r="RRL106" s="189"/>
      <c r="RRM106" s="189"/>
      <c r="RRN106" s="189"/>
      <c r="RRO106" s="189"/>
      <c r="RRP106" s="189"/>
      <c r="RRQ106" s="189"/>
      <c r="RRR106" s="189"/>
      <c r="RRS106" s="189"/>
      <c r="RRT106" s="189"/>
      <c r="RRU106" s="189"/>
      <c r="RRV106" s="189"/>
      <c r="RRW106" s="189"/>
      <c r="RRX106" s="189"/>
      <c r="RRY106" s="189"/>
      <c r="RRZ106" s="189"/>
      <c r="RSA106" s="189"/>
      <c r="RSB106" s="189"/>
      <c r="RSC106" s="189"/>
      <c r="RSD106" s="189"/>
      <c r="RSE106" s="189"/>
      <c r="RSF106" s="189"/>
      <c r="RSG106" s="189"/>
      <c r="RSH106" s="189"/>
      <c r="RSI106" s="189"/>
      <c r="RSJ106" s="189"/>
      <c r="RSK106" s="189"/>
      <c r="RSL106" s="189"/>
      <c r="RSM106" s="189"/>
      <c r="RSN106" s="189"/>
      <c r="RSO106" s="189"/>
      <c r="RSP106" s="189"/>
      <c r="RSQ106" s="189"/>
      <c r="RSR106" s="189"/>
      <c r="RSS106" s="189"/>
      <c r="RST106" s="189"/>
      <c r="RSU106" s="189"/>
      <c r="RSV106" s="189"/>
      <c r="RSW106" s="189"/>
      <c r="RSX106" s="189"/>
      <c r="RSY106" s="189"/>
      <c r="RSZ106" s="189"/>
      <c r="RTA106" s="189"/>
      <c r="RTB106" s="189"/>
      <c r="RTC106" s="189"/>
      <c r="RTD106" s="189"/>
      <c r="RTE106" s="189"/>
      <c r="RTF106" s="189"/>
      <c r="RTG106" s="189"/>
      <c r="RTH106" s="189"/>
      <c r="RTI106" s="189"/>
      <c r="RTJ106" s="189"/>
      <c r="RTK106" s="189"/>
      <c r="RTL106" s="189"/>
      <c r="RTM106" s="189"/>
      <c r="RTN106" s="189"/>
      <c r="RTO106" s="189"/>
      <c r="RTP106" s="189"/>
      <c r="RTQ106" s="189"/>
      <c r="RTR106" s="189"/>
      <c r="RTS106" s="189"/>
      <c r="RTT106" s="189"/>
      <c r="RTU106" s="189"/>
      <c r="RTV106" s="189"/>
      <c r="RTW106" s="189"/>
      <c r="RTX106" s="189"/>
      <c r="RTY106" s="189"/>
      <c r="RTZ106" s="189"/>
      <c r="RUA106" s="189"/>
      <c r="RUB106" s="189"/>
      <c r="RUC106" s="189"/>
      <c r="RUD106" s="189"/>
      <c r="RUE106" s="189"/>
      <c r="RUF106" s="189"/>
      <c r="RUG106" s="189"/>
      <c r="RUH106" s="189"/>
      <c r="RUI106" s="189"/>
      <c r="RUJ106" s="189"/>
      <c r="RUK106" s="189"/>
      <c r="RUL106" s="189"/>
      <c r="RUM106" s="189"/>
      <c r="RUN106" s="189"/>
      <c r="RUO106" s="189"/>
      <c r="RUP106" s="189"/>
      <c r="RUQ106" s="189"/>
      <c r="RUR106" s="189"/>
      <c r="RUS106" s="189"/>
      <c r="RUT106" s="189"/>
      <c r="RUU106" s="189"/>
      <c r="RUV106" s="189"/>
      <c r="RUW106" s="189"/>
      <c r="RUX106" s="189"/>
      <c r="RUY106" s="189"/>
      <c r="RUZ106" s="189"/>
      <c r="RVA106" s="189"/>
      <c r="RVB106" s="189"/>
      <c r="RVC106" s="189"/>
      <c r="RVD106" s="189"/>
      <c r="RVE106" s="189"/>
      <c r="RVF106" s="189"/>
      <c r="RVG106" s="189"/>
      <c r="RVH106" s="189"/>
      <c r="RVI106" s="189"/>
      <c r="RVJ106" s="189"/>
      <c r="RVK106" s="189"/>
      <c r="RVL106" s="189"/>
      <c r="RVM106" s="189"/>
      <c r="RVN106" s="189"/>
      <c r="RVO106" s="189"/>
      <c r="RVP106" s="189"/>
      <c r="RVQ106" s="189"/>
      <c r="RVR106" s="189"/>
      <c r="RVS106" s="189"/>
      <c r="RVT106" s="189"/>
      <c r="RVU106" s="189"/>
      <c r="RVV106" s="189"/>
      <c r="RVW106" s="189"/>
      <c r="RVX106" s="189"/>
      <c r="RVY106" s="189"/>
      <c r="RVZ106" s="189"/>
      <c r="RWA106" s="189"/>
      <c r="RWB106" s="189"/>
      <c r="RWC106" s="189"/>
      <c r="RWD106" s="189"/>
      <c r="RWE106" s="189"/>
      <c r="RWF106" s="189"/>
      <c r="RWG106" s="189"/>
      <c r="RWH106" s="189"/>
      <c r="RWI106" s="189"/>
      <c r="RWJ106" s="189"/>
      <c r="RWK106" s="189"/>
      <c r="RWL106" s="189"/>
      <c r="RWM106" s="189"/>
      <c r="RWN106" s="189"/>
      <c r="RWO106" s="189"/>
      <c r="RWP106" s="189"/>
      <c r="RWQ106" s="189"/>
      <c r="RWR106" s="189"/>
      <c r="RWS106" s="189"/>
      <c r="RWT106" s="189"/>
      <c r="RWU106" s="189"/>
      <c r="RWV106" s="189"/>
      <c r="RWW106" s="189"/>
      <c r="RWX106" s="189"/>
      <c r="RWY106" s="189"/>
      <c r="RWZ106" s="189"/>
      <c r="RXA106" s="189"/>
      <c r="RXB106" s="189"/>
      <c r="RXC106" s="189"/>
      <c r="RXD106" s="189"/>
      <c r="RXE106" s="189"/>
      <c r="RXF106" s="189"/>
      <c r="RXG106" s="189"/>
      <c r="RXH106" s="189"/>
      <c r="RXI106" s="189"/>
      <c r="RXJ106" s="189"/>
      <c r="RXK106" s="189"/>
      <c r="RXL106" s="189"/>
      <c r="RXM106" s="189"/>
      <c r="RXN106" s="189"/>
      <c r="RXO106" s="189"/>
      <c r="RXP106" s="189"/>
      <c r="RXQ106" s="189"/>
      <c r="RXR106" s="189"/>
      <c r="RXS106" s="189"/>
      <c r="RXT106" s="189"/>
      <c r="RXU106" s="189"/>
      <c r="RXV106" s="189"/>
      <c r="RXW106" s="189"/>
      <c r="RXX106" s="189"/>
      <c r="RXY106" s="189"/>
      <c r="RXZ106" s="189"/>
      <c r="RYA106" s="189"/>
      <c r="RYB106" s="189"/>
      <c r="RYC106" s="189"/>
      <c r="RYD106" s="189"/>
      <c r="RYE106" s="189"/>
      <c r="RYF106" s="189"/>
      <c r="RYG106" s="189"/>
      <c r="RYH106" s="189"/>
      <c r="RYI106" s="189"/>
      <c r="RYJ106" s="189"/>
      <c r="RYK106" s="189"/>
      <c r="RYL106" s="189"/>
      <c r="RYM106" s="189"/>
      <c r="RYN106" s="189"/>
      <c r="RYO106" s="189"/>
      <c r="RYP106" s="189"/>
      <c r="RYQ106" s="189"/>
      <c r="RYR106" s="189"/>
      <c r="RYS106" s="189"/>
      <c r="RYT106" s="189"/>
      <c r="RYU106" s="189"/>
      <c r="RYV106" s="189"/>
      <c r="RYW106" s="189"/>
      <c r="RYX106" s="189"/>
      <c r="RYY106" s="189"/>
      <c r="RYZ106" s="189"/>
      <c r="RZA106" s="189"/>
      <c r="RZB106" s="189"/>
      <c r="RZC106" s="189"/>
      <c r="RZD106" s="189"/>
      <c r="RZE106" s="189"/>
      <c r="RZF106" s="189"/>
      <c r="RZG106" s="189"/>
      <c r="RZH106" s="189"/>
      <c r="RZI106" s="189"/>
      <c r="RZJ106" s="189"/>
      <c r="RZK106" s="189"/>
      <c r="RZL106" s="189"/>
      <c r="RZM106" s="189"/>
      <c r="RZN106" s="189"/>
      <c r="RZO106" s="189"/>
      <c r="RZP106" s="189"/>
      <c r="RZQ106" s="189"/>
      <c r="RZR106" s="189"/>
      <c r="RZS106" s="189"/>
      <c r="RZT106" s="189"/>
      <c r="RZU106" s="189"/>
      <c r="RZV106" s="189"/>
      <c r="RZW106" s="189"/>
      <c r="RZX106" s="189"/>
      <c r="RZY106" s="189"/>
      <c r="RZZ106" s="189"/>
      <c r="SAA106" s="189"/>
      <c r="SAB106" s="189"/>
      <c r="SAC106" s="189"/>
      <c r="SAD106" s="189"/>
      <c r="SAE106" s="189"/>
      <c r="SAF106" s="189"/>
      <c r="SAG106" s="189"/>
      <c r="SAH106" s="189"/>
      <c r="SAI106" s="189"/>
      <c r="SAJ106" s="189"/>
      <c r="SAK106" s="189"/>
      <c r="SAL106" s="189"/>
      <c r="SAM106" s="189"/>
      <c r="SAN106" s="189"/>
      <c r="SAO106" s="189"/>
      <c r="SAP106" s="189"/>
      <c r="SAQ106" s="189"/>
      <c r="SAR106" s="189"/>
      <c r="SAS106" s="189"/>
      <c r="SAT106" s="189"/>
      <c r="SAU106" s="189"/>
      <c r="SAV106" s="189"/>
      <c r="SAW106" s="189"/>
      <c r="SAX106" s="189"/>
      <c r="SAY106" s="189"/>
      <c r="SAZ106" s="189"/>
      <c r="SBA106" s="189"/>
      <c r="SBB106" s="189"/>
      <c r="SBC106" s="189"/>
      <c r="SBD106" s="189"/>
      <c r="SBE106" s="189"/>
      <c r="SBF106" s="189"/>
      <c r="SBG106" s="189"/>
      <c r="SBH106" s="189"/>
      <c r="SBI106" s="189"/>
      <c r="SBJ106" s="189"/>
      <c r="SBK106" s="189"/>
      <c r="SBL106" s="189"/>
      <c r="SBM106" s="189"/>
      <c r="SBN106" s="189"/>
      <c r="SBO106" s="189"/>
      <c r="SBP106" s="189"/>
      <c r="SBQ106" s="189"/>
      <c r="SBR106" s="189"/>
      <c r="SBS106" s="189"/>
      <c r="SBT106" s="189"/>
      <c r="SBU106" s="189"/>
      <c r="SBV106" s="189"/>
      <c r="SBW106" s="189"/>
      <c r="SBX106" s="189"/>
      <c r="SBY106" s="189"/>
      <c r="SBZ106" s="189"/>
      <c r="SCA106" s="189"/>
      <c r="SCB106" s="189"/>
      <c r="SCC106" s="189"/>
      <c r="SCD106" s="189"/>
      <c r="SCE106" s="189"/>
      <c r="SCF106" s="189"/>
      <c r="SCG106" s="189"/>
      <c r="SCH106" s="189"/>
      <c r="SCI106" s="189"/>
      <c r="SCJ106" s="189"/>
      <c r="SCK106" s="189"/>
      <c r="SCL106" s="189"/>
      <c r="SCM106" s="189"/>
      <c r="SCN106" s="189"/>
      <c r="SCO106" s="189"/>
      <c r="SCP106" s="189"/>
      <c r="SCQ106" s="189"/>
      <c r="SCR106" s="189"/>
      <c r="SCS106" s="189"/>
      <c r="SCT106" s="189"/>
      <c r="SCU106" s="189"/>
      <c r="SCV106" s="189"/>
      <c r="SCW106" s="189"/>
      <c r="SCX106" s="189"/>
      <c r="SCY106" s="189"/>
      <c r="SCZ106" s="189"/>
      <c r="SDA106" s="189"/>
      <c r="SDB106" s="189"/>
      <c r="SDC106" s="189"/>
      <c r="SDD106" s="189"/>
      <c r="SDE106" s="189"/>
      <c r="SDF106" s="189"/>
      <c r="SDG106" s="189"/>
      <c r="SDH106" s="189"/>
      <c r="SDI106" s="189"/>
      <c r="SDJ106" s="189"/>
      <c r="SDK106" s="189"/>
      <c r="SDL106" s="189"/>
      <c r="SDM106" s="189"/>
      <c r="SDN106" s="189"/>
      <c r="SDO106" s="189"/>
      <c r="SDP106" s="189"/>
      <c r="SDQ106" s="189"/>
      <c r="SDR106" s="189"/>
      <c r="SDS106" s="189"/>
      <c r="SDT106" s="189"/>
      <c r="SDU106" s="189"/>
      <c r="SDV106" s="189"/>
      <c r="SDW106" s="189"/>
      <c r="SDX106" s="189"/>
      <c r="SDY106" s="189"/>
      <c r="SDZ106" s="189"/>
      <c r="SEA106" s="189"/>
      <c r="SEB106" s="189"/>
      <c r="SEC106" s="189"/>
      <c r="SED106" s="189"/>
      <c r="SEE106" s="189"/>
      <c r="SEF106" s="189"/>
      <c r="SEG106" s="189"/>
      <c r="SEH106" s="189"/>
      <c r="SEI106" s="189"/>
      <c r="SEJ106" s="189"/>
      <c r="SEK106" s="189"/>
      <c r="SEL106" s="189"/>
      <c r="SEM106" s="189"/>
      <c r="SEN106" s="189"/>
      <c r="SEO106" s="189"/>
      <c r="SEP106" s="189"/>
      <c r="SEQ106" s="189"/>
      <c r="SER106" s="189"/>
      <c r="SES106" s="189"/>
      <c r="SET106" s="189"/>
      <c r="SEU106" s="189"/>
      <c r="SEV106" s="189"/>
      <c r="SEW106" s="189"/>
      <c r="SEX106" s="189"/>
      <c r="SEY106" s="189"/>
      <c r="SEZ106" s="189"/>
      <c r="SFA106" s="189"/>
      <c r="SFB106" s="189"/>
      <c r="SFC106" s="189"/>
      <c r="SFD106" s="189"/>
      <c r="SFE106" s="189"/>
      <c r="SFF106" s="189"/>
      <c r="SFG106" s="189"/>
      <c r="SFH106" s="189"/>
      <c r="SFI106" s="189"/>
      <c r="SFJ106" s="189"/>
      <c r="SFK106" s="189"/>
      <c r="SFL106" s="189"/>
      <c r="SFM106" s="189"/>
      <c r="SFN106" s="189"/>
      <c r="SFO106" s="189"/>
      <c r="SFP106" s="189"/>
      <c r="SFQ106" s="189"/>
      <c r="SFR106" s="189"/>
      <c r="SFS106" s="189"/>
      <c r="SFT106" s="189"/>
      <c r="SFU106" s="189"/>
      <c r="SFV106" s="189"/>
      <c r="SFW106" s="189"/>
      <c r="SFX106" s="189"/>
      <c r="SFY106" s="189"/>
      <c r="SFZ106" s="189"/>
      <c r="SGA106" s="189"/>
      <c r="SGB106" s="189"/>
      <c r="SGC106" s="189"/>
      <c r="SGD106" s="189"/>
      <c r="SGE106" s="189"/>
      <c r="SGF106" s="189"/>
      <c r="SGG106" s="189"/>
      <c r="SGH106" s="189"/>
      <c r="SGI106" s="189"/>
      <c r="SGJ106" s="189"/>
      <c r="SGK106" s="189"/>
      <c r="SGL106" s="189"/>
      <c r="SGM106" s="189"/>
      <c r="SGN106" s="189"/>
      <c r="SGO106" s="189"/>
      <c r="SGP106" s="189"/>
      <c r="SGQ106" s="189"/>
      <c r="SGR106" s="189"/>
      <c r="SGS106" s="189"/>
      <c r="SGT106" s="189"/>
      <c r="SGU106" s="189"/>
      <c r="SGV106" s="189"/>
      <c r="SGW106" s="189"/>
      <c r="SGX106" s="189"/>
      <c r="SGY106" s="189"/>
      <c r="SGZ106" s="189"/>
      <c r="SHA106" s="189"/>
      <c r="SHB106" s="189"/>
      <c r="SHC106" s="189"/>
      <c r="SHD106" s="189"/>
      <c r="SHE106" s="189"/>
      <c r="SHF106" s="189"/>
      <c r="SHG106" s="189"/>
      <c r="SHH106" s="189"/>
      <c r="SHI106" s="189"/>
      <c r="SHJ106" s="189"/>
      <c r="SHK106" s="189"/>
      <c r="SHL106" s="189"/>
      <c r="SHM106" s="189"/>
      <c r="SHN106" s="189"/>
      <c r="SHO106" s="189"/>
      <c r="SHP106" s="189"/>
      <c r="SHQ106" s="189"/>
      <c r="SHR106" s="189"/>
      <c r="SHS106" s="189"/>
      <c r="SHT106" s="189"/>
      <c r="SHU106" s="189"/>
      <c r="SHV106" s="189"/>
      <c r="SHW106" s="189"/>
      <c r="SHX106" s="189"/>
      <c r="SHY106" s="189"/>
      <c r="SHZ106" s="189"/>
      <c r="SIA106" s="189"/>
      <c r="SIB106" s="189"/>
      <c r="SIC106" s="189"/>
      <c r="SID106" s="189"/>
      <c r="SIE106" s="189"/>
      <c r="SIF106" s="189"/>
      <c r="SIG106" s="189"/>
      <c r="SIH106" s="189"/>
      <c r="SII106" s="189"/>
      <c r="SIJ106" s="189"/>
      <c r="SIK106" s="189"/>
      <c r="SIL106" s="189"/>
      <c r="SIM106" s="189"/>
      <c r="SIN106" s="189"/>
      <c r="SIO106" s="189"/>
      <c r="SIP106" s="189"/>
      <c r="SIQ106" s="189"/>
      <c r="SIR106" s="189"/>
      <c r="SIS106" s="189"/>
      <c r="SIT106" s="189"/>
      <c r="SIU106" s="189"/>
      <c r="SIV106" s="189"/>
      <c r="SIW106" s="189"/>
      <c r="SIX106" s="189"/>
      <c r="SIY106" s="189"/>
      <c r="SIZ106" s="189"/>
      <c r="SJA106" s="189"/>
      <c r="SJB106" s="189"/>
      <c r="SJC106" s="189"/>
      <c r="SJD106" s="189"/>
      <c r="SJE106" s="189"/>
      <c r="SJF106" s="189"/>
      <c r="SJG106" s="189"/>
      <c r="SJH106" s="189"/>
      <c r="SJI106" s="189"/>
      <c r="SJJ106" s="189"/>
      <c r="SJK106" s="189"/>
      <c r="SJL106" s="189"/>
      <c r="SJM106" s="189"/>
      <c r="SJN106" s="189"/>
      <c r="SJO106" s="189"/>
      <c r="SJP106" s="189"/>
      <c r="SJQ106" s="189"/>
      <c r="SJR106" s="189"/>
      <c r="SJS106" s="189"/>
      <c r="SJT106" s="189"/>
      <c r="SJU106" s="189"/>
      <c r="SJV106" s="189"/>
      <c r="SJW106" s="189"/>
      <c r="SJX106" s="189"/>
      <c r="SJY106" s="189"/>
      <c r="SJZ106" s="189"/>
      <c r="SKA106" s="189"/>
      <c r="SKB106" s="189"/>
      <c r="SKC106" s="189"/>
      <c r="SKD106" s="189"/>
      <c r="SKE106" s="189"/>
      <c r="SKF106" s="189"/>
      <c r="SKG106" s="189"/>
      <c r="SKH106" s="189"/>
      <c r="SKI106" s="189"/>
      <c r="SKJ106" s="189"/>
      <c r="SKK106" s="189"/>
      <c r="SKL106" s="189"/>
      <c r="SKM106" s="189"/>
      <c r="SKN106" s="189"/>
      <c r="SKO106" s="189"/>
      <c r="SKP106" s="189"/>
      <c r="SKQ106" s="189"/>
      <c r="SKR106" s="189"/>
      <c r="SKS106" s="189"/>
      <c r="SKT106" s="189"/>
      <c r="SKU106" s="189"/>
      <c r="SKV106" s="189"/>
      <c r="SKW106" s="189"/>
      <c r="SKX106" s="189"/>
      <c r="SKY106" s="189"/>
      <c r="SKZ106" s="189"/>
      <c r="SLA106" s="189"/>
      <c r="SLB106" s="189"/>
      <c r="SLC106" s="189"/>
      <c r="SLD106" s="189"/>
      <c r="SLE106" s="189"/>
      <c r="SLF106" s="189"/>
      <c r="SLG106" s="189"/>
      <c r="SLH106" s="189"/>
      <c r="SLI106" s="189"/>
      <c r="SLJ106" s="189"/>
      <c r="SLK106" s="189"/>
      <c r="SLL106" s="189"/>
      <c r="SLM106" s="189"/>
      <c r="SLN106" s="189"/>
      <c r="SLO106" s="189"/>
      <c r="SLP106" s="189"/>
      <c r="SLQ106" s="189"/>
      <c r="SLR106" s="189"/>
      <c r="SLS106" s="189"/>
      <c r="SLT106" s="189"/>
      <c r="SLU106" s="189"/>
      <c r="SLV106" s="189"/>
      <c r="SLW106" s="189"/>
      <c r="SLX106" s="189"/>
      <c r="SLY106" s="189"/>
      <c r="SLZ106" s="189"/>
      <c r="SMA106" s="189"/>
      <c r="SMB106" s="189"/>
      <c r="SMC106" s="189"/>
      <c r="SMD106" s="189"/>
      <c r="SME106" s="189"/>
      <c r="SMF106" s="189"/>
      <c r="SMG106" s="189"/>
      <c r="SMH106" s="189"/>
      <c r="SMI106" s="189"/>
      <c r="SMJ106" s="189"/>
      <c r="SMK106" s="189"/>
      <c r="SML106" s="189"/>
      <c r="SMM106" s="189"/>
      <c r="SMN106" s="189"/>
      <c r="SMO106" s="189"/>
      <c r="SMP106" s="189"/>
      <c r="SMQ106" s="189"/>
      <c r="SMR106" s="189"/>
      <c r="SMS106" s="189"/>
      <c r="SMT106" s="189"/>
      <c r="SMU106" s="189"/>
      <c r="SMV106" s="189"/>
      <c r="SMW106" s="189"/>
      <c r="SMX106" s="189"/>
      <c r="SMY106" s="189"/>
      <c r="SMZ106" s="189"/>
      <c r="SNA106" s="189"/>
      <c r="SNB106" s="189"/>
      <c r="SNC106" s="189"/>
      <c r="SND106" s="189"/>
      <c r="SNE106" s="189"/>
      <c r="SNF106" s="189"/>
      <c r="SNG106" s="189"/>
      <c r="SNH106" s="189"/>
      <c r="SNI106" s="189"/>
      <c r="SNJ106" s="189"/>
      <c r="SNK106" s="189"/>
      <c r="SNL106" s="189"/>
      <c r="SNM106" s="189"/>
      <c r="SNN106" s="189"/>
      <c r="SNO106" s="189"/>
      <c r="SNP106" s="189"/>
      <c r="SNQ106" s="189"/>
      <c r="SNR106" s="189"/>
      <c r="SNS106" s="189"/>
      <c r="SNT106" s="189"/>
      <c r="SNU106" s="189"/>
      <c r="SNV106" s="189"/>
      <c r="SNW106" s="189"/>
      <c r="SNX106" s="189"/>
      <c r="SNY106" s="189"/>
      <c r="SNZ106" s="189"/>
      <c r="SOA106" s="189"/>
      <c r="SOB106" s="189"/>
      <c r="SOC106" s="189"/>
      <c r="SOD106" s="189"/>
      <c r="SOE106" s="189"/>
      <c r="SOF106" s="189"/>
      <c r="SOG106" s="189"/>
      <c r="SOH106" s="189"/>
      <c r="SOI106" s="189"/>
      <c r="SOJ106" s="189"/>
      <c r="SOK106" s="189"/>
      <c r="SOL106" s="189"/>
      <c r="SOM106" s="189"/>
      <c r="SON106" s="189"/>
      <c r="SOO106" s="189"/>
      <c r="SOP106" s="189"/>
      <c r="SOQ106" s="189"/>
      <c r="SOR106" s="189"/>
      <c r="SOS106" s="189"/>
      <c r="SOT106" s="189"/>
      <c r="SOU106" s="189"/>
      <c r="SOV106" s="189"/>
      <c r="SOW106" s="189"/>
      <c r="SOX106" s="189"/>
      <c r="SOY106" s="189"/>
      <c r="SOZ106" s="189"/>
      <c r="SPA106" s="189"/>
      <c r="SPB106" s="189"/>
      <c r="SPC106" s="189"/>
      <c r="SPD106" s="189"/>
      <c r="SPE106" s="189"/>
      <c r="SPF106" s="189"/>
      <c r="SPG106" s="189"/>
      <c r="SPH106" s="189"/>
      <c r="SPI106" s="189"/>
      <c r="SPJ106" s="189"/>
      <c r="SPK106" s="189"/>
      <c r="SPL106" s="189"/>
      <c r="SPM106" s="189"/>
      <c r="SPN106" s="189"/>
      <c r="SPO106" s="189"/>
      <c r="SPP106" s="189"/>
      <c r="SPQ106" s="189"/>
      <c r="SPR106" s="189"/>
      <c r="SPS106" s="189"/>
      <c r="SPT106" s="189"/>
      <c r="SPU106" s="189"/>
      <c r="SPV106" s="189"/>
      <c r="SPW106" s="189"/>
      <c r="SPX106" s="189"/>
      <c r="SPY106" s="189"/>
      <c r="SPZ106" s="189"/>
      <c r="SQA106" s="189"/>
      <c r="SQB106" s="189"/>
      <c r="SQC106" s="189"/>
      <c r="SQD106" s="189"/>
      <c r="SQE106" s="189"/>
      <c r="SQF106" s="189"/>
      <c r="SQG106" s="189"/>
      <c r="SQH106" s="189"/>
      <c r="SQI106" s="189"/>
      <c r="SQJ106" s="189"/>
      <c r="SQK106" s="189"/>
      <c r="SQL106" s="189"/>
      <c r="SQM106" s="189"/>
      <c r="SQN106" s="189"/>
      <c r="SQO106" s="189"/>
      <c r="SQP106" s="189"/>
      <c r="SQQ106" s="189"/>
      <c r="SQR106" s="189"/>
      <c r="SQS106" s="189"/>
      <c r="SQT106" s="189"/>
      <c r="SQU106" s="189"/>
      <c r="SQV106" s="189"/>
      <c r="SQW106" s="189"/>
      <c r="SQX106" s="189"/>
      <c r="SQY106" s="189"/>
      <c r="SQZ106" s="189"/>
      <c r="SRA106" s="189"/>
      <c r="SRB106" s="189"/>
      <c r="SRC106" s="189"/>
      <c r="SRD106" s="189"/>
      <c r="SRE106" s="189"/>
      <c r="SRF106" s="189"/>
      <c r="SRG106" s="189"/>
      <c r="SRH106" s="189"/>
      <c r="SRI106" s="189"/>
      <c r="SRJ106" s="189"/>
      <c r="SRK106" s="189"/>
      <c r="SRL106" s="189"/>
      <c r="SRM106" s="189"/>
      <c r="SRN106" s="189"/>
      <c r="SRO106" s="189"/>
      <c r="SRP106" s="189"/>
      <c r="SRQ106" s="189"/>
      <c r="SRR106" s="189"/>
      <c r="SRS106" s="189"/>
      <c r="SRT106" s="189"/>
      <c r="SRU106" s="189"/>
      <c r="SRV106" s="189"/>
      <c r="SRW106" s="189"/>
      <c r="SRX106" s="189"/>
      <c r="SRY106" s="189"/>
      <c r="SRZ106" s="189"/>
      <c r="SSA106" s="189"/>
      <c r="SSB106" s="189"/>
      <c r="SSC106" s="189"/>
      <c r="SSD106" s="189"/>
      <c r="SSE106" s="189"/>
      <c r="SSF106" s="189"/>
      <c r="SSG106" s="189"/>
      <c r="SSH106" s="189"/>
      <c r="SSI106" s="189"/>
      <c r="SSJ106" s="189"/>
      <c r="SSK106" s="189"/>
      <c r="SSL106" s="189"/>
      <c r="SSM106" s="189"/>
      <c r="SSN106" s="189"/>
      <c r="SSO106" s="189"/>
      <c r="SSP106" s="189"/>
      <c r="SSQ106" s="189"/>
      <c r="SSR106" s="189"/>
      <c r="SSS106" s="189"/>
      <c r="SST106" s="189"/>
      <c r="SSU106" s="189"/>
      <c r="SSV106" s="189"/>
      <c r="SSW106" s="189"/>
      <c r="SSX106" s="189"/>
      <c r="SSY106" s="189"/>
      <c r="SSZ106" s="189"/>
      <c r="STA106" s="189"/>
      <c r="STB106" s="189"/>
      <c r="STC106" s="189"/>
      <c r="STD106" s="189"/>
      <c r="STE106" s="189"/>
      <c r="STF106" s="189"/>
      <c r="STG106" s="189"/>
      <c r="STH106" s="189"/>
      <c r="STI106" s="189"/>
      <c r="STJ106" s="189"/>
      <c r="STK106" s="189"/>
      <c r="STL106" s="189"/>
      <c r="STM106" s="189"/>
      <c r="STN106" s="189"/>
      <c r="STO106" s="189"/>
      <c r="STP106" s="189"/>
      <c r="STQ106" s="189"/>
      <c r="STR106" s="189"/>
      <c r="STS106" s="189"/>
      <c r="STT106" s="189"/>
      <c r="STU106" s="189"/>
      <c r="STV106" s="189"/>
      <c r="STW106" s="189"/>
      <c r="STX106" s="189"/>
      <c r="STY106" s="189"/>
      <c r="STZ106" s="189"/>
      <c r="SUA106" s="189"/>
      <c r="SUB106" s="189"/>
      <c r="SUC106" s="189"/>
      <c r="SUD106" s="189"/>
      <c r="SUE106" s="189"/>
      <c r="SUF106" s="189"/>
      <c r="SUG106" s="189"/>
      <c r="SUH106" s="189"/>
      <c r="SUI106" s="189"/>
      <c r="SUJ106" s="189"/>
      <c r="SUK106" s="189"/>
      <c r="SUL106" s="189"/>
      <c r="SUM106" s="189"/>
      <c r="SUN106" s="189"/>
      <c r="SUO106" s="189"/>
      <c r="SUP106" s="189"/>
      <c r="SUQ106" s="189"/>
      <c r="SUR106" s="189"/>
      <c r="SUS106" s="189"/>
      <c r="SUT106" s="189"/>
      <c r="SUU106" s="189"/>
      <c r="SUV106" s="189"/>
      <c r="SUW106" s="189"/>
      <c r="SUX106" s="189"/>
      <c r="SUY106" s="189"/>
      <c r="SUZ106" s="189"/>
      <c r="SVA106" s="189"/>
      <c r="SVB106" s="189"/>
      <c r="SVC106" s="189"/>
      <c r="SVD106" s="189"/>
      <c r="SVE106" s="189"/>
      <c r="SVF106" s="189"/>
      <c r="SVG106" s="189"/>
      <c r="SVH106" s="189"/>
      <c r="SVI106" s="189"/>
      <c r="SVJ106" s="189"/>
      <c r="SVK106" s="189"/>
      <c r="SVL106" s="189"/>
      <c r="SVM106" s="189"/>
      <c r="SVN106" s="189"/>
      <c r="SVO106" s="189"/>
      <c r="SVP106" s="189"/>
      <c r="SVQ106" s="189"/>
      <c r="SVR106" s="189"/>
      <c r="SVS106" s="189"/>
      <c r="SVT106" s="189"/>
      <c r="SVU106" s="189"/>
      <c r="SVV106" s="189"/>
      <c r="SVW106" s="189"/>
      <c r="SVX106" s="189"/>
      <c r="SVY106" s="189"/>
      <c r="SVZ106" s="189"/>
      <c r="SWA106" s="189"/>
      <c r="SWB106" s="189"/>
      <c r="SWC106" s="189"/>
      <c r="SWD106" s="189"/>
      <c r="SWE106" s="189"/>
      <c r="SWF106" s="189"/>
      <c r="SWG106" s="189"/>
      <c r="SWH106" s="189"/>
      <c r="SWI106" s="189"/>
      <c r="SWJ106" s="189"/>
      <c r="SWK106" s="189"/>
      <c r="SWL106" s="189"/>
      <c r="SWM106" s="189"/>
      <c r="SWN106" s="189"/>
      <c r="SWO106" s="189"/>
      <c r="SWP106" s="189"/>
      <c r="SWQ106" s="189"/>
      <c r="SWR106" s="189"/>
      <c r="SWS106" s="189"/>
      <c r="SWT106" s="189"/>
      <c r="SWU106" s="189"/>
      <c r="SWV106" s="189"/>
      <c r="SWW106" s="189"/>
      <c r="SWX106" s="189"/>
      <c r="SWY106" s="189"/>
      <c r="SWZ106" s="189"/>
      <c r="SXA106" s="189"/>
      <c r="SXB106" s="189"/>
      <c r="SXC106" s="189"/>
      <c r="SXD106" s="189"/>
      <c r="SXE106" s="189"/>
      <c r="SXF106" s="189"/>
      <c r="SXG106" s="189"/>
      <c r="SXH106" s="189"/>
      <c r="SXI106" s="189"/>
      <c r="SXJ106" s="189"/>
      <c r="SXK106" s="189"/>
      <c r="SXL106" s="189"/>
      <c r="SXM106" s="189"/>
      <c r="SXN106" s="189"/>
      <c r="SXO106" s="189"/>
      <c r="SXP106" s="189"/>
      <c r="SXQ106" s="189"/>
      <c r="SXR106" s="189"/>
      <c r="SXS106" s="189"/>
      <c r="SXT106" s="189"/>
      <c r="SXU106" s="189"/>
      <c r="SXV106" s="189"/>
      <c r="SXW106" s="189"/>
      <c r="SXX106" s="189"/>
      <c r="SXY106" s="189"/>
      <c r="SXZ106" s="189"/>
      <c r="SYA106" s="189"/>
      <c r="SYB106" s="189"/>
      <c r="SYC106" s="189"/>
      <c r="SYD106" s="189"/>
      <c r="SYE106" s="189"/>
      <c r="SYF106" s="189"/>
      <c r="SYG106" s="189"/>
      <c r="SYH106" s="189"/>
      <c r="SYI106" s="189"/>
      <c r="SYJ106" s="189"/>
      <c r="SYK106" s="189"/>
      <c r="SYL106" s="189"/>
      <c r="SYM106" s="189"/>
      <c r="SYN106" s="189"/>
      <c r="SYO106" s="189"/>
      <c r="SYP106" s="189"/>
      <c r="SYQ106" s="189"/>
      <c r="SYR106" s="189"/>
      <c r="SYS106" s="189"/>
      <c r="SYT106" s="189"/>
      <c r="SYU106" s="189"/>
      <c r="SYV106" s="189"/>
      <c r="SYW106" s="189"/>
      <c r="SYX106" s="189"/>
      <c r="SYY106" s="189"/>
      <c r="SYZ106" s="189"/>
      <c r="SZA106" s="189"/>
      <c r="SZB106" s="189"/>
      <c r="SZC106" s="189"/>
      <c r="SZD106" s="189"/>
      <c r="SZE106" s="189"/>
      <c r="SZF106" s="189"/>
      <c r="SZG106" s="189"/>
      <c r="SZH106" s="189"/>
      <c r="SZI106" s="189"/>
      <c r="SZJ106" s="189"/>
      <c r="SZK106" s="189"/>
      <c r="SZL106" s="189"/>
      <c r="SZM106" s="189"/>
      <c r="SZN106" s="189"/>
      <c r="SZO106" s="189"/>
      <c r="SZP106" s="189"/>
      <c r="SZQ106" s="189"/>
      <c r="SZR106" s="189"/>
      <c r="SZS106" s="189"/>
      <c r="SZT106" s="189"/>
      <c r="SZU106" s="189"/>
      <c r="SZV106" s="189"/>
      <c r="SZW106" s="189"/>
      <c r="SZX106" s="189"/>
      <c r="SZY106" s="189"/>
      <c r="SZZ106" s="189"/>
      <c r="TAA106" s="189"/>
      <c r="TAB106" s="189"/>
      <c r="TAC106" s="189"/>
      <c r="TAD106" s="189"/>
      <c r="TAE106" s="189"/>
      <c r="TAF106" s="189"/>
      <c r="TAG106" s="189"/>
      <c r="TAH106" s="189"/>
      <c r="TAI106" s="189"/>
      <c r="TAJ106" s="189"/>
      <c r="TAK106" s="189"/>
      <c r="TAL106" s="189"/>
      <c r="TAM106" s="189"/>
      <c r="TAN106" s="189"/>
      <c r="TAO106" s="189"/>
      <c r="TAP106" s="189"/>
      <c r="TAQ106" s="189"/>
      <c r="TAR106" s="189"/>
      <c r="TAS106" s="189"/>
      <c r="TAT106" s="189"/>
      <c r="TAU106" s="189"/>
      <c r="TAV106" s="189"/>
      <c r="TAW106" s="189"/>
      <c r="TAX106" s="189"/>
      <c r="TAY106" s="189"/>
      <c r="TAZ106" s="189"/>
      <c r="TBA106" s="189"/>
      <c r="TBB106" s="189"/>
      <c r="TBC106" s="189"/>
      <c r="TBD106" s="189"/>
      <c r="TBE106" s="189"/>
      <c r="TBF106" s="189"/>
      <c r="TBG106" s="189"/>
      <c r="TBH106" s="189"/>
      <c r="TBI106" s="189"/>
      <c r="TBJ106" s="189"/>
      <c r="TBK106" s="189"/>
      <c r="TBL106" s="189"/>
      <c r="TBM106" s="189"/>
      <c r="TBN106" s="189"/>
      <c r="TBO106" s="189"/>
      <c r="TBP106" s="189"/>
      <c r="TBQ106" s="189"/>
      <c r="TBR106" s="189"/>
      <c r="TBS106" s="189"/>
      <c r="TBT106" s="189"/>
      <c r="TBU106" s="189"/>
      <c r="TBV106" s="189"/>
      <c r="TBW106" s="189"/>
      <c r="TBX106" s="189"/>
      <c r="TBY106" s="189"/>
      <c r="TBZ106" s="189"/>
      <c r="TCA106" s="189"/>
      <c r="TCB106" s="189"/>
      <c r="TCC106" s="189"/>
      <c r="TCD106" s="189"/>
      <c r="TCE106" s="189"/>
      <c r="TCF106" s="189"/>
      <c r="TCG106" s="189"/>
      <c r="TCH106" s="189"/>
      <c r="TCI106" s="189"/>
      <c r="TCJ106" s="189"/>
      <c r="TCK106" s="189"/>
      <c r="TCL106" s="189"/>
      <c r="TCM106" s="189"/>
      <c r="TCN106" s="189"/>
      <c r="TCO106" s="189"/>
      <c r="TCP106" s="189"/>
      <c r="TCQ106" s="189"/>
      <c r="TCR106" s="189"/>
      <c r="TCS106" s="189"/>
      <c r="TCT106" s="189"/>
      <c r="TCU106" s="189"/>
      <c r="TCV106" s="189"/>
      <c r="TCW106" s="189"/>
      <c r="TCX106" s="189"/>
      <c r="TCY106" s="189"/>
      <c r="TCZ106" s="189"/>
      <c r="TDA106" s="189"/>
      <c r="TDB106" s="189"/>
      <c r="TDC106" s="189"/>
      <c r="TDD106" s="189"/>
      <c r="TDE106" s="189"/>
      <c r="TDF106" s="189"/>
      <c r="TDG106" s="189"/>
      <c r="TDH106" s="189"/>
      <c r="TDI106" s="189"/>
      <c r="TDJ106" s="189"/>
      <c r="TDK106" s="189"/>
      <c r="TDL106" s="189"/>
      <c r="TDM106" s="189"/>
      <c r="TDN106" s="189"/>
      <c r="TDO106" s="189"/>
      <c r="TDP106" s="189"/>
      <c r="TDQ106" s="189"/>
      <c r="TDR106" s="189"/>
      <c r="TDS106" s="189"/>
      <c r="TDT106" s="189"/>
      <c r="TDU106" s="189"/>
      <c r="TDV106" s="189"/>
      <c r="TDW106" s="189"/>
      <c r="TDX106" s="189"/>
      <c r="TDY106" s="189"/>
      <c r="TDZ106" s="189"/>
      <c r="TEA106" s="189"/>
      <c r="TEB106" s="189"/>
      <c r="TEC106" s="189"/>
      <c r="TED106" s="189"/>
      <c r="TEE106" s="189"/>
      <c r="TEF106" s="189"/>
      <c r="TEG106" s="189"/>
      <c r="TEH106" s="189"/>
      <c r="TEI106" s="189"/>
      <c r="TEJ106" s="189"/>
      <c r="TEK106" s="189"/>
      <c r="TEL106" s="189"/>
      <c r="TEM106" s="189"/>
      <c r="TEN106" s="189"/>
      <c r="TEO106" s="189"/>
      <c r="TEP106" s="189"/>
      <c r="TEQ106" s="189"/>
      <c r="TER106" s="189"/>
      <c r="TES106" s="189"/>
      <c r="TET106" s="189"/>
      <c r="TEU106" s="189"/>
      <c r="TEV106" s="189"/>
      <c r="TEW106" s="189"/>
      <c r="TEX106" s="189"/>
      <c r="TEY106" s="189"/>
      <c r="TEZ106" s="189"/>
      <c r="TFA106" s="189"/>
      <c r="TFB106" s="189"/>
      <c r="TFC106" s="189"/>
      <c r="TFD106" s="189"/>
      <c r="TFE106" s="189"/>
      <c r="TFF106" s="189"/>
      <c r="TFG106" s="189"/>
      <c r="TFH106" s="189"/>
      <c r="TFI106" s="189"/>
      <c r="TFJ106" s="189"/>
      <c r="TFK106" s="189"/>
      <c r="TFL106" s="189"/>
      <c r="TFM106" s="189"/>
      <c r="TFN106" s="189"/>
      <c r="TFO106" s="189"/>
      <c r="TFP106" s="189"/>
      <c r="TFQ106" s="189"/>
      <c r="TFR106" s="189"/>
      <c r="TFS106" s="189"/>
      <c r="TFT106" s="189"/>
      <c r="TFU106" s="189"/>
      <c r="TFV106" s="189"/>
      <c r="TFW106" s="189"/>
      <c r="TFX106" s="189"/>
      <c r="TFY106" s="189"/>
      <c r="TFZ106" s="189"/>
      <c r="TGA106" s="189"/>
      <c r="TGB106" s="189"/>
      <c r="TGC106" s="189"/>
      <c r="TGD106" s="189"/>
      <c r="TGE106" s="189"/>
      <c r="TGF106" s="189"/>
      <c r="TGG106" s="189"/>
      <c r="TGH106" s="189"/>
      <c r="TGI106" s="189"/>
      <c r="TGJ106" s="189"/>
      <c r="TGK106" s="189"/>
      <c r="TGL106" s="189"/>
      <c r="TGM106" s="189"/>
      <c r="TGN106" s="189"/>
      <c r="TGO106" s="189"/>
      <c r="TGP106" s="189"/>
      <c r="TGQ106" s="189"/>
      <c r="TGR106" s="189"/>
      <c r="TGS106" s="189"/>
      <c r="TGT106" s="189"/>
      <c r="TGU106" s="189"/>
      <c r="TGV106" s="189"/>
      <c r="TGW106" s="189"/>
      <c r="TGX106" s="189"/>
      <c r="TGY106" s="189"/>
      <c r="TGZ106" s="189"/>
      <c r="THA106" s="189"/>
      <c r="THB106" s="189"/>
      <c r="THC106" s="189"/>
      <c r="THD106" s="189"/>
      <c r="THE106" s="189"/>
      <c r="THF106" s="189"/>
      <c r="THG106" s="189"/>
      <c r="THH106" s="189"/>
      <c r="THI106" s="189"/>
      <c r="THJ106" s="189"/>
      <c r="THK106" s="189"/>
      <c r="THL106" s="189"/>
      <c r="THM106" s="189"/>
      <c r="THN106" s="189"/>
      <c r="THO106" s="189"/>
      <c r="THP106" s="189"/>
      <c r="THQ106" s="189"/>
      <c r="THR106" s="189"/>
      <c r="THS106" s="189"/>
      <c r="THT106" s="189"/>
      <c r="THU106" s="189"/>
      <c r="THV106" s="189"/>
      <c r="THW106" s="189"/>
      <c r="THX106" s="189"/>
      <c r="THY106" s="189"/>
      <c r="THZ106" s="189"/>
      <c r="TIA106" s="189"/>
      <c r="TIB106" s="189"/>
      <c r="TIC106" s="189"/>
      <c r="TID106" s="189"/>
      <c r="TIE106" s="189"/>
      <c r="TIF106" s="189"/>
      <c r="TIG106" s="189"/>
      <c r="TIH106" s="189"/>
      <c r="TII106" s="189"/>
      <c r="TIJ106" s="189"/>
      <c r="TIK106" s="189"/>
      <c r="TIL106" s="189"/>
      <c r="TIM106" s="189"/>
      <c r="TIN106" s="189"/>
      <c r="TIO106" s="189"/>
      <c r="TIP106" s="189"/>
      <c r="TIQ106" s="189"/>
      <c r="TIR106" s="189"/>
      <c r="TIS106" s="189"/>
      <c r="TIT106" s="189"/>
      <c r="TIU106" s="189"/>
      <c r="TIV106" s="189"/>
      <c r="TIW106" s="189"/>
      <c r="TIX106" s="189"/>
      <c r="TIY106" s="189"/>
      <c r="TIZ106" s="189"/>
      <c r="TJA106" s="189"/>
      <c r="TJB106" s="189"/>
      <c r="TJC106" s="189"/>
      <c r="TJD106" s="189"/>
      <c r="TJE106" s="189"/>
      <c r="TJF106" s="189"/>
      <c r="TJG106" s="189"/>
      <c r="TJH106" s="189"/>
      <c r="TJI106" s="189"/>
      <c r="TJJ106" s="189"/>
      <c r="TJK106" s="189"/>
      <c r="TJL106" s="189"/>
      <c r="TJM106" s="189"/>
      <c r="TJN106" s="189"/>
      <c r="TJO106" s="189"/>
      <c r="TJP106" s="189"/>
      <c r="TJQ106" s="189"/>
      <c r="TJR106" s="189"/>
      <c r="TJS106" s="189"/>
      <c r="TJT106" s="189"/>
      <c r="TJU106" s="189"/>
      <c r="TJV106" s="189"/>
      <c r="TJW106" s="189"/>
      <c r="TJX106" s="189"/>
      <c r="TJY106" s="189"/>
      <c r="TJZ106" s="189"/>
      <c r="TKA106" s="189"/>
      <c r="TKB106" s="189"/>
      <c r="TKC106" s="189"/>
      <c r="TKD106" s="189"/>
      <c r="TKE106" s="189"/>
      <c r="TKF106" s="189"/>
      <c r="TKG106" s="189"/>
      <c r="TKH106" s="189"/>
      <c r="TKI106" s="189"/>
      <c r="TKJ106" s="189"/>
      <c r="TKK106" s="189"/>
      <c r="TKL106" s="189"/>
      <c r="TKM106" s="189"/>
      <c r="TKN106" s="189"/>
      <c r="TKO106" s="189"/>
      <c r="TKP106" s="189"/>
      <c r="TKQ106" s="189"/>
      <c r="TKR106" s="189"/>
      <c r="TKS106" s="189"/>
      <c r="TKT106" s="189"/>
      <c r="TKU106" s="189"/>
      <c r="TKV106" s="189"/>
      <c r="TKW106" s="189"/>
      <c r="TKX106" s="189"/>
      <c r="TKY106" s="189"/>
      <c r="TKZ106" s="189"/>
      <c r="TLA106" s="189"/>
      <c r="TLB106" s="189"/>
      <c r="TLC106" s="189"/>
      <c r="TLD106" s="189"/>
      <c r="TLE106" s="189"/>
      <c r="TLF106" s="189"/>
      <c r="TLG106" s="189"/>
      <c r="TLH106" s="189"/>
      <c r="TLI106" s="189"/>
      <c r="TLJ106" s="189"/>
      <c r="TLK106" s="189"/>
      <c r="TLL106" s="189"/>
      <c r="TLM106" s="189"/>
      <c r="TLN106" s="189"/>
      <c r="TLO106" s="189"/>
      <c r="TLP106" s="189"/>
      <c r="TLQ106" s="189"/>
      <c r="TLR106" s="189"/>
      <c r="TLS106" s="189"/>
      <c r="TLT106" s="189"/>
      <c r="TLU106" s="189"/>
      <c r="TLV106" s="189"/>
      <c r="TLW106" s="189"/>
      <c r="TLX106" s="189"/>
      <c r="TLY106" s="189"/>
      <c r="TLZ106" s="189"/>
      <c r="TMA106" s="189"/>
      <c r="TMB106" s="189"/>
      <c r="TMC106" s="189"/>
      <c r="TMD106" s="189"/>
      <c r="TME106" s="189"/>
      <c r="TMF106" s="189"/>
      <c r="TMG106" s="189"/>
      <c r="TMH106" s="189"/>
      <c r="TMI106" s="189"/>
      <c r="TMJ106" s="189"/>
      <c r="TMK106" s="189"/>
      <c r="TML106" s="189"/>
      <c r="TMM106" s="189"/>
      <c r="TMN106" s="189"/>
      <c r="TMO106" s="189"/>
      <c r="TMP106" s="189"/>
      <c r="TMQ106" s="189"/>
      <c r="TMR106" s="189"/>
      <c r="TMS106" s="189"/>
      <c r="TMT106" s="189"/>
      <c r="TMU106" s="189"/>
      <c r="TMV106" s="189"/>
      <c r="TMW106" s="189"/>
      <c r="TMX106" s="189"/>
      <c r="TMY106" s="189"/>
      <c r="TMZ106" s="189"/>
      <c r="TNA106" s="189"/>
      <c r="TNB106" s="189"/>
      <c r="TNC106" s="189"/>
      <c r="TND106" s="189"/>
      <c r="TNE106" s="189"/>
      <c r="TNF106" s="189"/>
      <c r="TNG106" s="189"/>
      <c r="TNH106" s="189"/>
      <c r="TNI106" s="189"/>
      <c r="TNJ106" s="189"/>
      <c r="TNK106" s="189"/>
      <c r="TNL106" s="189"/>
      <c r="TNM106" s="189"/>
      <c r="TNN106" s="189"/>
      <c r="TNO106" s="189"/>
      <c r="TNP106" s="189"/>
      <c r="TNQ106" s="189"/>
      <c r="TNR106" s="189"/>
      <c r="TNS106" s="189"/>
      <c r="TNT106" s="189"/>
      <c r="TNU106" s="189"/>
      <c r="TNV106" s="189"/>
      <c r="TNW106" s="189"/>
      <c r="TNX106" s="189"/>
      <c r="TNY106" s="189"/>
      <c r="TNZ106" s="189"/>
      <c r="TOA106" s="189"/>
      <c r="TOB106" s="189"/>
      <c r="TOC106" s="189"/>
      <c r="TOD106" s="189"/>
      <c r="TOE106" s="189"/>
      <c r="TOF106" s="189"/>
      <c r="TOG106" s="189"/>
      <c r="TOH106" s="189"/>
      <c r="TOI106" s="189"/>
      <c r="TOJ106" s="189"/>
      <c r="TOK106" s="189"/>
      <c r="TOL106" s="189"/>
      <c r="TOM106" s="189"/>
      <c r="TON106" s="189"/>
      <c r="TOO106" s="189"/>
      <c r="TOP106" s="189"/>
      <c r="TOQ106" s="189"/>
      <c r="TOR106" s="189"/>
      <c r="TOS106" s="189"/>
      <c r="TOT106" s="189"/>
      <c r="TOU106" s="189"/>
      <c r="TOV106" s="189"/>
      <c r="TOW106" s="189"/>
      <c r="TOX106" s="189"/>
      <c r="TOY106" s="189"/>
      <c r="TOZ106" s="189"/>
      <c r="TPA106" s="189"/>
      <c r="TPB106" s="189"/>
      <c r="TPC106" s="189"/>
      <c r="TPD106" s="189"/>
      <c r="TPE106" s="189"/>
      <c r="TPF106" s="189"/>
      <c r="TPG106" s="189"/>
      <c r="TPH106" s="189"/>
      <c r="TPI106" s="189"/>
      <c r="TPJ106" s="189"/>
      <c r="TPK106" s="189"/>
      <c r="TPL106" s="189"/>
      <c r="TPM106" s="189"/>
      <c r="TPN106" s="189"/>
      <c r="TPO106" s="189"/>
      <c r="TPP106" s="189"/>
      <c r="TPQ106" s="189"/>
      <c r="TPR106" s="189"/>
      <c r="TPS106" s="189"/>
      <c r="TPT106" s="189"/>
      <c r="TPU106" s="189"/>
      <c r="TPV106" s="189"/>
      <c r="TPW106" s="189"/>
      <c r="TPX106" s="189"/>
      <c r="TPY106" s="189"/>
      <c r="TPZ106" s="189"/>
      <c r="TQA106" s="189"/>
      <c r="TQB106" s="189"/>
      <c r="TQC106" s="189"/>
      <c r="TQD106" s="189"/>
      <c r="TQE106" s="189"/>
      <c r="TQF106" s="189"/>
      <c r="TQG106" s="189"/>
      <c r="TQH106" s="189"/>
      <c r="TQI106" s="189"/>
      <c r="TQJ106" s="189"/>
      <c r="TQK106" s="189"/>
      <c r="TQL106" s="189"/>
      <c r="TQM106" s="189"/>
      <c r="TQN106" s="189"/>
      <c r="TQO106" s="189"/>
      <c r="TQP106" s="189"/>
      <c r="TQQ106" s="189"/>
      <c r="TQR106" s="189"/>
      <c r="TQS106" s="189"/>
      <c r="TQT106" s="189"/>
      <c r="TQU106" s="189"/>
      <c r="TQV106" s="189"/>
      <c r="TQW106" s="189"/>
      <c r="TQX106" s="189"/>
      <c r="TQY106" s="189"/>
      <c r="TQZ106" s="189"/>
      <c r="TRA106" s="189"/>
      <c r="TRB106" s="189"/>
      <c r="TRC106" s="189"/>
      <c r="TRD106" s="189"/>
      <c r="TRE106" s="189"/>
      <c r="TRF106" s="189"/>
      <c r="TRG106" s="189"/>
      <c r="TRH106" s="189"/>
      <c r="TRI106" s="189"/>
      <c r="TRJ106" s="189"/>
      <c r="TRK106" s="189"/>
      <c r="TRL106" s="189"/>
      <c r="TRM106" s="189"/>
      <c r="TRN106" s="189"/>
      <c r="TRO106" s="189"/>
      <c r="TRP106" s="189"/>
      <c r="TRQ106" s="189"/>
      <c r="TRR106" s="189"/>
      <c r="TRS106" s="189"/>
      <c r="TRT106" s="189"/>
      <c r="TRU106" s="189"/>
      <c r="TRV106" s="189"/>
      <c r="TRW106" s="189"/>
      <c r="TRX106" s="189"/>
      <c r="TRY106" s="189"/>
      <c r="TRZ106" s="189"/>
      <c r="TSA106" s="189"/>
      <c r="TSB106" s="189"/>
      <c r="TSC106" s="189"/>
      <c r="TSD106" s="189"/>
      <c r="TSE106" s="189"/>
      <c r="TSF106" s="189"/>
      <c r="TSG106" s="189"/>
      <c r="TSH106" s="189"/>
      <c r="TSI106" s="189"/>
      <c r="TSJ106" s="189"/>
      <c r="TSK106" s="189"/>
      <c r="TSL106" s="189"/>
      <c r="TSM106" s="189"/>
      <c r="TSN106" s="189"/>
      <c r="TSO106" s="189"/>
      <c r="TSP106" s="189"/>
      <c r="TSQ106" s="189"/>
      <c r="TSR106" s="189"/>
      <c r="TSS106" s="189"/>
      <c r="TST106" s="189"/>
      <c r="TSU106" s="189"/>
      <c r="TSV106" s="189"/>
      <c r="TSW106" s="189"/>
      <c r="TSX106" s="189"/>
      <c r="TSY106" s="189"/>
      <c r="TSZ106" s="189"/>
      <c r="TTA106" s="189"/>
      <c r="TTB106" s="189"/>
      <c r="TTC106" s="189"/>
      <c r="TTD106" s="189"/>
      <c r="TTE106" s="189"/>
      <c r="TTF106" s="189"/>
      <c r="TTG106" s="189"/>
      <c r="TTH106" s="189"/>
      <c r="TTI106" s="189"/>
      <c r="TTJ106" s="189"/>
      <c r="TTK106" s="189"/>
      <c r="TTL106" s="189"/>
      <c r="TTM106" s="189"/>
      <c r="TTN106" s="189"/>
      <c r="TTO106" s="189"/>
      <c r="TTP106" s="189"/>
      <c r="TTQ106" s="189"/>
      <c r="TTR106" s="189"/>
      <c r="TTS106" s="189"/>
      <c r="TTT106" s="189"/>
      <c r="TTU106" s="189"/>
      <c r="TTV106" s="189"/>
      <c r="TTW106" s="189"/>
      <c r="TTX106" s="189"/>
      <c r="TTY106" s="189"/>
      <c r="TTZ106" s="189"/>
      <c r="TUA106" s="189"/>
      <c r="TUB106" s="189"/>
      <c r="TUC106" s="189"/>
      <c r="TUD106" s="189"/>
      <c r="TUE106" s="189"/>
      <c r="TUF106" s="189"/>
      <c r="TUG106" s="189"/>
      <c r="TUH106" s="189"/>
      <c r="TUI106" s="189"/>
      <c r="TUJ106" s="189"/>
      <c r="TUK106" s="189"/>
      <c r="TUL106" s="189"/>
      <c r="TUM106" s="189"/>
      <c r="TUN106" s="189"/>
      <c r="TUO106" s="189"/>
      <c r="TUP106" s="189"/>
      <c r="TUQ106" s="189"/>
      <c r="TUR106" s="189"/>
      <c r="TUS106" s="189"/>
      <c r="TUT106" s="189"/>
      <c r="TUU106" s="189"/>
      <c r="TUV106" s="189"/>
      <c r="TUW106" s="189"/>
      <c r="TUX106" s="189"/>
      <c r="TUY106" s="189"/>
      <c r="TUZ106" s="189"/>
      <c r="TVA106" s="189"/>
      <c r="TVB106" s="189"/>
      <c r="TVC106" s="189"/>
      <c r="TVD106" s="189"/>
      <c r="TVE106" s="189"/>
      <c r="TVF106" s="189"/>
      <c r="TVG106" s="189"/>
      <c r="TVH106" s="189"/>
      <c r="TVI106" s="189"/>
      <c r="TVJ106" s="189"/>
      <c r="TVK106" s="189"/>
      <c r="TVL106" s="189"/>
      <c r="TVM106" s="189"/>
      <c r="TVN106" s="189"/>
      <c r="TVO106" s="189"/>
      <c r="TVP106" s="189"/>
      <c r="TVQ106" s="189"/>
      <c r="TVR106" s="189"/>
      <c r="TVS106" s="189"/>
      <c r="TVT106" s="189"/>
      <c r="TVU106" s="189"/>
      <c r="TVV106" s="189"/>
      <c r="TVW106" s="189"/>
      <c r="TVX106" s="189"/>
      <c r="TVY106" s="189"/>
      <c r="TVZ106" s="189"/>
      <c r="TWA106" s="189"/>
      <c r="TWB106" s="189"/>
      <c r="TWC106" s="189"/>
      <c r="TWD106" s="189"/>
      <c r="TWE106" s="189"/>
      <c r="TWF106" s="189"/>
      <c r="TWG106" s="189"/>
      <c r="TWH106" s="189"/>
      <c r="TWI106" s="189"/>
      <c r="TWJ106" s="189"/>
      <c r="TWK106" s="189"/>
      <c r="TWL106" s="189"/>
      <c r="TWM106" s="189"/>
      <c r="TWN106" s="189"/>
      <c r="TWO106" s="189"/>
      <c r="TWP106" s="189"/>
      <c r="TWQ106" s="189"/>
      <c r="TWR106" s="189"/>
      <c r="TWS106" s="189"/>
      <c r="TWT106" s="189"/>
      <c r="TWU106" s="189"/>
      <c r="TWV106" s="189"/>
      <c r="TWW106" s="189"/>
      <c r="TWX106" s="189"/>
      <c r="TWY106" s="189"/>
      <c r="TWZ106" s="189"/>
      <c r="TXA106" s="189"/>
      <c r="TXB106" s="189"/>
      <c r="TXC106" s="189"/>
      <c r="TXD106" s="189"/>
      <c r="TXE106" s="189"/>
      <c r="TXF106" s="189"/>
      <c r="TXG106" s="189"/>
      <c r="TXH106" s="189"/>
      <c r="TXI106" s="189"/>
      <c r="TXJ106" s="189"/>
      <c r="TXK106" s="189"/>
      <c r="TXL106" s="189"/>
      <c r="TXM106" s="189"/>
      <c r="TXN106" s="189"/>
      <c r="TXO106" s="189"/>
      <c r="TXP106" s="189"/>
      <c r="TXQ106" s="189"/>
      <c r="TXR106" s="189"/>
      <c r="TXS106" s="189"/>
      <c r="TXT106" s="189"/>
      <c r="TXU106" s="189"/>
      <c r="TXV106" s="189"/>
      <c r="TXW106" s="189"/>
      <c r="TXX106" s="189"/>
      <c r="TXY106" s="189"/>
      <c r="TXZ106" s="189"/>
      <c r="TYA106" s="189"/>
      <c r="TYB106" s="189"/>
      <c r="TYC106" s="189"/>
      <c r="TYD106" s="189"/>
      <c r="TYE106" s="189"/>
      <c r="TYF106" s="189"/>
      <c r="TYG106" s="189"/>
      <c r="TYH106" s="189"/>
      <c r="TYI106" s="189"/>
      <c r="TYJ106" s="189"/>
      <c r="TYK106" s="189"/>
      <c r="TYL106" s="189"/>
      <c r="TYM106" s="189"/>
      <c r="TYN106" s="189"/>
      <c r="TYO106" s="189"/>
      <c r="TYP106" s="189"/>
      <c r="TYQ106" s="189"/>
      <c r="TYR106" s="189"/>
      <c r="TYS106" s="189"/>
      <c r="TYT106" s="189"/>
      <c r="TYU106" s="189"/>
      <c r="TYV106" s="189"/>
      <c r="TYW106" s="189"/>
      <c r="TYX106" s="189"/>
      <c r="TYY106" s="189"/>
      <c r="TYZ106" s="189"/>
      <c r="TZA106" s="189"/>
      <c r="TZB106" s="189"/>
      <c r="TZC106" s="189"/>
      <c r="TZD106" s="189"/>
      <c r="TZE106" s="189"/>
      <c r="TZF106" s="189"/>
      <c r="TZG106" s="189"/>
      <c r="TZH106" s="189"/>
      <c r="TZI106" s="189"/>
      <c r="TZJ106" s="189"/>
      <c r="TZK106" s="189"/>
      <c r="TZL106" s="189"/>
      <c r="TZM106" s="189"/>
      <c r="TZN106" s="189"/>
      <c r="TZO106" s="189"/>
      <c r="TZP106" s="189"/>
      <c r="TZQ106" s="189"/>
      <c r="TZR106" s="189"/>
      <c r="TZS106" s="189"/>
      <c r="TZT106" s="189"/>
      <c r="TZU106" s="189"/>
      <c r="TZV106" s="189"/>
      <c r="TZW106" s="189"/>
      <c r="TZX106" s="189"/>
      <c r="TZY106" s="189"/>
      <c r="TZZ106" s="189"/>
      <c r="UAA106" s="189"/>
      <c r="UAB106" s="189"/>
      <c r="UAC106" s="189"/>
      <c r="UAD106" s="189"/>
      <c r="UAE106" s="189"/>
      <c r="UAF106" s="189"/>
      <c r="UAG106" s="189"/>
      <c r="UAH106" s="189"/>
      <c r="UAI106" s="189"/>
      <c r="UAJ106" s="189"/>
      <c r="UAK106" s="189"/>
      <c r="UAL106" s="189"/>
      <c r="UAM106" s="189"/>
      <c r="UAN106" s="189"/>
      <c r="UAO106" s="189"/>
      <c r="UAP106" s="189"/>
      <c r="UAQ106" s="189"/>
      <c r="UAR106" s="189"/>
      <c r="UAS106" s="189"/>
      <c r="UAT106" s="189"/>
      <c r="UAU106" s="189"/>
      <c r="UAV106" s="189"/>
      <c r="UAW106" s="189"/>
      <c r="UAX106" s="189"/>
      <c r="UAY106" s="189"/>
      <c r="UAZ106" s="189"/>
      <c r="UBA106" s="189"/>
      <c r="UBB106" s="189"/>
      <c r="UBC106" s="189"/>
      <c r="UBD106" s="189"/>
      <c r="UBE106" s="189"/>
      <c r="UBF106" s="189"/>
      <c r="UBG106" s="189"/>
      <c r="UBH106" s="189"/>
      <c r="UBI106" s="189"/>
      <c r="UBJ106" s="189"/>
      <c r="UBK106" s="189"/>
      <c r="UBL106" s="189"/>
      <c r="UBM106" s="189"/>
      <c r="UBN106" s="189"/>
      <c r="UBO106" s="189"/>
      <c r="UBP106" s="189"/>
      <c r="UBQ106" s="189"/>
      <c r="UBR106" s="189"/>
      <c r="UBS106" s="189"/>
      <c r="UBT106" s="189"/>
      <c r="UBU106" s="189"/>
      <c r="UBV106" s="189"/>
      <c r="UBW106" s="189"/>
      <c r="UBX106" s="189"/>
      <c r="UBY106" s="189"/>
      <c r="UBZ106" s="189"/>
      <c r="UCA106" s="189"/>
      <c r="UCB106" s="189"/>
      <c r="UCC106" s="189"/>
      <c r="UCD106" s="189"/>
      <c r="UCE106" s="189"/>
      <c r="UCF106" s="189"/>
      <c r="UCG106" s="189"/>
      <c r="UCH106" s="189"/>
      <c r="UCI106" s="189"/>
      <c r="UCJ106" s="189"/>
      <c r="UCK106" s="189"/>
      <c r="UCL106" s="189"/>
      <c r="UCM106" s="189"/>
      <c r="UCN106" s="189"/>
      <c r="UCO106" s="189"/>
      <c r="UCP106" s="189"/>
      <c r="UCQ106" s="189"/>
      <c r="UCR106" s="189"/>
      <c r="UCS106" s="189"/>
      <c r="UCT106" s="189"/>
      <c r="UCU106" s="189"/>
      <c r="UCV106" s="189"/>
      <c r="UCW106" s="189"/>
      <c r="UCX106" s="189"/>
      <c r="UCY106" s="189"/>
      <c r="UCZ106" s="189"/>
      <c r="UDA106" s="189"/>
      <c r="UDB106" s="189"/>
      <c r="UDC106" s="189"/>
      <c r="UDD106" s="189"/>
      <c r="UDE106" s="189"/>
      <c r="UDF106" s="189"/>
      <c r="UDG106" s="189"/>
      <c r="UDH106" s="189"/>
      <c r="UDI106" s="189"/>
      <c r="UDJ106" s="189"/>
      <c r="UDK106" s="189"/>
      <c r="UDL106" s="189"/>
      <c r="UDM106" s="189"/>
      <c r="UDN106" s="189"/>
      <c r="UDO106" s="189"/>
      <c r="UDP106" s="189"/>
      <c r="UDQ106" s="189"/>
      <c r="UDR106" s="189"/>
      <c r="UDS106" s="189"/>
      <c r="UDT106" s="189"/>
      <c r="UDU106" s="189"/>
      <c r="UDV106" s="189"/>
      <c r="UDW106" s="189"/>
      <c r="UDX106" s="189"/>
      <c r="UDY106" s="189"/>
      <c r="UDZ106" s="189"/>
      <c r="UEA106" s="189"/>
      <c r="UEB106" s="189"/>
      <c r="UEC106" s="189"/>
      <c r="UED106" s="189"/>
      <c r="UEE106" s="189"/>
      <c r="UEF106" s="189"/>
      <c r="UEG106" s="189"/>
      <c r="UEH106" s="189"/>
      <c r="UEI106" s="189"/>
      <c r="UEJ106" s="189"/>
      <c r="UEK106" s="189"/>
      <c r="UEL106" s="189"/>
      <c r="UEM106" s="189"/>
      <c r="UEN106" s="189"/>
      <c r="UEO106" s="189"/>
      <c r="UEP106" s="189"/>
      <c r="UEQ106" s="189"/>
      <c r="UER106" s="189"/>
      <c r="UES106" s="189"/>
      <c r="UET106" s="189"/>
      <c r="UEU106" s="189"/>
      <c r="UEV106" s="189"/>
      <c r="UEW106" s="189"/>
      <c r="UEX106" s="189"/>
      <c r="UEY106" s="189"/>
      <c r="UEZ106" s="189"/>
      <c r="UFA106" s="189"/>
      <c r="UFB106" s="189"/>
      <c r="UFC106" s="189"/>
      <c r="UFD106" s="189"/>
      <c r="UFE106" s="189"/>
      <c r="UFF106" s="189"/>
      <c r="UFG106" s="189"/>
      <c r="UFH106" s="189"/>
      <c r="UFI106" s="189"/>
      <c r="UFJ106" s="189"/>
      <c r="UFK106" s="189"/>
      <c r="UFL106" s="189"/>
      <c r="UFM106" s="189"/>
      <c r="UFN106" s="189"/>
      <c r="UFO106" s="189"/>
      <c r="UFP106" s="189"/>
      <c r="UFQ106" s="189"/>
      <c r="UFR106" s="189"/>
      <c r="UFS106" s="189"/>
      <c r="UFT106" s="189"/>
      <c r="UFU106" s="189"/>
      <c r="UFV106" s="189"/>
      <c r="UFW106" s="189"/>
      <c r="UFX106" s="189"/>
      <c r="UFY106" s="189"/>
      <c r="UFZ106" s="189"/>
      <c r="UGA106" s="189"/>
      <c r="UGB106" s="189"/>
      <c r="UGC106" s="189"/>
      <c r="UGD106" s="189"/>
      <c r="UGE106" s="189"/>
      <c r="UGF106" s="189"/>
      <c r="UGG106" s="189"/>
      <c r="UGH106" s="189"/>
      <c r="UGI106" s="189"/>
      <c r="UGJ106" s="189"/>
      <c r="UGK106" s="189"/>
      <c r="UGL106" s="189"/>
      <c r="UGM106" s="189"/>
      <c r="UGN106" s="189"/>
      <c r="UGO106" s="189"/>
      <c r="UGP106" s="189"/>
      <c r="UGQ106" s="189"/>
      <c r="UGR106" s="189"/>
      <c r="UGS106" s="189"/>
      <c r="UGT106" s="189"/>
      <c r="UGU106" s="189"/>
      <c r="UGV106" s="189"/>
      <c r="UGW106" s="189"/>
      <c r="UGX106" s="189"/>
      <c r="UGY106" s="189"/>
      <c r="UGZ106" s="189"/>
      <c r="UHA106" s="189"/>
      <c r="UHB106" s="189"/>
      <c r="UHC106" s="189"/>
      <c r="UHD106" s="189"/>
      <c r="UHE106" s="189"/>
      <c r="UHF106" s="189"/>
      <c r="UHG106" s="189"/>
      <c r="UHH106" s="189"/>
      <c r="UHI106" s="189"/>
      <c r="UHJ106" s="189"/>
      <c r="UHK106" s="189"/>
      <c r="UHL106" s="189"/>
      <c r="UHM106" s="189"/>
      <c r="UHN106" s="189"/>
      <c r="UHO106" s="189"/>
      <c r="UHP106" s="189"/>
      <c r="UHQ106" s="189"/>
      <c r="UHR106" s="189"/>
      <c r="UHS106" s="189"/>
      <c r="UHT106" s="189"/>
      <c r="UHU106" s="189"/>
      <c r="UHV106" s="189"/>
      <c r="UHW106" s="189"/>
      <c r="UHX106" s="189"/>
      <c r="UHY106" s="189"/>
      <c r="UHZ106" s="189"/>
      <c r="UIA106" s="189"/>
      <c r="UIB106" s="189"/>
      <c r="UIC106" s="189"/>
      <c r="UID106" s="189"/>
      <c r="UIE106" s="189"/>
      <c r="UIF106" s="189"/>
      <c r="UIG106" s="189"/>
      <c r="UIH106" s="189"/>
      <c r="UII106" s="189"/>
      <c r="UIJ106" s="189"/>
      <c r="UIK106" s="189"/>
      <c r="UIL106" s="189"/>
      <c r="UIM106" s="189"/>
      <c r="UIN106" s="189"/>
      <c r="UIO106" s="189"/>
      <c r="UIP106" s="189"/>
      <c r="UIQ106" s="189"/>
      <c r="UIR106" s="189"/>
      <c r="UIS106" s="189"/>
      <c r="UIT106" s="189"/>
      <c r="UIU106" s="189"/>
      <c r="UIV106" s="189"/>
      <c r="UIW106" s="189"/>
      <c r="UIX106" s="189"/>
      <c r="UIY106" s="189"/>
      <c r="UIZ106" s="189"/>
      <c r="UJA106" s="189"/>
      <c r="UJB106" s="189"/>
      <c r="UJC106" s="189"/>
      <c r="UJD106" s="189"/>
      <c r="UJE106" s="189"/>
      <c r="UJF106" s="189"/>
      <c r="UJG106" s="189"/>
      <c r="UJH106" s="189"/>
      <c r="UJI106" s="189"/>
      <c r="UJJ106" s="189"/>
      <c r="UJK106" s="189"/>
      <c r="UJL106" s="189"/>
      <c r="UJM106" s="189"/>
      <c r="UJN106" s="189"/>
      <c r="UJO106" s="189"/>
      <c r="UJP106" s="189"/>
      <c r="UJQ106" s="189"/>
      <c r="UJR106" s="189"/>
      <c r="UJS106" s="189"/>
      <c r="UJT106" s="189"/>
      <c r="UJU106" s="189"/>
      <c r="UJV106" s="189"/>
      <c r="UJW106" s="189"/>
      <c r="UJX106" s="189"/>
      <c r="UJY106" s="189"/>
      <c r="UJZ106" s="189"/>
      <c r="UKA106" s="189"/>
      <c r="UKB106" s="189"/>
      <c r="UKC106" s="189"/>
      <c r="UKD106" s="189"/>
      <c r="UKE106" s="189"/>
      <c r="UKF106" s="189"/>
      <c r="UKG106" s="189"/>
      <c r="UKH106" s="189"/>
      <c r="UKI106" s="189"/>
      <c r="UKJ106" s="189"/>
      <c r="UKK106" s="189"/>
      <c r="UKL106" s="189"/>
      <c r="UKM106" s="189"/>
      <c r="UKN106" s="189"/>
      <c r="UKO106" s="189"/>
      <c r="UKP106" s="189"/>
      <c r="UKQ106" s="189"/>
      <c r="UKR106" s="189"/>
      <c r="UKS106" s="189"/>
      <c r="UKT106" s="189"/>
      <c r="UKU106" s="189"/>
      <c r="UKV106" s="189"/>
      <c r="UKW106" s="189"/>
      <c r="UKX106" s="189"/>
      <c r="UKY106" s="189"/>
      <c r="UKZ106" s="189"/>
      <c r="ULA106" s="189"/>
      <c r="ULB106" s="189"/>
      <c r="ULC106" s="189"/>
      <c r="ULD106" s="189"/>
      <c r="ULE106" s="189"/>
      <c r="ULF106" s="189"/>
      <c r="ULG106" s="189"/>
      <c r="ULH106" s="189"/>
      <c r="ULI106" s="189"/>
      <c r="ULJ106" s="189"/>
      <c r="ULK106" s="189"/>
      <c r="ULL106" s="189"/>
      <c r="ULM106" s="189"/>
      <c r="ULN106" s="189"/>
      <c r="ULO106" s="189"/>
      <c r="ULP106" s="189"/>
      <c r="ULQ106" s="189"/>
      <c r="ULR106" s="189"/>
      <c r="ULS106" s="189"/>
      <c r="ULT106" s="189"/>
      <c r="ULU106" s="189"/>
      <c r="ULV106" s="189"/>
      <c r="ULW106" s="189"/>
      <c r="ULX106" s="189"/>
      <c r="ULY106" s="189"/>
      <c r="ULZ106" s="189"/>
      <c r="UMA106" s="189"/>
      <c r="UMB106" s="189"/>
      <c r="UMC106" s="189"/>
      <c r="UMD106" s="189"/>
      <c r="UME106" s="189"/>
      <c r="UMF106" s="189"/>
      <c r="UMG106" s="189"/>
      <c r="UMH106" s="189"/>
      <c r="UMI106" s="189"/>
      <c r="UMJ106" s="189"/>
      <c r="UMK106" s="189"/>
      <c r="UML106" s="189"/>
      <c r="UMM106" s="189"/>
      <c r="UMN106" s="189"/>
      <c r="UMO106" s="189"/>
      <c r="UMP106" s="189"/>
      <c r="UMQ106" s="189"/>
      <c r="UMR106" s="189"/>
      <c r="UMS106" s="189"/>
      <c r="UMT106" s="189"/>
      <c r="UMU106" s="189"/>
      <c r="UMV106" s="189"/>
      <c r="UMW106" s="189"/>
      <c r="UMX106" s="189"/>
      <c r="UMY106" s="189"/>
      <c r="UMZ106" s="189"/>
      <c r="UNA106" s="189"/>
      <c r="UNB106" s="189"/>
      <c r="UNC106" s="189"/>
      <c r="UND106" s="189"/>
      <c r="UNE106" s="189"/>
      <c r="UNF106" s="189"/>
      <c r="UNG106" s="189"/>
      <c r="UNH106" s="189"/>
      <c r="UNI106" s="189"/>
      <c r="UNJ106" s="189"/>
      <c r="UNK106" s="189"/>
      <c r="UNL106" s="189"/>
      <c r="UNM106" s="189"/>
      <c r="UNN106" s="189"/>
      <c r="UNO106" s="189"/>
      <c r="UNP106" s="189"/>
      <c r="UNQ106" s="189"/>
      <c r="UNR106" s="189"/>
      <c r="UNS106" s="189"/>
      <c r="UNT106" s="189"/>
      <c r="UNU106" s="189"/>
      <c r="UNV106" s="189"/>
      <c r="UNW106" s="189"/>
      <c r="UNX106" s="189"/>
      <c r="UNY106" s="189"/>
      <c r="UNZ106" s="189"/>
      <c r="UOA106" s="189"/>
      <c r="UOB106" s="189"/>
      <c r="UOC106" s="189"/>
      <c r="UOD106" s="189"/>
      <c r="UOE106" s="189"/>
      <c r="UOF106" s="189"/>
      <c r="UOG106" s="189"/>
      <c r="UOH106" s="189"/>
      <c r="UOI106" s="189"/>
      <c r="UOJ106" s="189"/>
      <c r="UOK106" s="189"/>
      <c r="UOL106" s="189"/>
      <c r="UOM106" s="189"/>
      <c r="UON106" s="189"/>
      <c r="UOO106" s="189"/>
      <c r="UOP106" s="189"/>
      <c r="UOQ106" s="189"/>
      <c r="UOR106" s="189"/>
      <c r="UOS106" s="189"/>
      <c r="UOT106" s="189"/>
      <c r="UOU106" s="189"/>
      <c r="UOV106" s="189"/>
      <c r="UOW106" s="189"/>
      <c r="UOX106" s="189"/>
      <c r="UOY106" s="189"/>
      <c r="UOZ106" s="189"/>
      <c r="UPA106" s="189"/>
      <c r="UPB106" s="189"/>
      <c r="UPC106" s="189"/>
      <c r="UPD106" s="189"/>
      <c r="UPE106" s="189"/>
      <c r="UPF106" s="189"/>
      <c r="UPG106" s="189"/>
      <c r="UPH106" s="189"/>
      <c r="UPI106" s="189"/>
      <c r="UPJ106" s="189"/>
      <c r="UPK106" s="189"/>
      <c r="UPL106" s="189"/>
      <c r="UPM106" s="189"/>
      <c r="UPN106" s="189"/>
      <c r="UPO106" s="189"/>
      <c r="UPP106" s="189"/>
      <c r="UPQ106" s="189"/>
      <c r="UPR106" s="189"/>
      <c r="UPS106" s="189"/>
      <c r="UPT106" s="189"/>
      <c r="UPU106" s="189"/>
      <c r="UPV106" s="189"/>
      <c r="UPW106" s="189"/>
      <c r="UPX106" s="189"/>
      <c r="UPY106" s="189"/>
      <c r="UPZ106" s="189"/>
      <c r="UQA106" s="189"/>
      <c r="UQB106" s="189"/>
      <c r="UQC106" s="189"/>
      <c r="UQD106" s="189"/>
      <c r="UQE106" s="189"/>
      <c r="UQF106" s="189"/>
      <c r="UQG106" s="189"/>
      <c r="UQH106" s="189"/>
      <c r="UQI106" s="189"/>
      <c r="UQJ106" s="189"/>
      <c r="UQK106" s="189"/>
      <c r="UQL106" s="189"/>
      <c r="UQM106" s="189"/>
      <c r="UQN106" s="189"/>
      <c r="UQO106" s="189"/>
      <c r="UQP106" s="189"/>
      <c r="UQQ106" s="189"/>
      <c r="UQR106" s="189"/>
      <c r="UQS106" s="189"/>
      <c r="UQT106" s="189"/>
      <c r="UQU106" s="189"/>
      <c r="UQV106" s="189"/>
      <c r="UQW106" s="189"/>
      <c r="UQX106" s="189"/>
      <c r="UQY106" s="189"/>
      <c r="UQZ106" s="189"/>
      <c r="URA106" s="189"/>
      <c r="URB106" s="189"/>
      <c r="URC106" s="189"/>
      <c r="URD106" s="189"/>
      <c r="URE106" s="189"/>
      <c r="URF106" s="189"/>
      <c r="URG106" s="189"/>
      <c r="URH106" s="189"/>
      <c r="URI106" s="189"/>
      <c r="URJ106" s="189"/>
      <c r="URK106" s="189"/>
      <c r="URL106" s="189"/>
      <c r="URM106" s="189"/>
      <c r="URN106" s="189"/>
      <c r="URO106" s="189"/>
      <c r="URP106" s="189"/>
      <c r="URQ106" s="189"/>
      <c r="URR106" s="189"/>
      <c r="URS106" s="189"/>
      <c r="URT106" s="189"/>
      <c r="URU106" s="189"/>
      <c r="URV106" s="189"/>
      <c r="URW106" s="189"/>
      <c r="URX106" s="189"/>
      <c r="URY106" s="189"/>
      <c r="URZ106" s="189"/>
      <c r="USA106" s="189"/>
      <c r="USB106" s="189"/>
      <c r="USC106" s="189"/>
      <c r="USD106" s="189"/>
      <c r="USE106" s="189"/>
      <c r="USF106" s="189"/>
      <c r="USG106" s="189"/>
      <c r="USH106" s="189"/>
      <c r="USI106" s="189"/>
      <c r="USJ106" s="189"/>
      <c r="USK106" s="189"/>
      <c r="USL106" s="189"/>
      <c r="USM106" s="189"/>
      <c r="USN106" s="189"/>
      <c r="USO106" s="189"/>
      <c r="USP106" s="189"/>
      <c r="USQ106" s="189"/>
      <c r="USR106" s="189"/>
      <c r="USS106" s="189"/>
      <c r="UST106" s="189"/>
      <c r="USU106" s="189"/>
      <c r="USV106" s="189"/>
      <c r="USW106" s="189"/>
      <c r="USX106" s="189"/>
      <c r="USY106" s="189"/>
      <c r="USZ106" s="189"/>
      <c r="UTA106" s="189"/>
      <c r="UTB106" s="189"/>
      <c r="UTC106" s="189"/>
      <c r="UTD106" s="189"/>
      <c r="UTE106" s="189"/>
      <c r="UTF106" s="189"/>
      <c r="UTG106" s="189"/>
      <c r="UTH106" s="189"/>
      <c r="UTI106" s="189"/>
      <c r="UTJ106" s="189"/>
      <c r="UTK106" s="189"/>
      <c r="UTL106" s="189"/>
      <c r="UTM106" s="189"/>
      <c r="UTN106" s="189"/>
      <c r="UTO106" s="189"/>
      <c r="UTP106" s="189"/>
      <c r="UTQ106" s="189"/>
      <c r="UTR106" s="189"/>
      <c r="UTS106" s="189"/>
      <c r="UTT106" s="189"/>
      <c r="UTU106" s="189"/>
      <c r="UTV106" s="189"/>
      <c r="UTW106" s="189"/>
      <c r="UTX106" s="189"/>
      <c r="UTY106" s="189"/>
      <c r="UTZ106" s="189"/>
      <c r="UUA106" s="189"/>
      <c r="UUB106" s="189"/>
      <c r="UUC106" s="189"/>
      <c r="UUD106" s="189"/>
      <c r="UUE106" s="189"/>
      <c r="UUF106" s="189"/>
      <c r="UUG106" s="189"/>
      <c r="UUH106" s="189"/>
      <c r="UUI106" s="189"/>
      <c r="UUJ106" s="189"/>
      <c r="UUK106" s="189"/>
      <c r="UUL106" s="189"/>
      <c r="UUM106" s="189"/>
      <c r="UUN106" s="189"/>
      <c r="UUO106" s="189"/>
      <c r="UUP106" s="189"/>
      <c r="UUQ106" s="189"/>
      <c r="UUR106" s="189"/>
      <c r="UUS106" s="189"/>
      <c r="UUT106" s="189"/>
      <c r="UUU106" s="189"/>
      <c r="UUV106" s="189"/>
      <c r="UUW106" s="189"/>
      <c r="UUX106" s="189"/>
      <c r="UUY106" s="189"/>
      <c r="UUZ106" s="189"/>
      <c r="UVA106" s="189"/>
      <c r="UVB106" s="189"/>
      <c r="UVC106" s="189"/>
      <c r="UVD106" s="189"/>
      <c r="UVE106" s="189"/>
      <c r="UVF106" s="189"/>
      <c r="UVG106" s="189"/>
      <c r="UVH106" s="189"/>
      <c r="UVI106" s="189"/>
      <c r="UVJ106" s="189"/>
      <c r="UVK106" s="189"/>
      <c r="UVL106" s="189"/>
      <c r="UVM106" s="189"/>
      <c r="UVN106" s="189"/>
      <c r="UVO106" s="189"/>
      <c r="UVP106" s="189"/>
      <c r="UVQ106" s="189"/>
      <c r="UVR106" s="189"/>
      <c r="UVS106" s="189"/>
      <c r="UVT106" s="189"/>
      <c r="UVU106" s="189"/>
      <c r="UVV106" s="189"/>
      <c r="UVW106" s="189"/>
      <c r="UVX106" s="189"/>
      <c r="UVY106" s="189"/>
      <c r="UVZ106" s="189"/>
      <c r="UWA106" s="189"/>
      <c r="UWB106" s="189"/>
      <c r="UWC106" s="189"/>
      <c r="UWD106" s="189"/>
      <c r="UWE106" s="189"/>
      <c r="UWF106" s="189"/>
      <c r="UWG106" s="189"/>
      <c r="UWH106" s="189"/>
      <c r="UWI106" s="189"/>
      <c r="UWJ106" s="189"/>
      <c r="UWK106" s="189"/>
      <c r="UWL106" s="189"/>
      <c r="UWM106" s="189"/>
      <c r="UWN106" s="189"/>
      <c r="UWO106" s="189"/>
      <c r="UWP106" s="189"/>
      <c r="UWQ106" s="189"/>
      <c r="UWR106" s="189"/>
      <c r="UWS106" s="189"/>
      <c r="UWT106" s="189"/>
      <c r="UWU106" s="189"/>
      <c r="UWV106" s="189"/>
      <c r="UWW106" s="189"/>
      <c r="UWX106" s="189"/>
      <c r="UWY106" s="189"/>
      <c r="UWZ106" s="189"/>
      <c r="UXA106" s="189"/>
      <c r="UXB106" s="189"/>
      <c r="UXC106" s="189"/>
      <c r="UXD106" s="189"/>
      <c r="UXE106" s="189"/>
      <c r="UXF106" s="189"/>
      <c r="UXG106" s="189"/>
      <c r="UXH106" s="189"/>
      <c r="UXI106" s="189"/>
      <c r="UXJ106" s="189"/>
      <c r="UXK106" s="189"/>
      <c r="UXL106" s="189"/>
      <c r="UXM106" s="189"/>
      <c r="UXN106" s="189"/>
      <c r="UXO106" s="189"/>
      <c r="UXP106" s="189"/>
      <c r="UXQ106" s="189"/>
      <c r="UXR106" s="189"/>
      <c r="UXS106" s="189"/>
      <c r="UXT106" s="189"/>
      <c r="UXU106" s="189"/>
      <c r="UXV106" s="189"/>
      <c r="UXW106" s="189"/>
      <c r="UXX106" s="189"/>
      <c r="UXY106" s="189"/>
      <c r="UXZ106" s="189"/>
      <c r="UYA106" s="189"/>
      <c r="UYB106" s="189"/>
      <c r="UYC106" s="189"/>
      <c r="UYD106" s="189"/>
      <c r="UYE106" s="189"/>
      <c r="UYF106" s="189"/>
      <c r="UYG106" s="189"/>
      <c r="UYH106" s="189"/>
      <c r="UYI106" s="189"/>
      <c r="UYJ106" s="189"/>
      <c r="UYK106" s="189"/>
      <c r="UYL106" s="189"/>
      <c r="UYM106" s="189"/>
      <c r="UYN106" s="189"/>
      <c r="UYO106" s="189"/>
      <c r="UYP106" s="189"/>
      <c r="UYQ106" s="189"/>
      <c r="UYR106" s="189"/>
      <c r="UYS106" s="189"/>
      <c r="UYT106" s="189"/>
      <c r="UYU106" s="189"/>
      <c r="UYV106" s="189"/>
      <c r="UYW106" s="189"/>
      <c r="UYX106" s="189"/>
      <c r="UYY106" s="189"/>
      <c r="UYZ106" s="189"/>
      <c r="UZA106" s="189"/>
      <c r="UZB106" s="189"/>
      <c r="UZC106" s="189"/>
      <c r="UZD106" s="189"/>
      <c r="UZE106" s="189"/>
      <c r="UZF106" s="189"/>
      <c r="UZG106" s="189"/>
      <c r="UZH106" s="189"/>
      <c r="UZI106" s="189"/>
      <c r="UZJ106" s="189"/>
      <c r="UZK106" s="189"/>
      <c r="UZL106" s="189"/>
      <c r="UZM106" s="189"/>
      <c r="UZN106" s="189"/>
      <c r="UZO106" s="189"/>
      <c r="UZP106" s="189"/>
      <c r="UZQ106" s="189"/>
      <c r="UZR106" s="189"/>
      <c r="UZS106" s="189"/>
      <c r="UZT106" s="189"/>
      <c r="UZU106" s="189"/>
      <c r="UZV106" s="189"/>
      <c r="UZW106" s="189"/>
      <c r="UZX106" s="189"/>
      <c r="UZY106" s="189"/>
      <c r="UZZ106" s="189"/>
      <c r="VAA106" s="189"/>
      <c r="VAB106" s="189"/>
      <c r="VAC106" s="189"/>
      <c r="VAD106" s="189"/>
      <c r="VAE106" s="189"/>
      <c r="VAF106" s="189"/>
      <c r="VAG106" s="189"/>
      <c r="VAH106" s="189"/>
      <c r="VAI106" s="189"/>
      <c r="VAJ106" s="189"/>
      <c r="VAK106" s="189"/>
      <c r="VAL106" s="189"/>
      <c r="VAM106" s="189"/>
      <c r="VAN106" s="189"/>
      <c r="VAO106" s="189"/>
      <c r="VAP106" s="189"/>
      <c r="VAQ106" s="189"/>
      <c r="VAR106" s="189"/>
      <c r="VAS106" s="189"/>
      <c r="VAT106" s="189"/>
      <c r="VAU106" s="189"/>
      <c r="VAV106" s="189"/>
      <c r="VAW106" s="189"/>
      <c r="VAX106" s="189"/>
      <c r="VAY106" s="189"/>
      <c r="VAZ106" s="189"/>
      <c r="VBA106" s="189"/>
      <c r="VBB106" s="189"/>
      <c r="VBC106" s="189"/>
      <c r="VBD106" s="189"/>
      <c r="VBE106" s="189"/>
      <c r="VBF106" s="189"/>
      <c r="VBG106" s="189"/>
      <c r="VBH106" s="189"/>
      <c r="VBI106" s="189"/>
      <c r="VBJ106" s="189"/>
      <c r="VBK106" s="189"/>
      <c r="VBL106" s="189"/>
      <c r="VBM106" s="189"/>
      <c r="VBN106" s="189"/>
      <c r="VBO106" s="189"/>
      <c r="VBP106" s="189"/>
      <c r="VBQ106" s="189"/>
      <c r="VBR106" s="189"/>
      <c r="VBS106" s="189"/>
      <c r="VBT106" s="189"/>
      <c r="VBU106" s="189"/>
      <c r="VBV106" s="189"/>
      <c r="VBW106" s="189"/>
      <c r="VBX106" s="189"/>
      <c r="VBY106" s="189"/>
      <c r="VBZ106" s="189"/>
      <c r="VCA106" s="189"/>
      <c r="VCB106" s="189"/>
      <c r="VCC106" s="189"/>
      <c r="VCD106" s="189"/>
      <c r="VCE106" s="189"/>
      <c r="VCF106" s="189"/>
      <c r="VCG106" s="189"/>
      <c r="VCH106" s="189"/>
      <c r="VCI106" s="189"/>
      <c r="VCJ106" s="189"/>
      <c r="VCK106" s="189"/>
      <c r="VCL106" s="189"/>
      <c r="VCM106" s="189"/>
      <c r="VCN106" s="189"/>
      <c r="VCO106" s="189"/>
      <c r="VCP106" s="189"/>
      <c r="VCQ106" s="189"/>
      <c r="VCR106" s="189"/>
      <c r="VCS106" s="189"/>
      <c r="VCT106" s="189"/>
      <c r="VCU106" s="189"/>
      <c r="VCV106" s="189"/>
      <c r="VCW106" s="189"/>
      <c r="VCX106" s="189"/>
      <c r="VCY106" s="189"/>
      <c r="VCZ106" s="189"/>
      <c r="VDA106" s="189"/>
      <c r="VDB106" s="189"/>
      <c r="VDC106" s="189"/>
      <c r="VDD106" s="189"/>
      <c r="VDE106" s="189"/>
      <c r="VDF106" s="189"/>
      <c r="VDG106" s="189"/>
      <c r="VDH106" s="189"/>
      <c r="VDI106" s="189"/>
      <c r="VDJ106" s="189"/>
      <c r="VDK106" s="189"/>
      <c r="VDL106" s="189"/>
      <c r="VDM106" s="189"/>
      <c r="VDN106" s="189"/>
      <c r="VDO106" s="189"/>
      <c r="VDP106" s="189"/>
      <c r="VDQ106" s="189"/>
      <c r="VDR106" s="189"/>
      <c r="VDS106" s="189"/>
      <c r="VDT106" s="189"/>
      <c r="VDU106" s="189"/>
      <c r="VDV106" s="189"/>
      <c r="VDW106" s="189"/>
      <c r="VDX106" s="189"/>
      <c r="VDY106" s="189"/>
      <c r="VDZ106" s="189"/>
      <c r="VEA106" s="189"/>
      <c r="VEB106" s="189"/>
      <c r="VEC106" s="189"/>
      <c r="VED106" s="189"/>
      <c r="VEE106" s="189"/>
      <c r="VEF106" s="189"/>
      <c r="VEG106" s="189"/>
      <c r="VEH106" s="189"/>
      <c r="VEI106" s="189"/>
      <c r="VEJ106" s="189"/>
      <c r="VEK106" s="189"/>
      <c r="VEL106" s="189"/>
      <c r="VEM106" s="189"/>
      <c r="VEN106" s="189"/>
      <c r="VEO106" s="189"/>
      <c r="VEP106" s="189"/>
      <c r="VEQ106" s="189"/>
      <c r="VER106" s="189"/>
      <c r="VES106" s="189"/>
      <c r="VET106" s="189"/>
      <c r="VEU106" s="189"/>
      <c r="VEV106" s="189"/>
      <c r="VEW106" s="189"/>
      <c r="VEX106" s="189"/>
      <c r="VEY106" s="189"/>
      <c r="VEZ106" s="189"/>
      <c r="VFA106" s="189"/>
      <c r="VFB106" s="189"/>
      <c r="VFC106" s="189"/>
      <c r="VFD106" s="189"/>
      <c r="VFE106" s="189"/>
      <c r="VFF106" s="189"/>
      <c r="VFG106" s="189"/>
      <c r="VFH106" s="189"/>
      <c r="VFI106" s="189"/>
      <c r="VFJ106" s="189"/>
      <c r="VFK106" s="189"/>
      <c r="VFL106" s="189"/>
      <c r="VFM106" s="189"/>
      <c r="VFN106" s="189"/>
      <c r="VFO106" s="189"/>
      <c r="VFP106" s="189"/>
      <c r="VFQ106" s="189"/>
      <c r="VFR106" s="189"/>
      <c r="VFS106" s="189"/>
      <c r="VFT106" s="189"/>
      <c r="VFU106" s="189"/>
      <c r="VFV106" s="189"/>
      <c r="VFW106" s="189"/>
      <c r="VFX106" s="189"/>
      <c r="VFY106" s="189"/>
      <c r="VFZ106" s="189"/>
      <c r="VGA106" s="189"/>
      <c r="VGB106" s="189"/>
      <c r="VGC106" s="189"/>
      <c r="VGD106" s="189"/>
      <c r="VGE106" s="189"/>
      <c r="VGF106" s="189"/>
      <c r="VGG106" s="189"/>
      <c r="VGH106" s="189"/>
      <c r="VGI106" s="189"/>
      <c r="VGJ106" s="189"/>
      <c r="VGK106" s="189"/>
      <c r="VGL106" s="189"/>
      <c r="VGM106" s="189"/>
      <c r="VGN106" s="189"/>
      <c r="VGO106" s="189"/>
      <c r="VGP106" s="189"/>
      <c r="VGQ106" s="189"/>
      <c r="VGR106" s="189"/>
      <c r="VGS106" s="189"/>
      <c r="VGT106" s="189"/>
      <c r="VGU106" s="189"/>
      <c r="VGV106" s="189"/>
      <c r="VGW106" s="189"/>
      <c r="VGX106" s="189"/>
      <c r="VGY106" s="189"/>
      <c r="VGZ106" s="189"/>
      <c r="VHA106" s="189"/>
      <c r="VHB106" s="189"/>
      <c r="VHC106" s="189"/>
      <c r="VHD106" s="189"/>
      <c r="VHE106" s="189"/>
      <c r="VHF106" s="189"/>
      <c r="VHG106" s="189"/>
      <c r="VHH106" s="189"/>
      <c r="VHI106" s="189"/>
      <c r="VHJ106" s="189"/>
      <c r="VHK106" s="189"/>
      <c r="VHL106" s="189"/>
      <c r="VHM106" s="189"/>
      <c r="VHN106" s="189"/>
      <c r="VHO106" s="189"/>
      <c r="VHP106" s="189"/>
      <c r="VHQ106" s="189"/>
      <c r="VHR106" s="189"/>
      <c r="VHS106" s="189"/>
      <c r="VHT106" s="189"/>
      <c r="VHU106" s="189"/>
      <c r="VHV106" s="189"/>
      <c r="VHW106" s="189"/>
      <c r="VHX106" s="189"/>
      <c r="VHY106" s="189"/>
      <c r="VHZ106" s="189"/>
      <c r="VIA106" s="189"/>
      <c r="VIB106" s="189"/>
      <c r="VIC106" s="189"/>
      <c r="VID106" s="189"/>
      <c r="VIE106" s="189"/>
      <c r="VIF106" s="189"/>
      <c r="VIG106" s="189"/>
      <c r="VIH106" s="189"/>
      <c r="VII106" s="189"/>
      <c r="VIJ106" s="189"/>
      <c r="VIK106" s="189"/>
      <c r="VIL106" s="189"/>
      <c r="VIM106" s="189"/>
      <c r="VIN106" s="189"/>
      <c r="VIO106" s="189"/>
      <c r="VIP106" s="189"/>
      <c r="VIQ106" s="189"/>
      <c r="VIR106" s="189"/>
      <c r="VIS106" s="189"/>
      <c r="VIT106" s="189"/>
      <c r="VIU106" s="189"/>
      <c r="VIV106" s="189"/>
      <c r="VIW106" s="189"/>
      <c r="VIX106" s="189"/>
      <c r="VIY106" s="189"/>
      <c r="VIZ106" s="189"/>
      <c r="VJA106" s="189"/>
      <c r="VJB106" s="189"/>
      <c r="VJC106" s="189"/>
      <c r="VJD106" s="189"/>
      <c r="VJE106" s="189"/>
      <c r="VJF106" s="189"/>
      <c r="VJG106" s="189"/>
      <c r="VJH106" s="189"/>
      <c r="VJI106" s="189"/>
      <c r="VJJ106" s="189"/>
      <c r="VJK106" s="189"/>
      <c r="VJL106" s="189"/>
      <c r="VJM106" s="189"/>
      <c r="VJN106" s="189"/>
      <c r="VJO106" s="189"/>
      <c r="VJP106" s="189"/>
      <c r="VJQ106" s="189"/>
      <c r="VJR106" s="189"/>
      <c r="VJS106" s="189"/>
      <c r="VJT106" s="189"/>
      <c r="VJU106" s="189"/>
      <c r="VJV106" s="189"/>
      <c r="VJW106" s="189"/>
      <c r="VJX106" s="189"/>
      <c r="VJY106" s="189"/>
      <c r="VJZ106" s="189"/>
      <c r="VKA106" s="189"/>
      <c r="VKB106" s="189"/>
      <c r="VKC106" s="189"/>
      <c r="VKD106" s="189"/>
      <c r="VKE106" s="189"/>
      <c r="VKF106" s="189"/>
      <c r="VKG106" s="189"/>
      <c r="VKH106" s="189"/>
      <c r="VKI106" s="189"/>
      <c r="VKJ106" s="189"/>
      <c r="VKK106" s="189"/>
      <c r="VKL106" s="189"/>
      <c r="VKM106" s="189"/>
      <c r="VKN106" s="189"/>
      <c r="VKO106" s="189"/>
      <c r="VKP106" s="189"/>
      <c r="VKQ106" s="189"/>
      <c r="VKR106" s="189"/>
      <c r="VKS106" s="189"/>
      <c r="VKT106" s="189"/>
      <c r="VKU106" s="189"/>
      <c r="VKV106" s="189"/>
      <c r="VKW106" s="189"/>
      <c r="VKX106" s="189"/>
      <c r="VKY106" s="189"/>
      <c r="VKZ106" s="189"/>
      <c r="VLA106" s="189"/>
      <c r="VLB106" s="189"/>
      <c r="VLC106" s="189"/>
      <c r="VLD106" s="189"/>
      <c r="VLE106" s="189"/>
      <c r="VLF106" s="189"/>
      <c r="VLG106" s="189"/>
      <c r="VLH106" s="189"/>
      <c r="VLI106" s="189"/>
      <c r="VLJ106" s="189"/>
      <c r="VLK106" s="189"/>
      <c r="VLL106" s="189"/>
      <c r="VLM106" s="189"/>
      <c r="VLN106" s="189"/>
      <c r="VLO106" s="189"/>
      <c r="VLP106" s="189"/>
      <c r="VLQ106" s="189"/>
      <c r="VLR106" s="189"/>
      <c r="VLS106" s="189"/>
      <c r="VLT106" s="189"/>
      <c r="VLU106" s="189"/>
      <c r="VLV106" s="189"/>
      <c r="VLW106" s="189"/>
      <c r="VLX106" s="189"/>
      <c r="VLY106" s="189"/>
      <c r="VLZ106" s="189"/>
      <c r="VMA106" s="189"/>
      <c r="VMB106" s="189"/>
      <c r="VMC106" s="189"/>
      <c r="VMD106" s="189"/>
      <c r="VME106" s="189"/>
      <c r="VMF106" s="189"/>
      <c r="VMG106" s="189"/>
      <c r="VMH106" s="189"/>
      <c r="VMI106" s="189"/>
      <c r="VMJ106" s="189"/>
      <c r="VMK106" s="189"/>
      <c r="VML106" s="189"/>
      <c r="VMM106" s="189"/>
      <c r="VMN106" s="189"/>
      <c r="VMO106" s="189"/>
      <c r="VMP106" s="189"/>
      <c r="VMQ106" s="189"/>
      <c r="VMR106" s="189"/>
      <c r="VMS106" s="189"/>
      <c r="VMT106" s="189"/>
      <c r="VMU106" s="189"/>
      <c r="VMV106" s="189"/>
      <c r="VMW106" s="189"/>
      <c r="VMX106" s="189"/>
      <c r="VMY106" s="189"/>
      <c r="VMZ106" s="189"/>
      <c r="VNA106" s="189"/>
      <c r="VNB106" s="189"/>
      <c r="VNC106" s="189"/>
      <c r="VND106" s="189"/>
      <c r="VNE106" s="189"/>
      <c r="VNF106" s="189"/>
      <c r="VNG106" s="189"/>
      <c r="VNH106" s="189"/>
      <c r="VNI106" s="189"/>
      <c r="VNJ106" s="189"/>
      <c r="VNK106" s="189"/>
      <c r="VNL106" s="189"/>
      <c r="VNM106" s="189"/>
      <c r="VNN106" s="189"/>
      <c r="VNO106" s="189"/>
      <c r="VNP106" s="189"/>
      <c r="VNQ106" s="189"/>
      <c r="VNR106" s="189"/>
      <c r="VNS106" s="189"/>
      <c r="VNT106" s="189"/>
      <c r="VNU106" s="189"/>
      <c r="VNV106" s="189"/>
      <c r="VNW106" s="189"/>
      <c r="VNX106" s="189"/>
      <c r="VNY106" s="189"/>
      <c r="VNZ106" s="189"/>
      <c r="VOA106" s="189"/>
      <c r="VOB106" s="189"/>
      <c r="VOC106" s="189"/>
      <c r="VOD106" s="189"/>
      <c r="VOE106" s="189"/>
      <c r="VOF106" s="189"/>
      <c r="VOG106" s="189"/>
      <c r="VOH106" s="189"/>
      <c r="VOI106" s="189"/>
      <c r="VOJ106" s="189"/>
      <c r="VOK106" s="189"/>
      <c r="VOL106" s="189"/>
      <c r="VOM106" s="189"/>
      <c r="VON106" s="189"/>
      <c r="VOO106" s="189"/>
      <c r="VOP106" s="189"/>
      <c r="VOQ106" s="189"/>
      <c r="VOR106" s="189"/>
      <c r="VOS106" s="189"/>
      <c r="VOT106" s="189"/>
      <c r="VOU106" s="189"/>
      <c r="VOV106" s="189"/>
      <c r="VOW106" s="189"/>
      <c r="VOX106" s="189"/>
      <c r="VOY106" s="189"/>
      <c r="VOZ106" s="189"/>
      <c r="VPA106" s="189"/>
      <c r="VPB106" s="189"/>
      <c r="VPC106" s="189"/>
      <c r="VPD106" s="189"/>
      <c r="VPE106" s="189"/>
      <c r="VPF106" s="189"/>
      <c r="VPG106" s="189"/>
      <c r="VPH106" s="189"/>
      <c r="VPI106" s="189"/>
      <c r="VPJ106" s="189"/>
      <c r="VPK106" s="189"/>
      <c r="VPL106" s="189"/>
      <c r="VPM106" s="189"/>
      <c r="VPN106" s="189"/>
      <c r="VPO106" s="189"/>
      <c r="VPP106" s="189"/>
      <c r="VPQ106" s="189"/>
      <c r="VPR106" s="189"/>
      <c r="VPS106" s="189"/>
      <c r="VPT106" s="189"/>
      <c r="VPU106" s="189"/>
      <c r="VPV106" s="189"/>
      <c r="VPW106" s="189"/>
      <c r="VPX106" s="189"/>
      <c r="VPY106" s="189"/>
      <c r="VPZ106" s="189"/>
      <c r="VQA106" s="189"/>
      <c r="VQB106" s="189"/>
      <c r="VQC106" s="189"/>
      <c r="VQD106" s="189"/>
      <c r="VQE106" s="189"/>
      <c r="VQF106" s="189"/>
      <c r="VQG106" s="189"/>
      <c r="VQH106" s="189"/>
      <c r="VQI106" s="189"/>
      <c r="VQJ106" s="189"/>
      <c r="VQK106" s="189"/>
      <c r="VQL106" s="189"/>
      <c r="VQM106" s="189"/>
      <c r="VQN106" s="189"/>
      <c r="VQO106" s="189"/>
      <c r="VQP106" s="189"/>
      <c r="VQQ106" s="189"/>
      <c r="VQR106" s="189"/>
      <c r="VQS106" s="189"/>
      <c r="VQT106" s="189"/>
      <c r="VQU106" s="189"/>
      <c r="VQV106" s="189"/>
      <c r="VQW106" s="189"/>
      <c r="VQX106" s="189"/>
      <c r="VQY106" s="189"/>
      <c r="VQZ106" s="189"/>
      <c r="VRA106" s="189"/>
      <c r="VRB106" s="189"/>
      <c r="VRC106" s="189"/>
      <c r="VRD106" s="189"/>
      <c r="VRE106" s="189"/>
      <c r="VRF106" s="189"/>
      <c r="VRG106" s="189"/>
      <c r="VRH106" s="189"/>
      <c r="VRI106" s="189"/>
      <c r="VRJ106" s="189"/>
      <c r="VRK106" s="189"/>
      <c r="VRL106" s="189"/>
      <c r="VRM106" s="189"/>
      <c r="VRN106" s="189"/>
      <c r="VRO106" s="189"/>
      <c r="VRP106" s="189"/>
      <c r="VRQ106" s="189"/>
      <c r="VRR106" s="189"/>
      <c r="VRS106" s="189"/>
      <c r="VRT106" s="189"/>
      <c r="VRU106" s="189"/>
      <c r="VRV106" s="189"/>
      <c r="VRW106" s="189"/>
      <c r="VRX106" s="189"/>
      <c r="VRY106" s="189"/>
      <c r="VRZ106" s="189"/>
      <c r="VSA106" s="189"/>
      <c r="VSB106" s="189"/>
      <c r="VSC106" s="189"/>
      <c r="VSD106" s="189"/>
      <c r="VSE106" s="189"/>
      <c r="VSF106" s="189"/>
      <c r="VSG106" s="189"/>
      <c r="VSH106" s="189"/>
      <c r="VSI106" s="189"/>
      <c r="VSJ106" s="189"/>
      <c r="VSK106" s="189"/>
      <c r="VSL106" s="189"/>
      <c r="VSM106" s="189"/>
      <c r="VSN106" s="189"/>
      <c r="VSO106" s="189"/>
      <c r="VSP106" s="189"/>
      <c r="VSQ106" s="189"/>
      <c r="VSR106" s="189"/>
      <c r="VSS106" s="189"/>
      <c r="VST106" s="189"/>
      <c r="VSU106" s="189"/>
      <c r="VSV106" s="189"/>
      <c r="VSW106" s="189"/>
      <c r="VSX106" s="189"/>
      <c r="VSY106" s="189"/>
      <c r="VSZ106" s="189"/>
      <c r="VTA106" s="189"/>
      <c r="VTB106" s="189"/>
      <c r="VTC106" s="189"/>
      <c r="VTD106" s="189"/>
      <c r="VTE106" s="189"/>
      <c r="VTF106" s="189"/>
      <c r="VTG106" s="189"/>
      <c r="VTH106" s="189"/>
      <c r="VTI106" s="189"/>
      <c r="VTJ106" s="189"/>
      <c r="VTK106" s="189"/>
      <c r="VTL106" s="189"/>
      <c r="VTM106" s="189"/>
      <c r="VTN106" s="189"/>
      <c r="VTO106" s="189"/>
      <c r="VTP106" s="189"/>
      <c r="VTQ106" s="189"/>
      <c r="VTR106" s="189"/>
      <c r="VTS106" s="189"/>
      <c r="VTT106" s="189"/>
      <c r="VTU106" s="189"/>
      <c r="VTV106" s="189"/>
      <c r="VTW106" s="189"/>
      <c r="VTX106" s="189"/>
      <c r="VTY106" s="189"/>
      <c r="VTZ106" s="189"/>
      <c r="VUA106" s="189"/>
      <c r="VUB106" s="189"/>
      <c r="VUC106" s="189"/>
      <c r="VUD106" s="189"/>
      <c r="VUE106" s="189"/>
      <c r="VUF106" s="189"/>
      <c r="VUG106" s="189"/>
      <c r="VUH106" s="189"/>
      <c r="VUI106" s="189"/>
      <c r="VUJ106" s="189"/>
      <c r="VUK106" s="189"/>
      <c r="VUL106" s="189"/>
      <c r="VUM106" s="189"/>
      <c r="VUN106" s="189"/>
      <c r="VUO106" s="189"/>
      <c r="VUP106" s="189"/>
      <c r="VUQ106" s="189"/>
      <c r="VUR106" s="189"/>
      <c r="VUS106" s="189"/>
      <c r="VUT106" s="189"/>
      <c r="VUU106" s="189"/>
      <c r="VUV106" s="189"/>
      <c r="VUW106" s="189"/>
      <c r="VUX106" s="189"/>
      <c r="VUY106" s="189"/>
      <c r="VUZ106" s="189"/>
      <c r="VVA106" s="189"/>
      <c r="VVB106" s="189"/>
      <c r="VVC106" s="189"/>
      <c r="VVD106" s="189"/>
      <c r="VVE106" s="189"/>
      <c r="VVF106" s="189"/>
      <c r="VVG106" s="189"/>
      <c r="VVH106" s="189"/>
      <c r="VVI106" s="189"/>
      <c r="VVJ106" s="189"/>
      <c r="VVK106" s="189"/>
      <c r="VVL106" s="189"/>
      <c r="VVM106" s="189"/>
      <c r="VVN106" s="189"/>
      <c r="VVO106" s="189"/>
      <c r="VVP106" s="189"/>
      <c r="VVQ106" s="189"/>
      <c r="VVR106" s="189"/>
      <c r="VVS106" s="189"/>
      <c r="VVT106" s="189"/>
      <c r="VVU106" s="189"/>
      <c r="VVV106" s="189"/>
      <c r="VVW106" s="189"/>
      <c r="VVX106" s="189"/>
      <c r="VVY106" s="189"/>
      <c r="VVZ106" s="189"/>
      <c r="VWA106" s="189"/>
      <c r="VWB106" s="189"/>
      <c r="VWC106" s="189"/>
      <c r="VWD106" s="189"/>
      <c r="VWE106" s="189"/>
      <c r="VWF106" s="189"/>
      <c r="VWG106" s="189"/>
      <c r="VWH106" s="189"/>
      <c r="VWI106" s="189"/>
      <c r="VWJ106" s="189"/>
      <c r="VWK106" s="189"/>
      <c r="VWL106" s="189"/>
      <c r="VWM106" s="189"/>
      <c r="VWN106" s="189"/>
      <c r="VWO106" s="189"/>
      <c r="VWP106" s="189"/>
      <c r="VWQ106" s="189"/>
      <c r="VWR106" s="189"/>
      <c r="VWS106" s="189"/>
      <c r="VWT106" s="189"/>
      <c r="VWU106" s="189"/>
      <c r="VWV106" s="189"/>
      <c r="VWW106" s="189"/>
      <c r="VWX106" s="189"/>
      <c r="VWY106" s="189"/>
      <c r="VWZ106" s="189"/>
      <c r="VXA106" s="189"/>
      <c r="VXB106" s="189"/>
      <c r="VXC106" s="189"/>
      <c r="VXD106" s="189"/>
      <c r="VXE106" s="189"/>
      <c r="VXF106" s="189"/>
      <c r="VXG106" s="189"/>
      <c r="VXH106" s="189"/>
      <c r="VXI106" s="189"/>
      <c r="VXJ106" s="189"/>
      <c r="VXK106" s="189"/>
      <c r="VXL106" s="189"/>
      <c r="VXM106" s="189"/>
      <c r="VXN106" s="189"/>
      <c r="VXO106" s="189"/>
      <c r="VXP106" s="189"/>
      <c r="VXQ106" s="189"/>
      <c r="VXR106" s="189"/>
      <c r="VXS106" s="189"/>
      <c r="VXT106" s="189"/>
      <c r="VXU106" s="189"/>
      <c r="VXV106" s="189"/>
      <c r="VXW106" s="189"/>
      <c r="VXX106" s="189"/>
      <c r="VXY106" s="189"/>
      <c r="VXZ106" s="189"/>
      <c r="VYA106" s="189"/>
      <c r="VYB106" s="189"/>
      <c r="VYC106" s="189"/>
      <c r="VYD106" s="189"/>
      <c r="VYE106" s="189"/>
      <c r="VYF106" s="189"/>
      <c r="VYG106" s="189"/>
      <c r="VYH106" s="189"/>
      <c r="VYI106" s="189"/>
      <c r="VYJ106" s="189"/>
      <c r="VYK106" s="189"/>
      <c r="VYL106" s="189"/>
      <c r="VYM106" s="189"/>
      <c r="VYN106" s="189"/>
      <c r="VYO106" s="189"/>
      <c r="VYP106" s="189"/>
      <c r="VYQ106" s="189"/>
      <c r="VYR106" s="189"/>
      <c r="VYS106" s="189"/>
      <c r="VYT106" s="189"/>
      <c r="VYU106" s="189"/>
      <c r="VYV106" s="189"/>
      <c r="VYW106" s="189"/>
      <c r="VYX106" s="189"/>
      <c r="VYY106" s="189"/>
      <c r="VYZ106" s="189"/>
      <c r="VZA106" s="189"/>
      <c r="VZB106" s="189"/>
      <c r="VZC106" s="189"/>
      <c r="VZD106" s="189"/>
      <c r="VZE106" s="189"/>
      <c r="VZF106" s="189"/>
      <c r="VZG106" s="189"/>
      <c r="VZH106" s="189"/>
      <c r="VZI106" s="189"/>
      <c r="VZJ106" s="189"/>
      <c r="VZK106" s="189"/>
      <c r="VZL106" s="189"/>
      <c r="VZM106" s="189"/>
      <c r="VZN106" s="189"/>
      <c r="VZO106" s="189"/>
      <c r="VZP106" s="189"/>
      <c r="VZQ106" s="189"/>
      <c r="VZR106" s="189"/>
      <c r="VZS106" s="189"/>
      <c r="VZT106" s="189"/>
      <c r="VZU106" s="189"/>
      <c r="VZV106" s="189"/>
      <c r="VZW106" s="189"/>
      <c r="VZX106" s="189"/>
      <c r="VZY106" s="189"/>
      <c r="VZZ106" s="189"/>
      <c r="WAA106" s="189"/>
      <c r="WAB106" s="189"/>
      <c r="WAC106" s="189"/>
      <c r="WAD106" s="189"/>
      <c r="WAE106" s="189"/>
      <c r="WAF106" s="189"/>
      <c r="WAG106" s="189"/>
      <c r="WAH106" s="189"/>
      <c r="WAI106" s="189"/>
      <c r="WAJ106" s="189"/>
      <c r="WAK106" s="189"/>
      <c r="WAL106" s="189"/>
      <c r="WAM106" s="189"/>
      <c r="WAN106" s="189"/>
      <c r="WAO106" s="189"/>
      <c r="WAP106" s="189"/>
      <c r="WAQ106" s="189"/>
      <c r="WAR106" s="189"/>
      <c r="WAS106" s="189"/>
      <c r="WAT106" s="189"/>
      <c r="WAU106" s="189"/>
      <c r="WAV106" s="189"/>
      <c r="WAW106" s="189"/>
      <c r="WAX106" s="189"/>
      <c r="WAY106" s="189"/>
      <c r="WAZ106" s="189"/>
      <c r="WBA106" s="189"/>
      <c r="WBB106" s="189"/>
      <c r="WBC106" s="189"/>
      <c r="WBD106" s="189"/>
      <c r="WBE106" s="189"/>
      <c r="WBF106" s="189"/>
      <c r="WBG106" s="189"/>
      <c r="WBH106" s="189"/>
      <c r="WBI106" s="189"/>
      <c r="WBJ106" s="189"/>
      <c r="WBK106" s="189"/>
      <c r="WBL106" s="189"/>
      <c r="WBM106" s="189"/>
      <c r="WBN106" s="189"/>
      <c r="WBO106" s="189"/>
      <c r="WBP106" s="189"/>
      <c r="WBQ106" s="189"/>
      <c r="WBR106" s="189"/>
      <c r="WBS106" s="189"/>
      <c r="WBT106" s="189"/>
      <c r="WBU106" s="189"/>
      <c r="WBV106" s="189"/>
      <c r="WBW106" s="189"/>
      <c r="WBX106" s="189"/>
      <c r="WBY106" s="189"/>
      <c r="WBZ106" s="189"/>
      <c r="WCA106" s="189"/>
      <c r="WCB106" s="189"/>
      <c r="WCC106" s="189"/>
      <c r="WCD106" s="189"/>
      <c r="WCE106" s="189"/>
      <c r="WCF106" s="189"/>
      <c r="WCG106" s="189"/>
      <c r="WCH106" s="189"/>
      <c r="WCI106" s="189"/>
      <c r="WCJ106" s="189"/>
      <c r="WCK106" s="189"/>
      <c r="WCL106" s="189"/>
      <c r="WCM106" s="189"/>
      <c r="WCN106" s="189"/>
      <c r="WCO106" s="189"/>
      <c r="WCP106" s="189"/>
      <c r="WCQ106" s="189"/>
      <c r="WCR106" s="189"/>
      <c r="WCS106" s="189"/>
      <c r="WCT106" s="189"/>
      <c r="WCU106" s="189"/>
      <c r="WCV106" s="189"/>
      <c r="WCW106" s="189"/>
      <c r="WCX106" s="189"/>
      <c r="WCY106" s="189"/>
      <c r="WCZ106" s="189"/>
      <c r="WDA106" s="189"/>
      <c r="WDB106" s="189"/>
      <c r="WDC106" s="189"/>
      <c r="WDD106" s="189"/>
      <c r="WDE106" s="189"/>
      <c r="WDF106" s="189"/>
      <c r="WDG106" s="189"/>
      <c r="WDH106" s="189"/>
      <c r="WDI106" s="189"/>
      <c r="WDJ106" s="189"/>
      <c r="WDK106" s="189"/>
      <c r="WDL106" s="189"/>
      <c r="WDM106" s="189"/>
      <c r="WDN106" s="189"/>
      <c r="WDO106" s="189"/>
      <c r="WDP106" s="189"/>
      <c r="WDQ106" s="189"/>
      <c r="WDR106" s="189"/>
      <c r="WDS106" s="189"/>
      <c r="WDT106" s="189"/>
      <c r="WDU106" s="189"/>
      <c r="WDV106" s="189"/>
      <c r="WDW106" s="189"/>
      <c r="WDX106" s="189"/>
      <c r="WDY106" s="189"/>
      <c r="WDZ106" s="189"/>
      <c r="WEA106" s="189"/>
      <c r="WEB106" s="189"/>
      <c r="WEC106" s="189"/>
      <c r="WED106" s="189"/>
      <c r="WEE106" s="189"/>
      <c r="WEF106" s="189"/>
      <c r="WEG106" s="189"/>
      <c r="WEH106" s="189"/>
      <c r="WEI106" s="189"/>
      <c r="WEJ106" s="189"/>
      <c r="WEK106" s="189"/>
      <c r="WEL106" s="189"/>
      <c r="WEM106" s="189"/>
      <c r="WEN106" s="189"/>
      <c r="WEO106" s="189"/>
      <c r="WEP106" s="189"/>
      <c r="WEQ106" s="189"/>
      <c r="WER106" s="189"/>
      <c r="WES106" s="189"/>
      <c r="WET106" s="189"/>
      <c r="WEU106" s="189"/>
      <c r="WEV106" s="189"/>
      <c r="WEW106" s="189"/>
      <c r="WEX106" s="189"/>
      <c r="WEY106" s="189"/>
      <c r="WEZ106" s="189"/>
      <c r="WFA106" s="189"/>
      <c r="WFB106" s="189"/>
      <c r="WFC106" s="189"/>
      <c r="WFD106" s="189"/>
      <c r="WFE106" s="189"/>
      <c r="WFF106" s="189"/>
      <c r="WFG106" s="189"/>
      <c r="WFH106" s="189"/>
      <c r="WFI106" s="189"/>
      <c r="WFJ106" s="189"/>
      <c r="WFK106" s="189"/>
      <c r="WFL106" s="189"/>
      <c r="WFM106" s="189"/>
      <c r="WFN106" s="189"/>
      <c r="WFO106" s="189"/>
      <c r="WFP106" s="189"/>
      <c r="WFQ106" s="189"/>
      <c r="WFR106" s="189"/>
      <c r="WFS106" s="189"/>
      <c r="WFT106" s="189"/>
      <c r="WFU106" s="189"/>
      <c r="WFV106" s="189"/>
      <c r="WFW106" s="189"/>
      <c r="WFX106" s="189"/>
      <c r="WFY106" s="189"/>
      <c r="WFZ106" s="189"/>
      <c r="WGA106" s="189"/>
      <c r="WGB106" s="189"/>
      <c r="WGC106" s="189"/>
      <c r="WGD106" s="189"/>
      <c r="WGE106" s="189"/>
      <c r="WGF106" s="189"/>
      <c r="WGG106" s="189"/>
      <c r="WGH106" s="189"/>
      <c r="WGI106" s="189"/>
      <c r="WGJ106" s="189"/>
      <c r="WGK106" s="189"/>
      <c r="WGL106" s="189"/>
      <c r="WGM106" s="189"/>
      <c r="WGN106" s="189"/>
      <c r="WGO106" s="189"/>
      <c r="WGP106" s="189"/>
      <c r="WGQ106" s="189"/>
      <c r="WGR106" s="189"/>
      <c r="WGS106" s="189"/>
      <c r="WGT106" s="189"/>
      <c r="WGU106" s="189"/>
      <c r="WGV106" s="189"/>
      <c r="WGW106" s="189"/>
      <c r="WGX106" s="189"/>
      <c r="WGY106" s="189"/>
      <c r="WGZ106" s="189"/>
      <c r="WHA106" s="189"/>
      <c r="WHB106" s="189"/>
      <c r="WHC106" s="189"/>
      <c r="WHD106" s="189"/>
      <c r="WHE106" s="189"/>
      <c r="WHF106" s="189"/>
      <c r="WHG106" s="189"/>
      <c r="WHH106" s="189"/>
      <c r="WHI106" s="189"/>
      <c r="WHJ106" s="189"/>
      <c r="WHK106" s="189"/>
      <c r="WHL106" s="189"/>
      <c r="WHM106" s="189"/>
      <c r="WHN106" s="189"/>
      <c r="WHO106" s="189"/>
      <c r="WHP106" s="189"/>
      <c r="WHQ106" s="189"/>
      <c r="WHR106" s="189"/>
      <c r="WHS106" s="189"/>
      <c r="WHT106" s="189"/>
      <c r="WHU106" s="189"/>
      <c r="WHV106" s="189"/>
      <c r="WHW106" s="189"/>
      <c r="WHX106" s="189"/>
      <c r="WHY106" s="189"/>
      <c r="WHZ106" s="189"/>
      <c r="WIA106" s="189"/>
      <c r="WIB106" s="189"/>
      <c r="WIC106" s="189"/>
      <c r="WID106" s="189"/>
      <c r="WIE106" s="189"/>
      <c r="WIF106" s="189"/>
      <c r="WIG106" s="189"/>
      <c r="WIH106" s="189"/>
      <c r="WII106" s="189"/>
      <c r="WIJ106" s="189"/>
      <c r="WIK106" s="189"/>
      <c r="WIL106" s="189"/>
      <c r="WIM106" s="189"/>
      <c r="WIN106" s="189"/>
      <c r="WIO106" s="189"/>
      <c r="WIP106" s="189"/>
      <c r="WIQ106" s="189"/>
      <c r="WIR106" s="189"/>
      <c r="WIS106" s="189"/>
      <c r="WIT106" s="189"/>
      <c r="WIU106" s="189"/>
      <c r="WIV106" s="189"/>
      <c r="WIW106" s="189"/>
      <c r="WIX106" s="189"/>
      <c r="WIY106" s="189"/>
      <c r="WIZ106" s="189"/>
      <c r="WJA106" s="189"/>
      <c r="WJB106" s="189"/>
      <c r="WJC106" s="189"/>
      <c r="WJD106" s="189"/>
      <c r="WJE106" s="189"/>
      <c r="WJF106" s="189"/>
      <c r="WJG106" s="189"/>
      <c r="WJH106" s="189"/>
      <c r="WJI106" s="189"/>
      <c r="WJJ106" s="189"/>
      <c r="WJK106" s="189"/>
      <c r="WJL106" s="189"/>
      <c r="WJM106" s="189"/>
      <c r="WJN106" s="189"/>
      <c r="WJO106" s="189"/>
      <c r="WJP106" s="189"/>
      <c r="WJQ106" s="189"/>
      <c r="WJR106" s="189"/>
      <c r="WJS106" s="189"/>
      <c r="WJT106" s="189"/>
      <c r="WJU106" s="189"/>
      <c r="WJV106" s="189"/>
      <c r="WJW106" s="189"/>
      <c r="WJX106" s="189"/>
      <c r="WJY106" s="189"/>
      <c r="WJZ106" s="189"/>
      <c r="WKA106" s="189"/>
      <c r="WKB106" s="189"/>
      <c r="WKC106" s="189"/>
      <c r="WKD106" s="189"/>
      <c r="WKE106" s="189"/>
      <c r="WKF106" s="189"/>
      <c r="WKG106" s="189"/>
      <c r="WKH106" s="189"/>
      <c r="WKI106" s="189"/>
      <c r="WKJ106" s="189"/>
      <c r="WKK106" s="189"/>
      <c r="WKL106" s="189"/>
      <c r="WKM106" s="189"/>
      <c r="WKN106" s="189"/>
      <c r="WKO106" s="189"/>
      <c r="WKP106" s="189"/>
      <c r="WKQ106" s="189"/>
      <c r="WKR106" s="189"/>
      <c r="WKS106" s="189"/>
      <c r="WKT106" s="189"/>
      <c r="WKU106" s="189"/>
      <c r="WKV106" s="189"/>
      <c r="WKW106" s="189"/>
      <c r="WKX106" s="189"/>
      <c r="WKY106" s="189"/>
      <c r="WKZ106" s="189"/>
      <c r="WLA106" s="189"/>
      <c r="WLB106" s="189"/>
      <c r="WLC106" s="189"/>
      <c r="WLD106" s="189"/>
      <c r="WLE106" s="189"/>
      <c r="WLF106" s="189"/>
      <c r="WLG106" s="189"/>
      <c r="WLH106" s="189"/>
      <c r="WLI106" s="189"/>
      <c r="WLJ106" s="189"/>
      <c r="WLK106" s="189"/>
      <c r="WLL106" s="189"/>
      <c r="WLM106" s="189"/>
      <c r="WLN106" s="189"/>
      <c r="WLO106" s="189"/>
      <c r="WLP106" s="189"/>
      <c r="WLQ106" s="189"/>
      <c r="WLR106" s="189"/>
      <c r="WLS106" s="189"/>
      <c r="WLT106" s="189"/>
      <c r="WLU106" s="189"/>
      <c r="WLV106" s="189"/>
      <c r="WLW106" s="189"/>
      <c r="WLX106" s="189"/>
      <c r="WLY106" s="189"/>
      <c r="WLZ106" s="189"/>
      <c r="WMA106" s="189"/>
      <c r="WMB106" s="189"/>
      <c r="WMC106" s="189"/>
      <c r="WMD106" s="189"/>
      <c r="WME106" s="189"/>
      <c r="WMF106" s="189"/>
      <c r="WMG106" s="189"/>
      <c r="WMH106" s="189"/>
      <c r="WMI106" s="189"/>
      <c r="WMJ106" s="189"/>
      <c r="WMK106" s="189"/>
      <c r="WML106" s="189"/>
      <c r="WMM106" s="189"/>
      <c r="WMN106" s="189"/>
      <c r="WMO106" s="189"/>
      <c r="WMP106" s="189"/>
      <c r="WMQ106" s="189"/>
      <c r="WMR106" s="189"/>
      <c r="WMS106" s="189"/>
      <c r="WMT106" s="189"/>
      <c r="WMU106" s="189"/>
      <c r="WMV106" s="189"/>
      <c r="WMW106" s="189"/>
      <c r="WMX106" s="189"/>
      <c r="WMY106" s="189"/>
      <c r="WMZ106" s="189"/>
      <c r="WNA106" s="189"/>
      <c r="WNB106" s="189"/>
      <c r="WNC106" s="189"/>
      <c r="WND106" s="189"/>
      <c r="WNE106" s="189"/>
      <c r="WNF106" s="189"/>
      <c r="WNG106" s="189"/>
      <c r="WNH106" s="189"/>
      <c r="WNI106" s="189"/>
      <c r="WNJ106" s="189"/>
      <c r="WNK106" s="189"/>
      <c r="WNL106" s="189"/>
      <c r="WNM106" s="189"/>
      <c r="WNN106" s="189"/>
      <c r="WNO106" s="189"/>
      <c r="WNP106" s="189"/>
      <c r="WNQ106" s="189"/>
      <c r="WNR106" s="189"/>
      <c r="WNS106" s="189"/>
      <c r="WNT106" s="189"/>
      <c r="WNU106" s="189"/>
      <c r="WNV106" s="189"/>
      <c r="WNW106" s="189"/>
      <c r="WNX106" s="189"/>
      <c r="WNY106" s="189"/>
      <c r="WNZ106" s="189"/>
      <c r="WOA106" s="189"/>
      <c r="WOB106" s="189"/>
      <c r="WOC106" s="189"/>
      <c r="WOD106" s="189"/>
      <c r="WOE106" s="189"/>
      <c r="WOF106" s="189"/>
      <c r="WOG106" s="189"/>
      <c r="WOH106" s="189"/>
      <c r="WOI106" s="189"/>
      <c r="WOJ106" s="189"/>
      <c r="WOK106" s="189"/>
      <c r="WOL106" s="189"/>
      <c r="WOM106" s="189"/>
      <c r="WON106" s="189"/>
      <c r="WOO106" s="189"/>
      <c r="WOP106" s="189"/>
      <c r="WOQ106" s="189"/>
      <c r="WOR106" s="189"/>
      <c r="WOS106" s="189"/>
      <c r="WOT106" s="189"/>
      <c r="WOU106" s="189"/>
      <c r="WOV106" s="189"/>
      <c r="WOW106" s="189"/>
      <c r="WOX106" s="189"/>
      <c r="WOY106" s="189"/>
      <c r="WOZ106" s="189"/>
      <c r="WPA106" s="189"/>
      <c r="WPB106" s="189"/>
      <c r="WPC106" s="189"/>
      <c r="WPD106" s="189"/>
      <c r="WPE106" s="189"/>
      <c r="WPF106" s="189"/>
      <c r="WPG106" s="189"/>
      <c r="WPH106" s="189"/>
      <c r="WPI106" s="189"/>
      <c r="WPJ106" s="189"/>
      <c r="WPK106" s="189"/>
      <c r="WPL106" s="189"/>
      <c r="WPM106" s="189"/>
      <c r="WPN106" s="189"/>
      <c r="WPO106" s="189"/>
      <c r="WPP106" s="189"/>
      <c r="WPQ106" s="189"/>
      <c r="WPR106" s="189"/>
      <c r="WPS106" s="189"/>
      <c r="WPT106" s="189"/>
      <c r="WPU106" s="189"/>
      <c r="WPV106" s="189"/>
      <c r="WPW106" s="189"/>
      <c r="WPX106" s="189"/>
      <c r="WPY106" s="189"/>
      <c r="WPZ106" s="189"/>
      <c r="WQA106" s="189"/>
      <c r="WQB106" s="189"/>
      <c r="WQC106" s="189"/>
      <c r="WQD106" s="189"/>
      <c r="WQE106" s="189"/>
      <c r="WQF106" s="189"/>
      <c r="WQG106" s="189"/>
      <c r="WQH106" s="189"/>
      <c r="WQI106" s="189"/>
      <c r="WQJ106" s="189"/>
      <c r="WQK106" s="189"/>
      <c r="WQL106" s="189"/>
      <c r="WQM106" s="189"/>
      <c r="WQN106" s="189"/>
      <c r="WQO106" s="189"/>
      <c r="WQP106" s="189"/>
      <c r="WQQ106" s="189"/>
      <c r="WQR106" s="189"/>
      <c r="WQS106" s="189"/>
      <c r="WQT106" s="189"/>
      <c r="WQU106" s="189"/>
      <c r="WQV106" s="189"/>
      <c r="WQW106" s="189"/>
      <c r="WQX106" s="189"/>
      <c r="WQY106" s="189"/>
      <c r="WQZ106" s="189"/>
      <c r="WRA106" s="189"/>
      <c r="WRB106" s="189"/>
      <c r="WRC106" s="189"/>
      <c r="WRD106" s="189"/>
      <c r="WRE106" s="189"/>
      <c r="WRF106" s="189"/>
      <c r="WRG106" s="189"/>
      <c r="WRH106" s="189"/>
      <c r="WRI106" s="189"/>
      <c r="WRJ106" s="189"/>
      <c r="WRK106" s="189"/>
      <c r="WRL106" s="189"/>
      <c r="WRM106" s="189"/>
      <c r="WRN106" s="189"/>
      <c r="WRO106" s="189"/>
      <c r="WRP106" s="189"/>
      <c r="WRQ106" s="189"/>
      <c r="WRR106" s="189"/>
      <c r="WRS106" s="189"/>
      <c r="WRT106" s="189"/>
      <c r="WRU106" s="189"/>
      <c r="WRV106" s="189"/>
      <c r="WRW106" s="189"/>
      <c r="WRX106" s="189"/>
      <c r="WRY106" s="189"/>
      <c r="WRZ106" s="189"/>
      <c r="WSA106" s="189"/>
      <c r="WSB106" s="189"/>
      <c r="WSC106" s="189"/>
      <c r="WSD106" s="189"/>
      <c r="WSE106" s="189"/>
      <c r="WSF106" s="189"/>
      <c r="WSG106" s="189"/>
      <c r="WSH106" s="189"/>
      <c r="WSI106" s="189"/>
      <c r="WSJ106" s="189"/>
      <c r="WSK106" s="189"/>
      <c r="WSL106" s="189"/>
      <c r="WSM106" s="189"/>
      <c r="WSN106" s="189"/>
      <c r="WSO106" s="189"/>
      <c r="WSP106" s="189"/>
      <c r="WSQ106" s="189"/>
      <c r="WSR106" s="189"/>
      <c r="WSS106" s="189"/>
      <c r="WST106" s="189"/>
      <c r="WSU106" s="189"/>
      <c r="WSV106" s="189"/>
      <c r="WSW106" s="189"/>
      <c r="WSX106" s="189"/>
      <c r="WSY106" s="189"/>
      <c r="WSZ106" s="189"/>
      <c r="WTA106" s="189"/>
      <c r="WTB106" s="189"/>
      <c r="WTC106" s="189"/>
      <c r="WTD106" s="189"/>
      <c r="WTE106" s="189"/>
      <c r="WTF106" s="189"/>
      <c r="WTG106" s="189"/>
      <c r="WTH106" s="189"/>
      <c r="WTI106" s="189"/>
      <c r="WTJ106" s="189"/>
      <c r="WTK106" s="189"/>
      <c r="WTL106" s="189"/>
      <c r="WTM106" s="189"/>
      <c r="WTN106" s="189"/>
      <c r="WTO106" s="189"/>
      <c r="WTP106" s="189"/>
      <c r="WTQ106" s="189"/>
      <c r="WTR106" s="189"/>
      <c r="WTS106" s="189"/>
      <c r="WTT106" s="189"/>
      <c r="WTU106" s="189"/>
      <c r="WTV106" s="189"/>
      <c r="WTW106" s="189"/>
      <c r="WTX106" s="189"/>
      <c r="WTY106" s="189"/>
      <c r="WTZ106" s="189"/>
      <c r="WUA106" s="189"/>
      <c r="WUB106" s="189"/>
      <c r="WUC106" s="189"/>
      <c r="WUD106" s="189"/>
      <c r="WUE106" s="189"/>
      <c r="WUF106" s="189"/>
      <c r="WUG106" s="189"/>
      <c r="WUH106" s="189"/>
      <c r="WUI106" s="189"/>
      <c r="WUJ106" s="189"/>
      <c r="WUK106" s="189"/>
      <c r="WUL106" s="189"/>
      <c r="WUM106" s="189"/>
      <c r="WUN106" s="189"/>
      <c r="WUO106" s="189"/>
      <c r="WUP106" s="189"/>
      <c r="WUQ106" s="189"/>
      <c r="WUR106" s="189"/>
      <c r="WUS106" s="189"/>
      <c r="WUT106" s="189"/>
      <c r="WUU106" s="189"/>
      <c r="WUV106" s="189"/>
      <c r="WUW106" s="189"/>
      <c r="WUX106" s="189"/>
      <c r="WUY106" s="189"/>
      <c r="WUZ106" s="189"/>
      <c r="WVA106" s="189"/>
      <c r="WVB106" s="189"/>
      <c r="WVC106" s="189"/>
      <c r="WVD106" s="189"/>
      <c r="WVE106" s="189"/>
      <c r="WVF106" s="189"/>
      <c r="WVG106" s="189"/>
      <c r="WVH106" s="189"/>
      <c r="WVI106" s="189"/>
      <c r="WVJ106" s="189"/>
      <c r="WVK106" s="189"/>
      <c r="WVL106" s="189"/>
      <c r="WVM106" s="189"/>
      <c r="WVN106" s="189"/>
      <c r="WVO106" s="189"/>
      <c r="WVP106" s="189"/>
      <c r="WVQ106" s="189"/>
      <c r="WVR106" s="189"/>
      <c r="WVS106" s="189"/>
      <c r="WVT106" s="189"/>
      <c r="WVU106" s="189"/>
      <c r="WVV106" s="189"/>
      <c r="WVW106" s="189"/>
      <c r="WVX106" s="189"/>
      <c r="WVY106" s="189"/>
      <c r="WVZ106" s="189"/>
      <c r="WWA106" s="189"/>
      <c r="WWB106" s="189"/>
      <c r="WWC106" s="189"/>
      <c r="WWD106" s="189"/>
      <c r="WWE106" s="189"/>
      <c r="WWF106" s="189"/>
      <c r="WWG106" s="189"/>
      <c r="WWH106" s="189"/>
      <c r="WWI106" s="189"/>
      <c r="WWJ106" s="189"/>
      <c r="WWK106" s="189"/>
      <c r="WWL106" s="189"/>
      <c r="WWM106" s="189"/>
      <c r="WWN106" s="189"/>
      <c r="WWO106" s="189"/>
      <c r="WWP106" s="189"/>
      <c r="WWQ106" s="189"/>
      <c r="WWR106" s="189"/>
      <c r="WWS106" s="189"/>
      <c r="WWT106" s="189"/>
      <c r="WWU106" s="189"/>
      <c r="WWV106" s="189"/>
      <c r="WWW106" s="189"/>
      <c r="WWX106" s="189"/>
      <c r="WWY106" s="189"/>
      <c r="WWZ106" s="189"/>
      <c r="WXA106" s="189"/>
      <c r="WXB106" s="189"/>
      <c r="WXC106" s="189"/>
      <c r="WXD106" s="189"/>
      <c r="WXE106" s="189"/>
      <c r="WXF106" s="189"/>
      <c r="WXG106" s="189"/>
      <c r="WXH106" s="189"/>
      <c r="WXI106" s="189"/>
      <c r="WXJ106" s="189"/>
      <c r="WXK106" s="189"/>
      <c r="WXL106" s="189"/>
      <c r="WXM106" s="189"/>
      <c r="WXN106" s="189"/>
      <c r="WXO106" s="189"/>
      <c r="WXP106" s="189"/>
      <c r="WXQ106" s="189"/>
      <c r="WXR106" s="189"/>
      <c r="WXS106" s="189"/>
      <c r="WXT106" s="189"/>
      <c r="WXU106" s="189"/>
      <c r="WXV106" s="189"/>
      <c r="WXW106" s="189"/>
      <c r="WXX106" s="189"/>
      <c r="WXY106" s="189"/>
      <c r="WXZ106" s="189"/>
      <c r="WYA106" s="189"/>
      <c r="WYB106" s="189"/>
      <c r="WYC106" s="189"/>
      <c r="WYD106" s="189"/>
      <c r="WYE106" s="189"/>
      <c r="WYF106" s="189"/>
      <c r="WYG106" s="189"/>
      <c r="WYH106" s="189"/>
      <c r="WYI106" s="189"/>
      <c r="WYJ106" s="189"/>
      <c r="WYK106" s="189"/>
      <c r="WYL106" s="189"/>
      <c r="WYM106" s="189"/>
      <c r="WYN106" s="189"/>
      <c r="WYO106" s="189"/>
      <c r="WYP106" s="189"/>
      <c r="WYQ106" s="189"/>
      <c r="WYR106" s="189"/>
      <c r="WYS106" s="189"/>
      <c r="WYT106" s="189"/>
      <c r="WYU106" s="189"/>
      <c r="WYV106" s="189"/>
      <c r="WYW106" s="189"/>
      <c r="WYX106" s="189"/>
      <c r="WYY106" s="189"/>
      <c r="WYZ106" s="189"/>
      <c r="WZA106" s="189"/>
      <c r="WZB106" s="189"/>
      <c r="WZC106" s="189"/>
      <c r="WZD106" s="189"/>
      <c r="WZE106" s="189"/>
      <c r="WZF106" s="189"/>
      <c r="WZG106" s="189"/>
      <c r="WZH106" s="189"/>
      <c r="WZI106" s="189"/>
      <c r="WZJ106" s="189"/>
      <c r="WZK106" s="189"/>
      <c r="WZL106" s="189"/>
      <c r="WZM106" s="189"/>
      <c r="WZN106" s="189"/>
      <c r="WZO106" s="189"/>
      <c r="WZP106" s="189"/>
      <c r="WZQ106" s="189"/>
      <c r="WZR106" s="189"/>
      <c r="WZS106" s="189"/>
      <c r="WZT106" s="189"/>
      <c r="WZU106" s="189"/>
      <c r="WZV106" s="189"/>
      <c r="WZW106" s="189"/>
      <c r="WZX106" s="189"/>
      <c r="WZY106" s="189"/>
      <c r="WZZ106" s="189"/>
      <c r="XAA106" s="189"/>
      <c r="XAB106" s="189"/>
      <c r="XAC106" s="189"/>
      <c r="XAD106" s="189"/>
      <c r="XAE106" s="189"/>
      <c r="XAF106" s="189"/>
      <c r="XAG106" s="189"/>
      <c r="XAH106" s="189"/>
      <c r="XAI106" s="189"/>
      <c r="XAJ106" s="189"/>
      <c r="XAK106" s="189"/>
      <c r="XAL106" s="189"/>
      <c r="XAM106" s="189"/>
      <c r="XAN106" s="189"/>
      <c r="XAO106" s="189"/>
      <c r="XAP106" s="189"/>
      <c r="XAQ106" s="189"/>
      <c r="XAR106" s="189"/>
      <c r="XAS106" s="189"/>
      <c r="XAT106" s="189"/>
      <c r="XAU106" s="189"/>
      <c r="XAV106" s="189"/>
      <c r="XAW106" s="189"/>
      <c r="XAX106" s="189"/>
      <c r="XAY106" s="189"/>
      <c r="XAZ106" s="189"/>
      <c r="XBA106" s="189"/>
      <c r="XBB106" s="189"/>
      <c r="XBC106" s="189"/>
      <c r="XBD106" s="189"/>
      <c r="XBE106" s="189"/>
      <c r="XBF106" s="189"/>
      <c r="XBG106" s="189"/>
      <c r="XBH106" s="189"/>
      <c r="XBI106" s="189"/>
      <c r="XBJ106" s="189"/>
      <c r="XBK106" s="189"/>
      <c r="XBL106" s="189"/>
      <c r="XBM106" s="189"/>
      <c r="XBN106" s="189"/>
      <c r="XBO106" s="189"/>
      <c r="XBP106" s="189"/>
      <c r="XBQ106" s="189"/>
      <c r="XBR106" s="189"/>
      <c r="XBS106" s="189"/>
      <c r="XBT106" s="189"/>
      <c r="XBU106" s="189"/>
      <c r="XBV106" s="189"/>
      <c r="XBW106" s="189"/>
      <c r="XBX106" s="189"/>
      <c r="XBY106" s="189"/>
      <c r="XBZ106" s="189"/>
      <c r="XCA106" s="189"/>
      <c r="XCB106" s="189"/>
      <c r="XCC106" s="189"/>
      <c r="XCD106" s="189"/>
      <c r="XCE106" s="189"/>
      <c r="XCF106" s="189"/>
      <c r="XCG106" s="189"/>
      <c r="XCH106" s="189"/>
      <c r="XCI106" s="189"/>
      <c r="XCJ106" s="189"/>
      <c r="XCK106" s="189"/>
      <c r="XCL106" s="189"/>
      <c r="XCM106" s="189"/>
      <c r="XCN106" s="189"/>
      <c r="XCO106" s="189"/>
      <c r="XCP106" s="189"/>
      <c r="XCQ106" s="189"/>
      <c r="XCR106" s="189"/>
      <c r="XCS106" s="189"/>
      <c r="XCT106" s="189"/>
      <c r="XCU106" s="189"/>
      <c r="XCV106" s="189"/>
      <c r="XCW106" s="189"/>
      <c r="XCX106" s="189"/>
      <c r="XCY106" s="189"/>
      <c r="XCZ106" s="189"/>
      <c r="XDA106" s="189"/>
      <c r="XDB106" s="189"/>
      <c r="XDC106" s="189"/>
      <c r="XDD106" s="189"/>
      <c r="XDE106" s="189"/>
      <c r="XDF106" s="189"/>
      <c r="XDG106" s="189"/>
      <c r="XDH106" s="189"/>
      <c r="XDI106" s="189"/>
      <c r="XDJ106" s="189"/>
      <c r="XDK106" s="189"/>
      <c r="XDL106" s="189"/>
      <c r="XDM106" s="189"/>
      <c r="XDN106" s="189"/>
      <c r="XDO106" s="189"/>
      <c r="XDP106" s="189"/>
      <c r="XDQ106" s="189"/>
      <c r="XDR106" s="189"/>
      <c r="XDS106" s="189"/>
      <c r="XDT106" s="189"/>
      <c r="XDU106" s="189"/>
      <c r="XDV106" s="189"/>
      <c r="XDW106" s="189"/>
      <c r="XDX106" s="189"/>
      <c r="XDY106" s="189"/>
      <c r="XDZ106" s="189"/>
      <c r="XEA106" s="189"/>
      <c r="XEB106" s="189"/>
      <c r="XEC106" s="189"/>
      <c r="XED106" s="189"/>
      <c r="XEE106" s="189"/>
      <c r="XEF106" s="189"/>
      <c r="XEG106" s="189"/>
      <c r="XEH106" s="189"/>
      <c r="XEI106" s="189"/>
      <c r="XEJ106" s="189"/>
      <c r="XEK106" s="189"/>
      <c r="XEL106" s="189"/>
      <c r="XEM106" s="189"/>
      <c r="XEN106" s="189"/>
      <c r="XEO106" s="189"/>
      <c r="XEP106" s="189"/>
      <c r="XEQ106" s="189"/>
      <c r="XER106" s="189"/>
      <c r="XES106" s="189"/>
      <c r="XET106" s="189"/>
      <c r="XEU106" s="189"/>
      <c r="XEV106" s="189"/>
      <c r="XEW106" s="189"/>
      <c r="XEX106" s="189"/>
      <c r="XEY106" s="189"/>
      <c r="XEZ106" s="189"/>
      <c r="XFA106" s="189"/>
      <c r="XFB106" s="189"/>
    </row>
    <row r="109" spans="1:16382" x14ac:dyDescent="0.2">
      <c r="A109" s="194"/>
      <c r="B109" s="194"/>
      <c r="C109" s="195"/>
      <c r="D109" s="190"/>
      <c r="E109" s="190"/>
      <c r="F109" s="190"/>
      <c r="G109" s="190"/>
      <c r="H109" s="190"/>
      <c r="I109" s="190"/>
      <c r="J109" s="190"/>
      <c r="K109" s="190"/>
      <c r="L109" s="190"/>
      <c r="M109" s="191"/>
    </row>
    <row r="110" spans="1:16382" x14ac:dyDescent="0.2">
      <c r="A110" s="194"/>
      <c r="B110" s="194"/>
      <c r="C110" s="195"/>
      <c r="D110" s="190"/>
      <c r="E110" s="190"/>
      <c r="F110" s="190"/>
      <c r="G110" s="190"/>
      <c r="H110" s="190"/>
      <c r="I110" s="190"/>
      <c r="J110" s="190"/>
      <c r="K110" s="190"/>
      <c r="L110" s="190"/>
      <c r="M110" s="191"/>
    </row>
    <row r="111" spans="1:16382" x14ac:dyDescent="0.2">
      <c r="A111" s="194"/>
      <c r="B111" s="194"/>
      <c r="C111" s="195"/>
      <c r="D111" s="190"/>
      <c r="E111" s="190"/>
      <c r="F111" s="190"/>
      <c r="G111" s="190"/>
      <c r="H111" s="190"/>
      <c r="I111" s="190"/>
      <c r="J111" s="190"/>
      <c r="K111" s="190"/>
      <c r="L111" s="190"/>
      <c r="M111" s="191"/>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4"/>
      <c r="B138" s="194"/>
      <c r="C138" s="195"/>
      <c r="D138" s="190"/>
      <c r="E138" s="190"/>
      <c r="F138" s="190"/>
      <c r="G138" s="190"/>
      <c r="H138" s="190"/>
      <c r="I138" s="190"/>
      <c r="J138" s="190"/>
      <c r="K138" s="190"/>
      <c r="L138" s="190"/>
      <c r="M138" s="191"/>
    </row>
    <row r="139" spans="1:13" x14ac:dyDescent="0.2">
      <c r="A139" s="194"/>
      <c r="B139" s="194"/>
      <c r="C139" s="195"/>
      <c r="D139" s="190"/>
      <c r="E139" s="190"/>
      <c r="F139" s="190"/>
      <c r="G139" s="190"/>
      <c r="H139" s="190"/>
      <c r="I139" s="190"/>
      <c r="J139" s="190"/>
      <c r="K139" s="190"/>
      <c r="L139" s="190"/>
      <c r="M139" s="191"/>
    </row>
    <row r="140" spans="1:13" x14ac:dyDescent="0.2">
      <c r="A140" s="192"/>
      <c r="B140" s="192"/>
      <c r="C140" s="192"/>
      <c r="D140" s="190"/>
      <c r="E140" s="190"/>
      <c r="F140" s="190"/>
      <c r="G140" s="190"/>
      <c r="H140" s="190"/>
      <c r="I140" s="190"/>
      <c r="J140" s="190"/>
      <c r="K140" s="190"/>
      <c r="L140" s="190"/>
      <c r="M140" s="191"/>
    </row>
    <row r="141" spans="1:13" x14ac:dyDescent="0.2">
      <c r="A141" s="192"/>
      <c r="B141" s="192"/>
      <c r="C141" s="192"/>
      <c r="D141" s="190"/>
      <c r="E141" s="190"/>
      <c r="F141" s="190"/>
      <c r="G141" s="190"/>
      <c r="H141" s="190"/>
      <c r="I141" s="190"/>
      <c r="J141" s="190"/>
      <c r="K141" s="190"/>
      <c r="L141" s="190"/>
      <c r="M141" s="191"/>
    </row>
    <row r="142" spans="1:13" x14ac:dyDescent="0.2">
      <c r="A142" s="192"/>
      <c r="B142" s="192"/>
      <c r="C142" s="192"/>
      <c r="D142" s="190"/>
      <c r="E142" s="190"/>
      <c r="F142" s="190"/>
      <c r="G142" s="190"/>
      <c r="H142" s="190"/>
      <c r="I142" s="190"/>
      <c r="J142" s="190"/>
      <c r="K142" s="190"/>
      <c r="L142" s="190"/>
      <c r="M142" s="191"/>
    </row>
  </sheetData>
  <mergeCells count="12">
    <mergeCell ref="I96:J96"/>
    <mergeCell ref="B101:L101"/>
    <mergeCell ref="A2:L2"/>
    <mergeCell ref="A4:A6"/>
    <mergeCell ref="B4:B6"/>
    <mergeCell ref="C4:D4"/>
    <mergeCell ref="E4:F4"/>
    <mergeCell ref="G4:H4"/>
    <mergeCell ref="I4:J4"/>
    <mergeCell ref="K4:L4"/>
    <mergeCell ref="K5:K6"/>
    <mergeCell ref="L5:L6"/>
  </mergeCells>
  <conditionalFormatting sqref="M7:N105">
    <cfRule type="cellIs" dxfId="93" priority="9" operator="greaterThan">
      <formula>0.2</formula>
    </cfRule>
  </conditionalFormatting>
  <conditionalFormatting sqref="M7:M105 N7:N95">
    <cfRule type="cellIs" dxfId="92" priority="8" operator="greaterThan">
      <formula>0.05</formula>
    </cfRule>
  </conditionalFormatting>
  <pageMargins left="0.7" right="0.7" top="0.75" bottom="0.75" header="0.3" footer="0.3"/>
  <ignoredErrors>
    <ignoredError sqref="G95:H95" formulaRange="1"/>
  </ignoredErrors>
  <drawing r:id="rId1"/>
  <extLst>
    <ext xmlns:x14="http://schemas.microsoft.com/office/spreadsheetml/2009/9/main" uri="{78C0D931-6437-407d-A8EE-F0AAD7539E65}">
      <x14:conditionalFormattings>
        <x14:conditionalFormatting xmlns:xm="http://schemas.microsoft.com/office/excel/2006/main">
          <x14:cfRule type="cellIs" priority="7" operator="equal" id="{05A3C3F7-51A9-4E74-9EFF-E9413796C6C9}">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I95</xm:sqref>
        </x14:conditionalFormatting>
        <x14:conditionalFormatting xmlns:xm="http://schemas.microsoft.com/office/excel/2006/main">
          <x14:cfRule type="cellIs" priority="6" operator="equal" id="{FC59CF36-53A0-465D-9E8C-C033808BF7EF}">
            <xm:f>'\OneDrive - superdesalud.gob.cl\Desktop\Nueva carpeta\estadisticas yasmin\BRIO-EXCEL-MODELER ACCESO GES\ges 2023\[Publicacion Casos Acumulados 202303 con formulas.xlsx]CASOS'!#REF!</xm:f>
            <x14:dxf>
              <font>
                <color rgb="FF9C0006"/>
              </font>
              <fill>
                <patternFill>
                  <bgColor rgb="FFFFC7CE"/>
                </patternFill>
              </fill>
            </x14:dxf>
          </x14:cfRule>
          <x14:cfRule type="cellIs" priority="10" operator="equal" id="{B9F5FFA8-5F4B-4FBF-8353-01936C7A395F}">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I95</xm:sqref>
        </x14:conditionalFormatting>
        <x14:conditionalFormatting xmlns:xm="http://schemas.microsoft.com/office/excel/2006/main">
          <x14:cfRule type="cellIs" priority="5" operator="equal" id="{B8366CFF-30D3-4F82-B2BA-FE27152F3805}">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C95</xm:sqref>
        </x14:conditionalFormatting>
        <x14:conditionalFormatting xmlns:xm="http://schemas.microsoft.com/office/excel/2006/main">
          <x14:cfRule type="cellIs" priority="4" operator="equal" id="{43E75D4C-369F-4590-B028-ACF1390969AD}">
            <xm:f>'\OneDrive - superdesalud.gob.cl\Desktop\Nueva carpeta\estadisticas yasmin\BRIO-EXCEL-MODELER ACCESO GES\ges 2023\[Publicacion Casos Acumulados 202303 con formulas.xlsx]CASOS'!#REF!</xm:f>
            <x14:dxf>
              <font>
                <color rgb="FF9C0006"/>
              </font>
              <fill>
                <patternFill>
                  <bgColor rgb="FFFFC7CE"/>
                </patternFill>
              </fill>
            </x14:dxf>
          </x14:cfRule>
          <xm:sqref>D95</xm:sqref>
        </x14:conditionalFormatting>
        <x14:conditionalFormatting xmlns:xm="http://schemas.microsoft.com/office/excel/2006/main">
          <x14:cfRule type="cellIs" priority="3" operator="equal" id="{003C026A-6B8D-4A1C-94A8-4284981B7199}">
            <xm:f>'\Users\ymendez\OneDrive - superdesalud.gob.cl\Documentos\diciembre 2023\septiembre 2023\[Publicacion Casos Acumulados 202309 con formulas.xlsx]CASOS'!#REF!</xm:f>
            <x14:dxf>
              <font>
                <color rgb="FF9C0006"/>
              </font>
              <fill>
                <patternFill>
                  <bgColor rgb="FFFFC7CE"/>
                </patternFill>
              </fill>
            </x14:dxf>
          </x14:cfRule>
          <xm:sqref>G95:H95</xm:sqref>
        </x14:conditionalFormatting>
        <x14:conditionalFormatting xmlns:xm="http://schemas.microsoft.com/office/excel/2006/main">
          <x14:cfRule type="cellIs" priority="2" operator="equal" id="{BE041FA5-B879-4A6D-86E8-3A8D4CA77FBD}">
            <xm:f>'\Users\ymendez\OneDrive - superdesalud.gob.cl\Documentos\diciembre 2023\septiembre 2023\[Publicacion Casos Acumulados 202309 con formulas.xlsx]CASOS'!#REF!</xm:f>
            <x14:dxf>
              <font>
                <color rgb="FF9C0006"/>
              </font>
              <fill>
                <patternFill>
                  <bgColor rgb="FFFFC7CE"/>
                </patternFill>
              </fill>
            </x14:dxf>
          </x14:cfRule>
          <xm:sqref>G95:H95</xm:sqref>
        </x14:conditionalFormatting>
        <x14:conditionalFormatting xmlns:xm="http://schemas.microsoft.com/office/excel/2006/main">
          <x14:cfRule type="cellIs" priority="1" operator="equal" id="{30D84329-BF96-4DBD-8D31-1E5A0CE1E72A}">
            <xm:f>'\Users\ymendez\OneDrive - superdesalud.gob.cl\Documentos\diciembre 2023\septiembre 2023\[Publicacion Casos Acumulados 202309 con formulas.xlsx]CASOS'!#REF!</xm:f>
            <x14:dxf>
              <font>
                <color rgb="FF9C0006"/>
              </font>
              <fill>
                <patternFill>
                  <bgColor rgb="FFFFC7CE"/>
                </patternFill>
              </fill>
            </x14:dxf>
          </x14:cfRule>
          <xm:sqref>G95</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XFB142"/>
  <sheetViews>
    <sheetView workbookViewId="0"/>
  </sheetViews>
  <sheetFormatPr baseColWidth="10" defaultColWidth="11.42578125" defaultRowHeight="12.75" x14ac:dyDescent="0.2"/>
  <cols>
    <col min="1" max="1" width="3.5703125" style="174" customWidth="1"/>
    <col min="2" max="2" width="88.42578125" style="174" customWidth="1"/>
    <col min="3" max="3" width="13.85546875" style="174" customWidth="1"/>
    <col min="4" max="4" width="16.85546875" style="174" customWidth="1"/>
    <col min="5" max="5" width="14.5703125" style="174" customWidth="1"/>
    <col min="6" max="6" width="16.425781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389"/>
      <c r="B3" s="389"/>
      <c r="C3" s="389"/>
      <c r="D3" s="389"/>
      <c r="E3" s="389"/>
      <c r="F3" s="389"/>
      <c r="G3" s="389"/>
      <c r="H3" s="389"/>
      <c r="I3" s="387"/>
      <c r="J3" s="387"/>
      <c r="K3" s="387"/>
      <c r="L3" s="387"/>
      <c r="M3" s="280"/>
    </row>
    <row r="4" spans="1:18" ht="35.25" customHeight="1" x14ac:dyDescent="0.2">
      <c r="A4" s="435" t="s">
        <v>233</v>
      </c>
      <c r="B4" s="443" t="s">
        <v>0</v>
      </c>
      <c r="C4" s="446" t="s">
        <v>532</v>
      </c>
      <c r="D4" s="446"/>
      <c r="E4" s="446" t="s">
        <v>533</v>
      </c>
      <c r="F4" s="446"/>
      <c r="G4" s="446" t="s">
        <v>534</v>
      </c>
      <c r="H4" s="446"/>
      <c r="I4" s="446" t="s">
        <v>535</v>
      </c>
      <c r="J4" s="446"/>
      <c r="K4" s="441" t="s">
        <v>538</v>
      </c>
      <c r="L4" s="442"/>
      <c r="M4" s="175"/>
    </row>
    <row r="5" spans="1:18" ht="15" customHeight="1" x14ac:dyDescent="0.2">
      <c r="A5" s="436"/>
      <c r="B5" s="444"/>
      <c r="C5" s="388" t="s">
        <v>54</v>
      </c>
      <c r="D5" s="253" t="s">
        <v>55</v>
      </c>
      <c r="E5" s="388" t="s">
        <v>54</v>
      </c>
      <c r="F5" s="253" t="s">
        <v>55</v>
      </c>
      <c r="G5" s="388" t="s">
        <v>54</v>
      </c>
      <c r="H5" s="253" t="s">
        <v>55</v>
      </c>
      <c r="I5" s="388" t="s">
        <v>54</v>
      </c>
      <c r="J5" s="253" t="s">
        <v>55</v>
      </c>
      <c r="K5" s="447" t="s">
        <v>54</v>
      </c>
      <c r="L5" s="449" t="s">
        <v>55</v>
      </c>
      <c r="M5" s="175"/>
      <c r="Q5" s="176"/>
    </row>
    <row r="6" spans="1:18" ht="15" customHeight="1" x14ac:dyDescent="0.2">
      <c r="A6" s="437"/>
      <c r="B6" s="445"/>
      <c r="C6" s="254">
        <v>45380</v>
      </c>
      <c r="D6" s="255">
        <v>45382</v>
      </c>
      <c r="E6" s="254">
        <v>45471</v>
      </c>
      <c r="F6" s="255">
        <v>45473</v>
      </c>
      <c r="G6" s="254">
        <v>45562</v>
      </c>
      <c r="H6" s="255">
        <v>45565</v>
      </c>
      <c r="I6" s="254">
        <v>45653</v>
      </c>
      <c r="J6" s="255">
        <v>45657</v>
      </c>
      <c r="K6" s="448"/>
      <c r="L6" s="450"/>
      <c r="M6" s="175"/>
    </row>
    <row r="7" spans="1:18" ht="15" customHeight="1" x14ac:dyDescent="0.2">
      <c r="A7" s="256">
        <v>1</v>
      </c>
      <c r="B7" s="257" t="s">
        <v>1</v>
      </c>
      <c r="C7" s="258">
        <v>84057</v>
      </c>
      <c r="D7" s="259">
        <v>6613</v>
      </c>
      <c r="E7" s="258">
        <v>85636</v>
      </c>
      <c r="F7" s="259">
        <v>6691</v>
      </c>
      <c r="G7" s="258">
        <v>87378</v>
      </c>
      <c r="H7" s="259">
        <v>6755</v>
      </c>
      <c r="I7" s="258">
        <v>89213</v>
      </c>
      <c r="J7" s="259">
        <v>6845</v>
      </c>
      <c r="K7" s="258">
        <v>6674</v>
      </c>
      <c r="L7" s="260">
        <v>324</v>
      </c>
      <c r="M7" s="177"/>
      <c r="N7" s="340"/>
      <c r="O7" s="341"/>
      <c r="P7" s="211"/>
    </row>
    <row r="8" spans="1:18" ht="15" customHeight="1" x14ac:dyDescent="0.2">
      <c r="A8" s="256">
        <v>2</v>
      </c>
      <c r="B8" s="257" t="s">
        <v>2</v>
      </c>
      <c r="C8" s="258">
        <v>113997</v>
      </c>
      <c r="D8" s="259">
        <v>6412</v>
      </c>
      <c r="E8" s="258">
        <v>115140</v>
      </c>
      <c r="F8" s="259">
        <v>6468</v>
      </c>
      <c r="G8" s="258">
        <v>116131</v>
      </c>
      <c r="H8" s="259">
        <v>6509</v>
      </c>
      <c r="I8" s="258">
        <v>116966</v>
      </c>
      <c r="J8" s="259">
        <v>6556</v>
      </c>
      <c r="K8" s="258">
        <v>4128</v>
      </c>
      <c r="L8" s="260">
        <v>193</v>
      </c>
      <c r="M8" s="177"/>
      <c r="N8" s="178"/>
      <c r="O8" s="211"/>
      <c r="P8" s="211"/>
    </row>
    <row r="9" spans="1:18" ht="13.9" customHeight="1" x14ac:dyDescent="0.2">
      <c r="A9" s="256">
        <v>3</v>
      </c>
      <c r="B9" s="257" t="s">
        <v>3</v>
      </c>
      <c r="C9" s="258">
        <v>8547415</v>
      </c>
      <c r="D9" s="259">
        <v>30652</v>
      </c>
      <c r="E9" s="258">
        <v>8769010</v>
      </c>
      <c r="F9" s="259">
        <v>31553</v>
      </c>
      <c r="G9" s="258">
        <v>8978797</v>
      </c>
      <c r="H9" s="259">
        <v>32386</v>
      </c>
      <c r="I9" s="258">
        <v>9178671</v>
      </c>
      <c r="J9" s="259">
        <v>33254</v>
      </c>
      <c r="K9" s="258">
        <v>825212</v>
      </c>
      <c r="L9" s="260">
        <v>3394</v>
      </c>
      <c r="M9" s="177"/>
      <c r="N9" s="178"/>
      <c r="O9" s="211"/>
      <c r="P9" s="211"/>
    </row>
    <row r="10" spans="1:18" ht="13.9" customHeight="1" x14ac:dyDescent="0.2">
      <c r="A10" s="256">
        <v>4</v>
      </c>
      <c r="B10" s="257" t="s">
        <v>4</v>
      </c>
      <c r="C10" s="258">
        <v>338565</v>
      </c>
      <c r="D10" s="259">
        <v>24634</v>
      </c>
      <c r="E10" s="258">
        <v>345804</v>
      </c>
      <c r="F10" s="259">
        <v>25135</v>
      </c>
      <c r="G10" s="258">
        <v>353133</v>
      </c>
      <c r="H10" s="259">
        <v>25639</v>
      </c>
      <c r="I10" s="258">
        <v>360553</v>
      </c>
      <c r="J10" s="259">
        <v>26174</v>
      </c>
      <c r="K10" s="258">
        <v>29398</v>
      </c>
      <c r="L10" s="260">
        <v>2072</v>
      </c>
      <c r="M10" s="177"/>
      <c r="N10" s="178"/>
      <c r="R10" s="179"/>
    </row>
    <row r="11" spans="1:18" ht="13.9" customHeight="1" x14ac:dyDescent="0.2">
      <c r="A11" s="256">
        <v>5</v>
      </c>
      <c r="B11" s="257" t="s">
        <v>5</v>
      </c>
      <c r="C11" s="258">
        <v>1585883</v>
      </c>
      <c r="D11" s="259">
        <v>22696</v>
      </c>
      <c r="E11" s="258">
        <v>1611271</v>
      </c>
      <c r="F11" s="259">
        <v>23007</v>
      </c>
      <c r="G11" s="258">
        <v>1636576</v>
      </c>
      <c r="H11" s="259">
        <v>23377</v>
      </c>
      <c r="I11" s="258">
        <v>1659270</v>
      </c>
      <c r="J11" s="259">
        <v>23721</v>
      </c>
      <c r="K11" s="258">
        <v>97076</v>
      </c>
      <c r="L11" s="260">
        <v>1359</v>
      </c>
      <c r="M11" s="177"/>
      <c r="N11" s="178"/>
      <c r="R11" s="179"/>
    </row>
    <row r="12" spans="1:18" ht="13.9" customHeight="1" x14ac:dyDescent="0.2">
      <c r="A12" s="256">
        <v>6</v>
      </c>
      <c r="B12" s="257" t="s">
        <v>6</v>
      </c>
      <c r="C12" s="258">
        <v>21602</v>
      </c>
      <c r="D12" s="259">
        <v>10374</v>
      </c>
      <c r="E12" s="258">
        <v>21954</v>
      </c>
      <c r="F12" s="259">
        <v>10464</v>
      </c>
      <c r="G12" s="258">
        <v>22351</v>
      </c>
      <c r="H12" s="259">
        <v>10565</v>
      </c>
      <c r="I12" s="258">
        <v>22737</v>
      </c>
      <c r="J12" s="259">
        <v>10644</v>
      </c>
      <c r="K12" s="258">
        <v>1440</v>
      </c>
      <c r="L12" s="260">
        <v>340</v>
      </c>
      <c r="M12" s="177"/>
      <c r="N12" s="178"/>
      <c r="R12" s="179"/>
    </row>
    <row r="13" spans="1:18" ht="13.9" customHeight="1" x14ac:dyDescent="0.2">
      <c r="A13" s="256">
        <v>7</v>
      </c>
      <c r="B13" s="257" t="s">
        <v>7</v>
      </c>
      <c r="C13" s="258">
        <v>2238033</v>
      </c>
      <c r="D13" s="259">
        <v>179112</v>
      </c>
      <c r="E13" s="258">
        <v>2283712</v>
      </c>
      <c r="F13" s="259">
        <v>180682</v>
      </c>
      <c r="G13" s="258">
        <v>2329144</v>
      </c>
      <c r="H13" s="259">
        <v>182429</v>
      </c>
      <c r="I13" s="258">
        <v>2371813</v>
      </c>
      <c r="J13" s="259">
        <v>183987</v>
      </c>
      <c r="K13" s="258">
        <v>179852</v>
      </c>
      <c r="L13" s="260">
        <v>6506</v>
      </c>
      <c r="M13" s="177"/>
      <c r="N13" s="178"/>
      <c r="R13" s="179"/>
    </row>
    <row r="14" spans="1:18" ht="13.9" customHeight="1" x14ac:dyDescent="0.2">
      <c r="A14" s="256">
        <v>8</v>
      </c>
      <c r="B14" s="257" t="s">
        <v>8</v>
      </c>
      <c r="C14" s="258">
        <v>250815</v>
      </c>
      <c r="D14" s="259">
        <v>52201</v>
      </c>
      <c r="E14" s="258">
        <v>256688</v>
      </c>
      <c r="F14" s="259">
        <v>53023</v>
      </c>
      <c r="G14" s="258">
        <v>262708</v>
      </c>
      <c r="H14" s="259">
        <v>53873</v>
      </c>
      <c r="I14" s="258">
        <v>269579</v>
      </c>
      <c r="J14" s="259">
        <v>54756</v>
      </c>
      <c r="K14" s="258">
        <v>24326</v>
      </c>
      <c r="L14" s="260">
        <v>3384</v>
      </c>
      <c r="M14" s="177"/>
      <c r="N14" s="178"/>
      <c r="R14" s="179"/>
    </row>
    <row r="15" spans="1:18" ht="13.9" customHeight="1" x14ac:dyDescent="0.2">
      <c r="A15" s="256">
        <v>9</v>
      </c>
      <c r="B15" s="257" t="s">
        <v>9</v>
      </c>
      <c r="C15" s="258">
        <v>14981</v>
      </c>
      <c r="D15" s="259">
        <v>600</v>
      </c>
      <c r="E15" s="258">
        <v>15175</v>
      </c>
      <c r="F15" s="259">
        <v>602</v>
      </c>
      <c r="G15" s="258">
        <v>15400</v>
      </c>
      <c r="H15" s="259">
        <v>609</v>
      </c>
      <c r="I15" s="258">
        <v>15629</v>
      </c>
      <c r="J15" s="259">
        <v>612</v>
      </c>
      <c r="K15" s="258">
        <v>850</v>
      </c>
      <c r="L15" s="260">
        <v>18</v>
      </c>
      <c r="M15" s="177"/>
      <c r="N15" s="178"/>
      <c r="R15" s="179"/>
    </row>
    <row r="16" spans="1:18" ht="13.9" customHeight="1" x14ac:dyDescent="0.2">
      <c r="A16" s="256">
        <v>10</v>
      </c>
      <c r="B16" s="257" t="s">
        <v>10</v>
      </c>
      <c r="C16" s="258">
        <v>13039</v>
      </c>
      <c r="D16" s="259">
        <v>2650</v>
      </c>
      <c r="E16" s="258">
        <v>13273</v>
      </c>
      <c r="F16" s="259">
        <v>2675</v>
      </c>
      <c r="G16" s="258">
        <v>13514</v>
      </c>
      <c r="H16" s="259">
        <v>2696</v>
      </c>
      <c r="I16" s="258">
        <v>13723</v>
      </c>
      <c r="J16" s="259">
        <v>2727</v>
      </c>
      <c r="K16" s="258">
        <v>885</v>
      </c>
      <c r="L16" s="260">
        <v>108</v>
      </c>
      <c r="M16" s="177"/>
      <c r="N16" s="178"/>
      <c r="R16" s="179"/>
    </row>
    <row r="17" spans="1:18" ht="13.9" customHeight="1" x14ac:dyDescent="0.2">
      <c r="A17" s="256">
        <v>11</v>
      </c>
      <c r="B17" s="257" t="s">
        <v>11</v>
      </c>
      <c r="C17" s="258">
        <v>1112813</v>
      </c>
      <c r="D17" s="259">
        <v>37343</v>
      </c>
      <c r="E17" s="258">
        <v>1133304</v>
      </c>
      <c r="F17" s="259">
        <v>37875</v>
      </c>
      <c r="G17" s="258">
        <v>1153594</v>
      </c>
      <c r="H17" s="259">
        <v>38866</v>
      </c>
      <c r="I17" s="258">
        <v>1174151</v>
      </c>
      <c r="J17" s="259">
        <v>39392</v>
      </c>
      <c r="K17" s="258">
        <v>82519</v>
      </c>
      <c r="L17" s="260">
        <v>2496</v>
      </c>
      <c r="M17" s="177"/>
      <c r="N17" s="178"/>
      <c r="R17" s="179"/>
    </row>
    <row r="18" spans="1:18" ht="13.9" customHeight="1" x14ac:dyDescent="0.2">
      <c r="A18" s="256">
        <v>12</v>
      </c>
      <c r="B18" s="257" t="s">
        <v>12</v>
      </c>
      <c r="C18" s="258">
        <v>53844</v>
      </c>
      <c r="D18" s="259">
        <v>4462</v>
      </c>
      <c r="E18" s="258">
        <v>55157</v>
      </c>
      <c r="F18" s="259">
        <v>4570</v>
      </c>
      <c r="G18" s="258">
        <v>56441</v>
      </c>
      <c r="H18" s="259">
        <v>4680</v>
      </c>
      <c r="I18" s="258">
        <v>57647</v>
      </c>
      <c r="J18" s="259">
        <v>4779</v>
      </c>
      <c r="K18" s="258">
        <v>5135</v>
      </c>
      <c r="L18" s="260">
        <v>412</v>
      </c>
      <c r="M18" s="177"/>
      <c r="N18" s="178"/>
      <c r="O18" s="193"/>
    </row>
    <row r="19" spans="1:18" ht="13.9" customHeight="1" x14ac:dyDescent="0.2">
      <c r="A19" s="256">
        <v>13</v>
      </c>
      <c r="B19" s="257" t="s">
        <v>13</v>
      </c>
      <c r="C19" s="258">
        <v>6923</v>
      </c>
      <c r="D19" s="259">
        <v>1114</v>
      </c>
      <c r="E19" s="258">
        <v>6987</v>
      </c>
      <c r="F19" s="259">
        <v>1122</v>
      </c>
      <c r="G19" s="258">
        <v>7069</v>
      </c>
      <c r="H19" s="259">
        <v>1146</v>
      </c>
      <c r="I19" s="258">
        <v>7154</v>
      </c>
      <c r="J19" s="259">
        <v>1155</v>
      </c>
      <c r="K19" s="258">
        <v>300</v>
      </c>
      <c r="L19" s="260">
        <v>57</v>
      </c>
      <c r="M19" s="177"/>
      <c r="N19" s="178"/>
    </row>
    <row r="20" spans="1:18" ht="13.9" customHeight="1" x14ac:dyDescent="0.2">
      <c r="A20" s="256">
        <v>14</v>
      </c>
      <c r="B20" s="257" t="s">
        <v>14</v>
      </c>
      <c r="C20" s="258">
        <v>19653</v>
      </c>
      <c r="D20" s="259">
        <v>2372</v>
      </c>
      <c r="E20" s="258">
        <v>19952</v>
      </c>
      <c r="F20" s="259">
        <v>2409</v>
      </c>
      <c r="G20" s="258">
        <v>20224</v>
      </c>
      <c r="H20" s="259">
        <v>2435</v>
      </c>
      <c r="I20" s="258">
        <v>20501</v>
      </c>
      <c r="J20" s="259">
        <v>2460</v>
      </c>
      <c r="K20" s="258">
        <v>1080</v>
      </c>
      <c r="L20" s="260">
        <v>109</v>
      </c>
      <c r="M20" s="177"/>
      <c r="N20" s="178"/>
      <c r="R20" s="179"/>
    </row>
    <row r="21" spans="1:18" ht="13.9" customHeight="1" x14ac:dyDescent="0.2">
      <c r="A21" s="256">
        <v>15</v>
      </c>
      <c r="B21" s="257" t="s">
        <v>15</v>
      </c>
      <c r="C21" s="258">
        <v>51259</v>
      </c>
      <c r="D21" s="259">
        <v>5103</v>
      </c>
      <c r="E21" s="258">
        <v>52074</v>
      </c>
      <c r="F21" s="259">
        <v>5162</v>
      </c>
      <c r="G21" s="258">
        <v>52903</v>
      </c>
      <c r="H21" s="259">
        <v>5225</v>
      </c>
      <c r="I21" s="258">
        <v>53630</v>
      </c>
      <c r="J21" s="259">
        <v>5303</v>
      </c>
      <c r="K21" s="258">
        <v>3201</v>
      </c>
      <c r="L21" s="260">
        <v>261</v>
      </c>
      <c r="M21" s="177"/>
      <c r="N21" s="178"/>
      <c r="R21" s="179"/>
    </row>
    <row r="22" spans="1:18" ht="13.9" customHeight="1" x14ac:dyDescent="0.2">
      <c r="A22" s="256">
        <v>16</v>
      </c>
      <c r="B22" s="257" t="s">
        <v>16</v>
      </c>
      <c r="C22" s="258">
        <v>27152</v>
      </c>
      <c r="D22" s="259">
        <v>4978</v>
      </c>
      <c r="E22" s="258">
        <v>27542</v>
      </c>
      <c r="F22" s="259">
        <v>5026</v>
      </c>
      <c r="G22" s="258">
        <v>27890</v>
      </c>
      <c r="H22" s="259">
        <v>5074</v>
      </c>
      <c r="I22" s="258">
        <v>28298</v>
      </c>
      <c r="J22" s="259">
        <v>5119</v>
      </c>
      <c r="K22" s="258">
        <v>1456</v>
      </c>
      <c r="L22" s="260">
        <v>187</v>
      </c>
      <c r="M22" s="177"/>
      <c r="N22" s="178"/>
    </row>
    <row r="23" spans="1:18" ht="13.9" customHeight="1" x14ac:dyDescent="0.2">
      <c r="A23" s="256">
        <v>17</v>
      </c>
      <c r="B23" s="257" t="s">
        <v>17</v>
      </c>
      <c r="C23" s="258">
        <v>39623</v>
      </c>
      <c r="D23" s="259">
        <v>6631</v>
      </c>
      <c r="E23" s="258">
        <v>40522</v>
      </c>
      <c r="F23" s="259">
        <v>6743</v>
      </c>
      <c r="G23" s="258">
        <v>41462</v>
      </c>
      <c r="H23" s="259">
        <v>6850</v>
      </c>
      <c r="I23" s="258">
        <v>42336</v>
      </c>
      <c r="J23" s="259">
        <v>6963</v>
      </c>
      <c r="K23" s="258">
        <v>3587</v>
      </c>
      <c r="L23" s="260">
        <v>446</v>
      </c>
      <c r="M23" s="177"/>
      <c r="N23" s="178"/>
      <c r="R23" s="179"/>
    </row>
    <row r="24" spans="1:18" ht="13.9" customHeight="1" x14ac:dyDescent="0.2">
      <c r="A24" s="256">
        <v>18</v>
      </c>
      <c r="B24" s="257" t="s">
        <v>409</v>
      </c>
      <c r="C24" s="258">
        <v>1354781</v>
      </c>
      <c r="D24" s="259">
        <v>16390</v>
      </c>
      <c r="E24" s="258">
        <v>1407421</v>
      </c>
      <c r="F24" s="259">
        <v>16482</v>
      </c>
      <c r="G24" s="258">
        <v>1455671</v>
      </c>
      <c r="H24" s="259">
        <v>16578</v>
      </c>
      <c r="I24" s="258">
        <v>1509219</v>
      </c>
      <c r="J24" s="259">
        <v>16672</v>
      </c>
      <c r="K24" s="258">
        <v>209415</v>
      </c>
      <c r="L24" s="260">
        <v>408</v>
      </c>
      <c r="M24" s="177"/>
      <c r="N24" s="178"/>
      <c r="R24" s="179"/>
    </row>
    <row r="25" spans="1:18" ht="13.9" customHeight="1" x14ac:dyDescent="0.2">
      <c r="A25" s="256">
        <v>19</v>
      </c>
      <c r="B25" s="257" t="s">
        <v>19</v>
      </c>
      <c r="C25" s="258">
        <v>4534346</v>
      </c>
      <c r="D25" s="259">
        <v>292498</v>
      </c>
      <c r="E25" s="258">
        <v>4571278</v>
      </c>
      <c r="F25" s="259">
        <v>298030</v>
      </c>
      <c r="G25" s="258">
        <v>4619725</v>
      </c>
      <c r="H25" s="259">
        <v>303576</v>
      </c>
      <c r="I25" s="258">
        <v>4652907</v>
      </c>
      <c r="J25" s="259">
        <v>308066</v>
      </c>
      <c r="K25" s="258">
        <v>133093</v>
      </c>
      <c r="L25" s="260">
        <v>18768</v>
      </c>
      <c r="M25" s="177"/>
      <c r="N25" s="178"/>
      <c r="R25" s="179"/>
    </row>
    <row r="26" spans="1:18" ht="13.9" customHeight="1" x14ac:dyDescent="0.2">
      <c r="A26" s="256">
        <v>20</v>
      </c>
      <c r="B26" s="257" t="s">
        <v>20</v>
      </c>
      <c r="C26" s="258">
        <v>496482</v>
      </c>
      <c r="D26" s="259">
        <v>2260</v>
      </c>
      <c r="E26" s="258">
        <v>510888</v>
      </c>
      <c r="F26" s="259">
        <v>2328</v>
      </c>
      <c r="G26" s="258">
        <v>526083</v>
      </c>
      <c r="H26" s="259">
        <v>2401</v>
      </c>
      <c r="I26" s="258">
        <v>539485</v>
      </c>
      <c r="J26" s="259">
        <v>2444</v>
      </c>
      <c r="K26" s="258">
        <v>50832</v>
      </c>
      <c r="L26" s="260">
        <v>233</v>
      </c>
      <c r="M26" s="177"/>
      <c r="N26" s="178"/>
      <c r="R26" s="179"/>
    </row>
    <row r="27" spans="1:18" ht="13.9" customHeight="1" x14ac:dyDescent="0.2">
      <c r="A27" s="256">
        <v>21</v>
      </c>
      <c r="B27" s="257" t="s">
        <v>21</v>
      </c>
      <c r="C27" s="258">
        <v>4137835</v>
      </c>
      <c r="D27" s="259">
        <v>365468</v>
      </c>
      <c r="E27" s="258">
        <v>4202333</v>
      </c>
      <c r="F27" s="259">
        <v>368632</v>
      </c>
      <c r="G27" s="258">
        <v>4271423</v>
      </c>
      <c r="H27" s="259">
        <v>372396</v>
      </c>
      <c r="I27" s="258">
        <v>4327807</v>
      </c>
      <c r="J27" s="259">
        <v>375284</v>
      </c>
      <c r="K27" s="258">
        <v>245649</v>
      </c>
      <c r="L27" s="260">
        <v>12666</v>
      </c>
      <c r="M27" s="177"/>
      <c r="N27" s="178"/>
      <c r="R27" s="179"/>
    </row>
    <row r="28" spans="1:18" ht="13.9" customHeight="1" x14ac:dyDescent="0.2">
      <c r="A28" s="256">
        <v>22</v>
      </c>
      <c r="B28" s="257" t="s">
        <v>22</v>
      </c>
      <c r="C28" s="258">
        <v>34445</v>
      </c>
      <c r="D28" s="259">
        <v>5033</v>
      </c>
      <c r="E28" s="258">
        <v>35178</v>
      </c>
      <c r="F28" s="259">
        <v>5102</v>
      </c>
      <c r="G28" s="258">
        <v>35859</v>
      </c>
      <c r="H28" s="259">
        <v>5171</v>
      </c>
      <c r="I28" s="258">
        <v>36528</v>
      </c>
      <c r="J28" s="259">
        <v>5249</v>
      </c>
      <c r="K28" s="258">
        <v>2714</v>
      </c>
      <c r="L28" s="260">
        <v>279</v>
      </c>
      <c r="M28" s="177"/>
      <c r="N28" s="178"/>
      <c r="R28" s="179"/>
    </row>
    <row r="29" spans="1:18" ht="13.9" customHeight="1" x14ac:dyDescent="0.2">
      <c r="A29" s="256">
        <v>23</v>
      </c>
      <c r="B29" s="257" t="s">
        <v>23</v>
      </c>
      <c r="C29" s="258">
        <v>1734520</v>
      </c>
      <c r="D29" s="259">
        <v>238136</v>
      </c>
      <c r="E29" s="258">
        <v>1756217</v>
      </c>
      <c r="F29" s="259">
        <v>240185</v>
      </c>
      <c r="G29" s="258">
        <v>1776313</v>
      </c>
      <c r="H29" s="259">
        <v>242212</v>
      </c>
      <c r="I29" s="258">
        <v>1795072</v>
      </c>
      <c r="J29" s="259">
        <v>243984</v>
      </c>
      <c r="K29" s="258">
        <v>81829</v>
      </c>
      <c r="L29" s="260">
        <v>8256</v>
      </c>
      <c r="M29" s="177"/>
      <c r="N29" s="178"/>
      <c r="R29" s="179"/>
    </row>
    <row r="30" spans="1:18" ht="13.9" customHeight="1" x14ac:dyDescent="0.2">
      <c r="A30" s="256">
        <v>24</v>
      </c>
      <c r="B30" s="257" t="s">
        <v>447</v>
      </c>
      <c r="C30" s="258">
        <v>300803</v>
      </c>
      <c r="D30" s="259">
        <v>11095</v>
      </c>
      <c r="E30" s="258">
        <v>303241</v>
      </c>
      <c r="F30" s="259">
        <v>11164</v>
      </c>
      <c r="G30" s="258">
        <v>305485</v>
      </c>
      <c r="H30" s="259">
        <v>11229</v>
      </c>
      <c r="I30" s="258">
        <v>307820</v>
      </c>
      <c r="J30" s="259">
        <v>11314</v>
      </c>
      <c r="K30" s="258">
        <v>9574</v>
      </c>
      <c r="L30" s="260">
        <v>301</v>
      </c>
      <c r="M30" s="177"/>
      <c r="N30" s="178"/>
      <c r="R30" s="179"/>
    </row>
    <row r="31" spans="1:18" ht="13.9" customHeight="1" x14ac:dyDescent="0.2">
      <c r="A31" s="256">
        <v>25</v>
      </c>
      <c r="B31" s="257" t="s">
        <v>25</v>
      </c>
      <c r="C31" s="258">
        <v>105242</v>
      </c>
      <c r="D31" s="259">
        <v>11231</v>
      </c>
      <c r="E31" s="258">
        <v>107283</v>
      </c>
      <c r="F31" s="259">
        <v>11419</v>
      </c>
      <c r="G31" s="258">
        <v>109307</v>
      </c>
      <c r="H31" s="259">
        <v>11610</v>
      </c>
      <c r="I31" s="258">
        <v>111332</v>
      </c>
      <c r="J31" s="259">
        <v>11810</v>
      </c>
      <c r="K31" s="258">
        <v>8111</v>
      </c>
      <c r="L31" s="260">
        <v>757</v>
      </c>
      <c r="M31" s="177"/>
      <c r="N31" s="178"/>
      <c r="R31" s="179"/>
    </row>
    <row r="32" spans="1:18" ht="13.9" customHeight="1" x14ac:dyDescent="0.2">
      <c r="A32" s="256">
        <v>26</v>
      </c>
      <c r="B32" s="257" t="s">
        <v>150</v>
      </c>
      <c r="C32" s="258">
        <v>382804</v>
      </c>
      <c r="D32" s="259">
        <v>36224</v>
      </c>
      <c r="E32" s="258">
        <v>389373</v>
      </c>
      <c r="F32" s="259">
        <v>36775</v>
      </c>
      <c r="G32" s="258">
        <v>396094</v>
      </c>
      <c r="H32" s="259">
        <v>37327</v>
      </c>
      <c r="I32" s="258">
        <v>402429</v>
      </c>
      <c r="J32" s="259">
        <v>37811</v>
      </c>
      <c r="K32" s="258">
        <v>25776</v>
      </c>
      <c r="L32" s="260">
        <v>2132</v>
      </c>
      <c r="M32" s="177"/>
      <c r="N32" s="178"/>
      <c r="R32" s="179"/>
    </row>
    <row r="33" spans="1:18" ht="13.9" customHeight="1" x14ac:dyDescent="0.2">
      <c r="A33" s="256">
        <v>27</v>
      </c>
      <c r="B33" s="257" t="s">
        <v>27</v>
      </c>
      <c r="C33" s="258">
        <v>257308</v>
      </c>
      <c r="D33" s="259">
        <v>2962</v>
      </c>
      <c r="E33" s="258">
        <v>261922</v>
      </c>
      <c r="F33" s="259">
        <v>2997</v>
      </c>
      <c r="G33" s="258">
        <v>266855</v>
      </c>
      <c r="H33" s="259">
        <v>3035</v>
      </c>
      <c r="I33" s="258">
        <v>271432</v>
      </c>
      <c r="J33" s="259">
        <v>3077</v>
      </c>
      <c r="K33" s="258">
        <v>18896</v>
      </c>
      <c r="L33" s="260">
        <v>169</v>
      </c>
      <c r="M33" s="177"/>
      <c r="N33" s="178"/>
      <c r="R33" s="179"/>
    </row>
    <row r="34" spans="1:18" x14ac:dyDescent="0.2">
      <c r="A34" s="256">
        <v>28</v>
      </c>
      <c r="B34" s="257" t="s">
        <v>28</v>
      </c>
      <c r="C34" s="258">
        <v>78007</v>
      </c>
      <c r="D34" s="259">
        <v>11298</v>
      </c>
      <c r="E34" s="258">
        <v>79583</v>
      </c>
      <c r="F34" s="259">
        <v>11494</v>
      </c>
      <c r="G34" s="258">
        <v>81181</v>
      </c>
      <c r="H34" s="259">
        <v>11713</v>
      </c>
      <c r="I34" s="258">
        <v>82711</v>
      </c>
      <c r="J34" s="259">
        <v>11940</v>
      </c>
      <c r="K34" s="258">
        <v>6264</v>
      </c>
      <c r="L34" s="260">
        <v>836</v>
      </c>
      <c r="M34" s="177"/>
      <c r="N34" s="178"/>
      <c r="R34" s="179"/>
    </row>
    <row r="35" spans="1:18" ht="13.9" customHeight="1" x14ac:dyDescent="0.2">
      <c r="A35" s="256">
        <v>29</v>
      </c>
      <c r="B35" s="257" t="s">
        <v>29</v>
      </c>
      <c r="C35" s="258">
        <v>2984849</v>
      </c>
      <c r="D35" s="259">
        <v>56328</v>
      </c>
      <c r="E35" s="258">
        <v>3052611</v>
      </c>
      <c r="F35" s="259">
        <v>57880</v>
      </c>
      <c r="G35" s="258">
        <v>3119598</v>
      </c>
      <c r="H35" s="259">
        <v>59686</v>
      </c>
      <c r="I35" s="258">
        <v>3188376</v>
      </c>
      <c r="J35" s="259">
        <v>61096</v>
      </c>
      <c r="K35" s="258">
        <v>276285</v>
      </c>
      <c r="L35" s="260">
        <v>6165</v>
      </c>
      <c r="M35" s="177"/>
      <c r="N35" s="178"/>
      <c r="R35" s="179"/>
    </row>
    <row r="36" spans="1:18" ht="13.9" customHeight="1" x14ac:dyDescent="0.2">
      <c r="A36" s="256">
        <v>30</v>
      </c>
      <c r="B36" s="257" t="s">
        <v>30</v>
      </c>
      <c r="C36" s="258">
        <v>150393</v>
      </c>
      <c r="D36" s="259">
        <v>9221</v>
      </c>
      <c r="E36" s="258">
        <v>152454</v>
      </c>
      <c r="F36" s="259">
        <v>9296</v>
      </c>
      <c r="G36" s="258">
        <v>154473</v>
      </c>
      <c r="H36" s="259">
        <v>9440</v>
      </c>
      <c r="I36" s="258">
        <v>156344</v>
      </c>
      <c r="J36" s="259">
        <v>9491</v>
      </c>
      <c r="K36" s="258">
        <v>8176</v>
      </c>
      <c r="L36" s="260">
        <v>369</v>
      </c>
      <c r="M36" s="177"/>
      <c r="N36" s="178"/>
      <c r="R36" s="179"/>
    </row>
    <row r="37" spans="1:18" ht="13.9" customHeight="1" x14ac:dyDescent="0.2">
      <c r="A37" s="256">
        <v>31</v>
      </c>
      <c r="B37" s="257" t="s">
        <v>31</v>
      </c>
      <c r="C37" s="258">
        <v>457864</v>
      </c>
      <c r="D37" s="259">
        <v>9918</v>
      </c>
      <c r="E37" s="258">
        <v>465948</v>
      </c>
      <c r="F37" s="259">
        <v>10013</v>
      </c>
      <c r="G37" s="258">
        <v>473698</v>
      </c>
      <c r="H37" s="259">
        <v>10129</v>
      </c>
      <c r="I37" s="258">
        <v>481273</v>
      </c>
      <c r="J37" s="259">
        <v>10234</v>
      </c>
      <c r="K37" s="258">
        <v>31441</v>
      </c>
      <c r="L37" s="260">
        <v>420</v>
      </c>
      <c r="M37" s="177"/>
      <c r="N37" s="178"/>
      <c r="R37" s="179"/>
    </row>
    <row r="38" spans="1:18" ht="13.9" customHeight="1" x14ac:dyDescent="0.2">
      <c r="A38" s="256">
        <v>32</v>
      </c>
      <c r="B38" s="257" t="s">
        <v>32</v>
      </c>
      <c r="C38" s="258">
        <v>41433</v>
      </c>
      <c r="D38" s="259">
        <v>3310</v>
      </c>
      <c r="E38" s="258">
        <v>42241</v>
      </c>
      <c r="F38" s="259">
        <v>3342</v>
      </c>
      <c r="G38" s="258">
        <v>42986</v>
      </c>
      <c r="H38" s="259">
        <v>3372</v>
      </c>
      <c r="I38" s="258">
        <v>43763</v>
      </c>
      <c r="J38" s="259">
        <v>3409</v>
      </c>
      <c r="K38" s="258">
        <v>3138</v>
      </c>
      <c r="L38" s="260">
        <v>134</v>
      </c>
      <c r="M38" s="177"/>
      <c r="N38" s="178"/>
      <c r="R38" s="179"/>
    </row>
    <row r="39" spans="1:18" ht="13.9" customHeight="1" x14ac:dyDescent="0.2">
      <c r="A39" s="256">
        <v>33</v>
      </c>
      <c r="B39" s="257" t="s">
        <v>33</v>
      </c>
      <c r="C39" s="258">
        <v>10216</v>
      </c>
      <c r="D39" s="259">
        <v>638</v>
      </c>
      <c r="E39" s="258">
        <v>10369</v>
      </c>
      <c r="F39" s="259">
        <v>640</v>
      </c>
      <c r="G39" s="258">
        <v>10539</v>
      </c>
      <c r="H39" s="259">
        <v>647</v>
      </c>
      <c r="I39" s="258">
        <v>10726</v>
      </c>
      <c r="J39" s="259">
        <v>652</v>
      </c>
      <c r="K39" s="258">
        <v>675</v>
      </c>
      <c r="L39" s="260">
        <v>19</v>
      </c>
      <c r="M39" s="177"/>
      <c r="N39" s="178"/>
      <c r="R39" s="179"/>
    </row>
    <row r="40" spans="1:18" ht="13.9" customHeight="1" x14ac:dyDescent="0.2">
      <c r="A40" s="256">
        <v>34</v>
      </c>
      <c r="B40" s="257" t="s">
        <v>34</v>
      </c>
      <c r="C40" s="258">
        <v>1438100</v>
      </c>
      <c r="D40" s="259">
        <v>369122</v>
      </c>
      <c r="E40" s="258">
        <v>1452489</v>
      </c>
      <c r="F40" s="259">
        <v>372820</v>
      </c>
      <c r="G40" s="258">
        <v>1466498</v>
      </c>
      <c r="H40" s="259">
        <v>376503</v>
      </c>
      <c r="I40" s="258">
        <v>1479307</v>
      </c>
      <c r="J40" s="259">
        <v>379890</v>
      </c>
      <c r="K40" s="258">
        <v>56653</v>
      </c>
      <c r="L40" s="260">
        <v>14126</v>
      </c>
      <c r="M40" s="177"/>
      <c r="N40" s="178"/>
      <c r="R40" s="179"/>
    </row>
    <row r="41" spans="1:18" ht="13.9" customHeight="1" x14ac:dyDescent="0.2">
      <c r="A41" s="256">
        <v>35</v>
      </c>
      <c r="B41" s="257" t="s">
        <v>35</v>
      </c>
      <c r="C41" s="258">
        <v>181294</v>
      </c>
      <c r="D41" s="259">
        <v>28350</v>
      </c>
      <c r="E41" s="258">
        <v>185935</v>
      </c>
      <c r="F41" s="259">
        <v>29142</v>
      </c>
      <c r="G41" s="258">
        <v>190798</v>
      </c>
      <c r="H41" s="259">
        <v>30155</v>
      </c>
      <c r="I41" s="258">
        <v>195793</v>
      </c>
      <c r="J41" s="259">
        <v>30967</v>
      </c>
      <c r="K41" s="258">
        <v>18777</v>
      </c>
      <c r="L41" s="260">
        <v>3302</v>
      </c>
      <c r="M41" s="177"/>
      <c r="N41" s="178"/>
      <c r="R41" s="179"/>
    </row>
    <row r="42" spans="1:18" ht="13.9" customHeight="1" x14ac:dyDescent="0.2">
      <c r="A42" s="256">
        <v>36</v>
      </c>
      <c r="B42" s="257" t="s">
        <v>36</v>
      </c>
      <c r="C42" s="258">
        <v>958848</v>
      </c>
      <c r="D42" s="259">
        <v>5597</v>
      </c>
      <c r="E42" s="258">
        <v>977468</v>
      </c>
      <c r="F42" s="259">
        <v>5777</v>
      </c>
      <c r="G42" s="258">
        <v>996395</v>
      </c>
      <c r="H42" s="259">
        <v>5989</v>
      </c>
      <c r="I42" s="258">
        <v>1016397</v>
      </c>
      <c r="J42" s="259">
        <v>6170</v>
      </c>
      <c r="K42" s="258">
        <v>78538</v>
      </c>
      <c r="L42" s="260">
        <v>773</v>
      </c>
      <c r="M42" s="177"/>
      <c r="N42" s="178"/>
    </row>
    <row r="43" spans="1:18" x14ac:dyDescent="0.2">
      <c r="A43" s="256">
        <v>37</v>
      </c>
      <c r="B43" s="257" t="s">
        <v>37</v>
      </c>
      <c r="C43" s="258">
        <v>445171</v>
      </c>
      <c r="D43" s="259">
        <v>19637</v>
      </c>
      <c r="E43" s="258">
        <v>453356</v>
      </c>
      <c r="F43" s="259">
        <v>20007</v>
      </c>
      <c r="G43" s="258">
        <v>462315</v>
      </c>
      <c r="H43" s="259">
        <v>20358</v>
      </c>
      <c r="I43" s="258">
        <v>471062</v>
      </c>
      <c r="J43" s="259">
        <v>20719</v>
      </c>
      <c r="K43" s="258">
        <v>33939</v>
      </c>
      <c r="L43" s="260">
        <v>1421</v>
      </c>
      <c r="M43" s="177"/>
      <c r="N43" s="178"/>
      <c r="R43" s="179"/>
    </row>
    <row r="44" spans="1:18" ht="13.9" customHeight="1" x14ac:dyDescent="0.2">
      <c r="A44" s="256">
        <v>38</v>
      </c>
      <c r="B44" s="257" t="s">
        <v>38</v>
      </c>
      <c r="C44" s="258">
        <v>348922</v>
      </c>
      <c r="D44" s="259">
        <v>17150</v>
      </c>
      <c r="E44" s="258">
        <v>355069</v>
      </c>
      <c r="F44" s="259">
        <v>17450</v>
      </c>
      <c r="G44" s="258">
        <v>361687</v>
      </c>
      <c r="H44" s="259">
        <v>17817</v>
      </c>
      <c r="I44" s="258">
        <v>367479</v>
      </c>
      <c r="J44" s="259">
        <v>18135</v>
      </c>
      <c r="K44" s="258">
        <v>24648</v>
      </c>
      <c r="L44" s="260">
        <v>1290</v>
      </c>
      <c r="M44" s="177"/>
      <c r="N44" s="178"/>
      <c r="R44" s="179"/>
    </row>
    <row r="45" spans="1:18" x14ac:dyDescent="0.2">
      <c r="A45" s="256">
        <v>39</v>
      </c>
      <c r="B45" s="257" t="s">
        <v>39</v>
      </c>
      <c r="C45" s="258">
        <v>481026</v>
      </c>
      <c r="D45" s="259">
        <v>107364</v>
      </c>
      <c r="E45" s="258">
        <v>491623</v>
      </c>
      <c r="F45" s="259">
        <v>109589</v>
      </c>
      <c r="G45" s="258">
        <v>502149</v>
      </c>
      <c r="H45" s="259">
        <v>111505</v>
      </c>
      <c r="I45" s="258">
        <v>512133</v>
      </c>
      <c r="J45" s="259">
        <v>113112</v>
      </c>
      <c r="K45" s="258">
        <v>40133</v>
      </c>
      <c r="L45" s="260">
        <v>7432</v>
      </c>
      <c r="M45" s="177"/>
      <c r="N45" s="178"/>
      <c r="R45" s="179"/>
    </row>
    <row r="46" spans="1:18" x14ac:dyDescent="0.2">
      <c r="A46" s="256">
        <v>40</v>
      </c>
      <c r="B46" s="257" t="s">
        <v>40</v>
      </c>
      <c r="C46" s="258">
        <v>41412</v>
      </c>
      <c r="D46" s="259">
        <v>4907</v>
      </c>
      <c r="E46" s="258">
        <v>41845</v>
      </c>
      <c r="F46" s="259">
        <v>4953</v>
      </c>
      <c r="G46" s="258">
        <v>42231</v>
      </c>
      <c r="H46" s="259">
        <v>4980</v>
      </c>
      <c r="I46" s="258">
        <v>42717</v>
      </c>
      <c r="J46" s="259">
        <v>5021</v>
      </c>
      <c r="K46" s="258">
        <v>1809</v>
      </c>
      <c r="L46" s="260">
        <v>168</v>
      </c>
      <c r="M46" s="177"/>
      <c r="N46" s="178"/>
      <c r="R46" s="179"/>
    </row>
    <row r="47" spans="1:18" ht="13.9" customHeight="1" x14ac:dyDescent="0.2">
      <c r="A47" s="256">
        <v>41</v>
      </c>
      <c r="B47" s="257" t="s">
        <v>41</v>
      </c>
      <c r="C47" s="258">
        <v>1018775</v>
      </c>
      <c r="D47" s="259">
        <v>39776</v>
      </c>
      <c r="E47" s="258">
        <v>1038224</v>
      </c>
      <c r="F47" s="259">
        <v>40336</v>
      </c>
      <c r="G47" s="258">
        <v>1056728</v>
      </c>
      <c r="H47" s="259">
        <v>41094</v>
      </c>
      <c r="I47" s="258">
        <v>1075431</v>
      </c>
      <c r="J47" s="259">
        <v>41689</v>
      </c>
      <c r="K47" s="258">
        <v>79611</v>
      </c>
      <c r="L47" s="260">
        <v>2520</v>
      </c>
      <c r="M47" s="177"/>
      <c r="N47" s="178"/>
      <c r="R47" s="179"/>
    </row>
    <row r="48" spans="1:18" ht="13.9" customHeight="1" x14ac:dyDescent="0.2">
      <c r="A48" s="256">
        <v>42</v>
      </c>
      <c r="B48" s="257" t="s">
        <v>42</v>
      </c>
      <c r="C48" s="258">
        <v>15102</v>
      </c>
      <c r="D48" s="259">
        <v>1417</v>
      </c>
      <c r="E48" s="258">
        <v>15270</v>
      </c>
      <c r="F48" s="259">
        <v>1438</v>
      </c>
      <c r="G48" s="258">
        <v>15461</v>
      </c>
      <c r="H48" s="259">
        <v>1454</v>
      </c>
      <c r="I48" s="258">
        <v>15644</v>
      </c>
      <c r="J48" s="259">
        <v>1466</v>
      </c>
      <c r="K48" s="258">
        <v>761</v>
      </c>
      <c r="L48" s="260">
        <v>64</v>
      </c>
      <c r="M48" s="177"/>
      <c r="N48" s="178"/>
      <c r="R48" s="179"/>
    </row>
    <row r="49" spans="1:18" x14ac:dyDescent="0.2">
      <c r="A49" s="256">
        <v>43</v>
      </c>
      <c r="B49" s="257" t="s">
        <v>149</v>
      </c>
      <c r="C49" s="258">
        <v>25481</v>
      </c>
      <c r="D49" s="259">
        <v>5227</v>
      </c>
      <c r="E49" s="258">
        <v>26102</v>
      </c>
      <c r="F49" s="259">
        <v>5347</v>
      </c>
      <c r="G49" s="258">
        <v>26713</v>
      </c>
      <c r="H49" s="259">
        <v>5460</v>
      </c>
      <c r="I49" s="258">
        <v>27320</v>
      </c>
      <c r="J49" s="259">
        <v>5555</v>
      </c>
      <c r="K49" s="258">
        <v>2437</v>
      </c>
      <c r="L49" s="260">
        <v>416</v>
      </c>
      <c r="M49" s="177"/>
      <c r="N49" s="178"/>
      <c r="R49" s="179"/>
    </row>
    <row r="50" spans="1:18" x14ac:dyDescent="0.2">
      <c r="A50" s="256">
        <v>44</v>
      </c>
      <c r="B50" s="257" t="s">
        <v>152</v>
      </c>
      <c r="C50" s="258">
        <v>43853</v>
      </c>
      <c r="D50" s="259">
        <v>22103</v>
      </c>
      <c r="E50" s="258">
        <v>44444</v>
      </c>
      <c r="F50" s="259">
        <v>22293</v>
      </c>
      <c r="G50" s="258">
        <v>44945</v>
      </c>
      <c r="H50" s="259">
        <v>22482</v>
      </c>
      <c r="I50" s="258">
        <v>45429</v>
      </c>
      <c r="J50" s="259">
        <v>22640</v>
      </c>
      <c r="K50" s="258">
        <v>2095</v>
      </c>
      <c r="L50" s="260">
        <v>722</v>
      </c>
      <c r="M50" s="177"/>
      <c r="N50" s="178"/>
      <c r="R50" s="179"/>
    </row>
    <row r="51" spans="1:18" x14ac:dyDescent="0.2">
      <c r="A51" s="256">
        <v>45</v>
      </c>
      <c r="B51" s="257" t="s">
        <v>43</v>
      </c>
      <c r="C51" s="258">
        <v>19198</v>
      </c>
      <c r="D51" s="259">
        <v>2721</v>
      </c>
      <c r="E51" s="258">
        <v>19679</v>
      </c>
      <c r="F51" s="259">
        <v>2758</v>
      </c>
      <c r="G51" s="258">
        <v>20218</v>
      </c>
      <c r="H51" s="259">
        <v>2802</v>
      </c>
      <c r="I51" s="258">
        <v>20726</v>
      </c>
      <c r="J51" s="259">
        <v>2839</v>
      </c>
      <c r="K51" s="258">
        <v>2013</v>
      </c>
      <c r="L51" s="260">
        <v>162</v>
      </c>
      <c r="M51" s="177"/>
      <c r="N51" s="178"/>
    </row>
    <row r="52" spans="1:18" ht="13.9" customHeight="1" x14ac:dyDescent="0.2">
      <c r="A52" s="256">
        <v>46</v>
      </c>
      <c r="B52" s="257" t="s">
        <v>44</v>
      </c>
      <c r="C52" s="258">
        <v>5792054</v>
      </c>
      <c r="D52" s="259">
        <v>80067</v>
      </c>
      <c r="E52" s="258">
        <v>5854871</v>
      </c>
      <c r="F52" s="259">
        <v>80219</v>
      </c>
      <c r="G52" s="258">
        <v>5913731</v>
      </c>
      <c r="H52" s="259">
        <v>80375</v>
      </c>
      <c r="I52" s="258">
        <v>5974335</v>
      </c>
      <c r="J52" s="259">
        <v>80520</v>
      </c>
      <c r="K52" s="258">
        <v>243133</v>
      </c>
      <c r="L52" s="260">
        <v>609</v>
      </c>
      <c r="M52" s="177"/>
      <c r="N52" s="178"/>
      <c r="R52" s="179"/>
    </row>
    <row r="53" spans="1:18" ht="13.9" customHeight="1" x14ac:dyDescent="0.2">
      <c r="A53" s="256">
        <v>47</v>
      </c>
      <c r="B53" s="257" t="s">
        <v>45</v>
      </c>
      <c r="C53" s="258">
        <v>600930</v>
      </c>
      <c r="D53" s="259">
        <v>37145</v>
      </c>
      <c r="E53" s="258">
        <v>614188</v>
      </c>
      <c r="F53" s="259">
        <v>38211</v>
      </c>
      <c r="G53" s="258">
        <v>626246</v>
      </c>
      <c r="H53" s="259">
        <v>39283</v>
      </c>
      <c r="I53" s="258">
        <v>638265</v>
      </c>
      <c r="J53" s="259">
        <v>40412</v>
      </c>
      <c r="K53" s="258">
        <v>49245</v>
      </c>
      <c r="L53" s="260">
        <v>4454</v>
      </c>
      <c r="M53" s="177"/>
      <c r="N53" s="178"/>
      <c r="R53" s="179"/>
    </row>
    <row r="54" spans="1:18" ht="13.9" customHeight="1" x14ac:dyDescent="0.2">
      <c r="A54" s="256">
        <v>48</v>
      </c>
      <c r="B54" s="257" t="s">
        <v>46</v>
      </c>
      <c r="C54" s="258">
        <v>28197</v>
      </c>
      <c r="D54" s="259">
        <v>1937</v>
      </c>
      <c r="E54" s="258">
        <v>28641</v>
      </c>
      <c r="F54" s="259">
        <v>1953</v>
      </c>
      <c r="G54" s="258">
        <v>29002</v>
      </c>
      <c r="H54" s="259">
        <v>1974</v>
      </c>
      <c r="I54" s="258">
        <v>29431</v>
      </c>
      <c r="J54" s="259">
        <v>1995</v>
      </c>
      <c r="K54" s="258">
        <v>1647</v>
      </c>
      <c r="L54" s="260">
        <v>82</v>
      </c>
      <c r="M54" s="177"/>
      <c r="N54" s="178"/>
      <c r="R54" s="179"/>
    </row>
    <row r="55" spans="1:18" ht="13.9" customHeight="1" x14ac:dyDescent="0.2">
      <c r="A55" s="256">
        <v>49</v>
      </c>
      <c r="B55" s="257" t="s">
        <v>47</v>
      </c>
      <c r="C55" s="258">
        <v>255186</v>
      </c>
      <c r="D55" s="259">
        <v>3817</v>
      </c>
      <c r="E55" s="258">
        <v>260318</v>
      </c>
      <c r="F55" s="259">
        <v>3872</v>
      </c>
      <c r="G55" s="258">
        <v>265886</v>
      </c>
      <c r="H55" s="259">
        <v>3916</v>
      </c>
      <c r="I55" s="258">
        <v>271653</v>
      </c>
      <c r="J55" s="259">
        <v>3959</v>
      </c>
      <c r="K55" s="258">
        <v>21811</v>
      </c>
      <c r="L55" s="260">
        <v>195</v>
      </c>
      <c r="M55" s="177"/>
      <c r="N55" s="178"/>
      <c r="R55" s="179"/>
    </row>
    <row r="56" spans="1:18" ht="13.9" customHeight="1" x14ac:dyDescent="0.2">
      <c r="A56" s="256">
        <v>50</v>
      </c>
      <c r="B56" s="257" t="s">
        <v>48</v>
      </c>
      <c r="C56" s="258">
        <v>265324</v>
      </c>
      <c r="D56" s="259">
        <v>1742</v>
      </c>
      <c r="E56" s="258">
        <v>268712</v>
      </c>
      <c r="F56" s="259">
        <v>1772</v>
      </c>
      <c r="G56" s="258">
        <v>271721</v>
      </c>
      <c r="H56" s="259">
        <v>1798</v>
      </c>
      <c r="I56" s="258">
        <v>275141</v>
      </c>
      <c r="J56" s="259">
        <v>1817</v>
      </c>
      <c r="K56" s="258">
        <v>14286</v>
      </c>
      <c r="L56" s="260">
        <v>108</v>
      </c>
      <c r="M56" s="177"/>
      <c r="N56" s="178"/>
      <c r="R56" s="179"/>
    </row>
    <row r="57" spans="1:18" x14ac:dyDescent="0.2">
      <c r="A57" s="256">
        <v>51</v>
      </c>
      <c r="B57" s="257" t="s">
        <v>151</v>
      </c>
      <c r="C57" s="258">
        <v>846</v>
      </c>
      <c r="D57" s="259">
        <v>190</v>
      </c>
      <c r="E57" s="258">
        <v>848</v>
      </c>
      <c r="F57" s="259">
        <v>192</v>
      </c>
      <c r="G57" s="258">
        <v>851</v>
      </c>
      <c r="H57" s="259">
        <v>195</v>
      </c>
      <c r="I57" s="258">
        <v>857</v>
      </c>
      <c r="J57" s="259">
        <v>195</v>
      </c>
      <c r="K57" s="258">
        <v>16</v>
      </c>
      <c r="L57" s="260">
        <v>8</v>
      </c>
      <c r="M57" s="177"/>
      <c r="N57" s="178"/>
    </row>
    <row r="58" spans="1:18" ht="13.9" customHeight="1" x14ac:dyDescent="0.2">
      <c r="A58" s="256">
        <v>52</v>
      </c>
      <c r="B58" s="257" t="s">
        <v>49</v>
      </c>
      <c r="C58" s="258">
        <v>85874</v>
      </c>
      <c r="D58" s="259">
        <v>18702</v>
      </c>
      <c r="E58" s="258">
        <v>88700</v>
      </c>
      <c r="F58" s="259">
        <v>18915</v>
      </c>
      <c r="G58" s="258">
        <v>91402</v>
      </c>
      <c r="H58" s="259">
        <v>19141</v>
      </c>
      <c r="I58" s="258">
        <v>93989</v>
      </c>
      <c r="J58" s="259">
        <v>19353</v>
      </c>
      <c r="K58" s="258">
        <v>11234</v>
      </c>
      <c r="L58" s="260">
        <v>852</v>
      </c>
      <c r="M58" s="177"/>
      <c r="N58" s="178"/>
      <c r="R58" s="179"/>
    </row>
    <row r="59" spans="1:18" ht="13.9" customHeight="1" x14ac:dyDescent="0.2">
      <c r="A59" s="256">
        <v>53</v>
      </c>
      <c r="B59" s="257" t="s">
        <v>50</v>
      </c>
      <c r="C59" s="258">
        <v>25802</v>
      </c>
      <c r="D59" s="259">
        <v>1627</v>
      </c>
      <c r="E59" s="258">
        <v>26013</v>
      </c>
      <c r="F59" s="259">
        <v>1644</v>
      </c>
      <c r="G59" s="258">
        <v>26239</v>
      </c>
      <c r="H59" s="259">
        <v>1659</v>
      </c>
      <c r="I59" s="258">
        <v>26452</v>
      </c>
      <c r="J59" s="259">
        <v>1674</v>
      </c>
      <c r="K59" s="258">
        <v>796</v>
      </c>
      <c r="L59" s="260">
        <v>56</v>
      </c>
      <c r="M59" s="177"/>
      <c r="N59" s="178"/>
    </row>
    <row r="60" spans="1:18" ht="13.9" customHeight="1" x14ac:dyDescent="0.2">
      <c r="A60" s="256">
        <v>54</v>
      </c>
      <c r="B60" s="257" t="s">
        <v>51</v>
      </c>
      <c r="C60" s="258">
        <v>967805</v>
      </c>
      <c r="D60" s="259">
        <v>1970</v>
      </c>
      <c r="E60" s="258">
        <v>980009</v>
      </c>
      <c r="F60" s="259">
        <v>1976</v>
      </c>
      <c r="G60" s="258">
        <v>991656</v>
      </c>
      <c r="H60" s="259">
        <v>1977</v>
      </c>
      <c r="I60" s="258">
        <v>1001876</v>
      </c>
      <c r="J60" s="259">
        <v>1981</v>
      </c>
      <c r="K60" s="258">
        <v>46560</v>
      </c>
      <c r="L60" s="260">
        <v>19</v>
      </c>
      <c r="M60" s="177"/>
      <c r="N60" s="178"/>
    </row>
    <row r="61" spans="1:18" x14ac:dyDescent="0.2">
      <c r="A61" s="256">
        <v>55</v>
      </c>
      <c r="B61" s="257" t="s">
        <v>52</v>
      </c>
      <c r="C61" s="258">
        <v>15139</v>
      </c>
      <c r="D61" s="259">
        <v>1060</v>
      </c>
      <c r="E61" s="258">
        <v>15422</v>
      </c>
      <c r="F61" s="259">
        <v>1072</v>
      </c>
      <c r="G61" s="258">
        <v>15751</v>
      </c>
      <c r="H61" s="259">
        <v>1087</v>
      </c>
      <c r="I61" s="258">
        <v>16044</v>
      </c>
      <c r="J61" s="259">
        <v>1104</v>
      </c>
      <c r="K61" s="258">
        <v>1142</v>
      </c>
      <c r="L61" s="260">
        <v>54</v>
      </c>
      <c r="M61" s="177"/>
      <c r="N61" s="178"/>
      <c r="R61" s="179"/>
    </row>
    <row r="62" spans="1:18" ht="13.9" customHeight="1" x14ac:dyDescent="0.2">
      <c r="A62" s="256">
        <v>56</v>
      </c>
      <c r="B62" s="257" t="s">
        <v>53</v>
      </c>
      <c r="C62" s="258">
        <v>462250</v>
      </c>
      <c r="D62" s="259">
        <v>27149</v>
      </c>
      <c r="E62" s="258">
        <v>469246</v>
      </c>
      <c r="F62" s="259">
        <v>27689</v>
      </c>
      <c r="G62" s="258">
        <v>476494</v>
      </c>
      <c r="H62" s="259">
        <v>28280</v>
      </c>
      <c r="I62" s="258">
        <v>484827</v>
      </c>
      <c r="J62" s="259">
        <v>28759</v>
      </c>
      <c r="K62" s="258">
        <v>29234</v>
      </c>
      <c r="L62" s="260">
        <v>2150</v>
      </c>
      <c r="M62" s="177"/>
      <c r="N62" s="178"/>
    </row>
    <row r="63" spans="1:18" ht="13.9" customHeight="1" x14ac:dyDescent="0.2">
      <c r="A63" s="256">
        <v>57</v>
      </c>
      <c r="B63" s="257" t="s">
        <v>424</v>
      </c>
      <c r="C63" s="258">
        <v>31335</v>
      </c>
      <c r="D63" s="259">
        <v>1522</v>
      </c>
      <c r="E63" s="258">
        <v>31696</v>
      </c>
      <c r="F63" s="259">
        <v>1530</v>
      </c>
      <c r="G63" s="258">
        <v>32011</v>
      </c>
      <c r="H63" s="259">
        <v>1536</v>
      </c>
      <c r="I63" s="258">
        <v>32344</v>
      </c>
      <c r="J63" s="259">
        <v>1542</v>
      </c>
      <c r="K63" s="258">
        <v>1453</v>
      </c>
      <c r="L63" s="260">
        <v>23</v>
      </c>
      <c r="M63" s="177"/>
      <c r="N63" s="178"/>
      <c r="R63" s="179"/>
    </row>
    <row r="64" spans="1:18" x14ac:dyDescent="0.2">
      <c r="A64" s="256">
        <v>58</v>
      </c>
      <c r="B64" s="257" t="s">
        <v>541</v>
      </c>
      <c r="C64" s="258">
        <v>11497</v>
      </c>
      <c r="D64" s="259">
        <v>1766</v>
      </c>
      <c r="E64" s="258">
        <v>11635</v>
      </c>
      <c r="F64" s="259">
        <v>1784</v>
      </c>
      <c r="G64" s="258">
        <v>11746</v>
      </c>
      <c r="H64" s="259">
        <v>1806</v>
      </c>
      <c r="I64" s="258">
        <v>11878</v>
      </c>
      <c r="J64" s="259">
        <v>1825</v>
      </c>
      <c r="K64" s="258">
        <v>533</v>
      </c>
      <c r="L64" s="260">
        <v>85</v>
      </c>
      <c r="M64" s="180"/>
      <c r="N64" s="178"/>
    </row>
    <row r="65" spans="1:18" ht="13.9" customHeight="1" x14ac:dyDescent="0.2">
      <c r="A65" s="256">
        <v>59</v>
      </c>
      <c r="B65" s="257" t="s">
        <v>542</v>
      </c>
      <c r="C65" s="258">
        <v>27207</v>
      </c>
      <c r="D65" s="259">
        <v>1783</v>
      </c>
      <c r="E65" s="258">
        <v>27480</v>
      </c>
      <c r="F65" s="259">
        <v>1786</v>
      </c>
      <c r="G65" s="258">
        <v>27722</v>
      </c>
      <c r="H65" s="259">
        <v>1790</v>
      </c>
      <c r="I65" s="258">
        <v>27975</v>
      </c>
      <c r="J65" s="259">
        <v>1792</v>
      </c>
      <c r="K65" s="258">
        <v>1085</v>
      </c>
      <c r="L65" s="260">
        <v>13</v>
      </c>
      <c r="M65" s="177"/>
      <c r="N65" s="178"/>
      <c r="R65" s="179"/>
    </row>
    <row r="66" spans="1:18" ht="13.9" customHeight="1" x14ac:dyDescent="0.2">
      <c r="A66" s="256">
        <v>60</v>
      </c>
      <c r="B66" s="257" t="s">
        <v>543</v>
      </c>
      <c r="C66" s="258">
        <v>82567</v>
      </c>
      <c r="D66" s="259">
        <v>11749</v>
      </c>
      <c r="E66" s="258">
        <v>84355</v>
      </c>
      <c r="F66" s="259">
        <v>11907</v>
      </c>
      <c r="G66" s="258">
        <v>86063</v>
      </c>
      <c r="H66" s="259">
        <v>12153</v>
      </c>
      <c r="I66" s="258">
        <v>87710</v>
      </c>
      <c r="J66" s="259">
        <v>12330</v>
      </c>
      <c r="K66" s="258">
        <v>6823</v>
      </c>
      <c r="L66" s="260">
        <v>748</v>
      </c>
      <c r="M66" s="177"/>
      <c r="N66" s="178"/>
    </row>
    <row r="67" spans="1:18" ht="13.9" customHeight="1" x14ac:dyDescent="0.2">
      <c r="A67" s="256">
        <v>61</v>
      </c>
      <c r="B67" s="257" t="s">
        <v>544</v>
      </c>
      <c r="C67" s="258">
        <v>352315</v>
      </c>
      <c r="D67" s="259">
        <v>84939</v>
      </c>
      <c r="E67" s="258">
        <v>361170</v>
      </c>
      <c r="F67" s="259">
        <v>86804</v>
      </c>
      <c r="G67" s="258">
        <v>369677</v>
      </c>
      <c r="H67" s="259">
        <v>88895</v>
      </c>
      <c r="I67" s="258">
        <v>377430</v>
      </c>
      <c r="J67" s="259">
        <v>90822</v>
      </c>
      <c r="K67" s="258">
        <v>33685</v>
      </c>
      <c r="L67" s="260">
        <v>7492</v>
      </c>
      <c r="M67" s="177"/>
      <c r="N67" s="178"/>
    </row>
    <row r="68" spans="1:18" ht="13.9" customHeight="1" x14ac:dyDescent="0.2">
      <c r="A68" s="256">
        <v>62</v>
      </c>
      <c r="B68" s="257" t="s">
        <v>545</v>
      </c>
      <c r="C68" s="258">
        <v>50433</v>
      </c>
      <c r="D68" s="259">
        <v>6632</v>
      </c>
      <c r="E68" s="258">
        <v>51676</v>
      </c>
      <c r="F68" s="259">
        <v>6751</v>
      </c>
      <c r="G68" s="258">
        <v>52838</v>
      </c>
      <c r="H68" s="259">
        <v>6892</v>
      </c>
      <c r="I68" s="258">
        <v>53835</v>
      </c>
      <c r="J68" s="259">
        <v>7013</v>
      </c>
      <c r="K68" s="258">
        <v>4552</v>
      </c>
      <c r="L68" s="260">
        <v>533</v>
      </c>
      <c r="M68" s="177"/>
      <c r="N68" s="178"/>
    </row>
    <row r="69" spans="1:18" ht="13.9" customHeight="1" x14ac:dyDescent="0.2">
      <c r="A69" s="256">
        <v>63</v>
      </c>
      <c r="B69" s="257" t="s">
        <v>546</v>
      </c>
      <c r="C69" s="258">
        <v>3273</v>
      </c>
      <c r="D69" s="259">
        <v>1121</v>
      </c>
      <c r="E69" s="258">
        <v>3346</v>
      </c>
      <c r="F69" s="259">
        <v>1138</v>
      </c>
      <c r="G69" s="258">
        <v>3408</v>
      </c>
      <c r="H69" s="259">
        <v>1156</v>
      </c>
      <c r="I69" s="258">
        <v>3482</v>
      </c>
      <c r="J69" s="259">
        <v>1168</v>
      </c>
      <c r="K69" s="258">
        <v>259</v>
      </c>
      <c r="L69" s="260">
        <v>62</v>
      </c>
      <c r="M69" s="177"/>
      <c r="N69" s="178"/>
      <c r="R69" s="179"/>
    </row>
    <row r="70" spans="1:18" ht="13.9" customHeight="1" x14ac:dyDescent="0.2">
      <c r="A70" s="256">
        <v>64</v>
      </c>
      <c r="B70" s="257" t="s">
        <v>547</v>
      </c>
      <c r="C70" s="258">
        <v>407875</v>
      </c>
      <c r="D70" s="259">
        <v>3507</v>
      </c>
      <c r="E70" s="258">
        <v>416813</v>
      </c>
      <c r="F70" s="259">
        <v>3585</v>
      </c>
      <c r="G70" s="258">
        <v>425214</v>
      </c>
      <c r="H70" s="259">
        <v>3706</v>
      </c>
      <c r="I70" s="258">
        <v>433375</v>
      </c>
      <c r="J70" s="259">
        <v>3828</v>
      </c>
      <c r="K70" s="258">
        <v>34912</v>
      </c>
      <c r="L70" s="260">
        <v>393</v>
      </c>
      <c r="M70" s="177"/>
      <c r="N70" s="178"/>
      <c r="R70" s="179"/>
    </row>
    <row r="71" spans="1:18" ht="13.9" customHeight="1" x14ac:dyDescent="0.2">
      <c r="A71" s="256">
        <v>65</v>
      </c>
      <c r="B71" s="257" t="s">
        <v>548</v>
      </c>
      <c r="C71" s="258">
        <v>1289056</v>
      </c>
      <c r="D71" s="259">
        <v>7207</v>
      </c>
      <c r="E71" s="258">
        <v>1310319</v>
      </c>
      <c r="F71" s="259">
        <v>7301</v>
      </c>
      <c r="G71" s="258">
        <v>1332010</v>
      </c>
      <c r="H71" s="259">
        <v>7414</v>
      </c>
      <c r="I71" s="258">
        <v>1353300</v>
      </c>
      <c r="J71" s="259">
        <v>7513</v>
      </c>
      <c r="K71" s="258">
        <v>85939</v>
      </c>
      <c r="L71" s="260">
        <v>390</v>
      </c>
      <c r="M71" s="177"/>
      <c r="N71" s="178"/>
      <c r="R71" s="179"/>
    </row>
    <row r="72" spans="1:18" ht="13.9" customHeight="1" x14ac:dyDescent="0.2">
      <c r="A72" s="256">
        <v>66</v>
      </c>
      <c r="B72" s="257" t="s">
        <v>549</v>
      </c>
      <c r="C72" s="258">
        <v>1736665</v>
      </c>
      <c r="D72" s="259">
        <v>137363</v>
      </c>
      <c r="E72" s="258">
        <v>1760475</v>
      </c>
      <c r="F72" s="259">
        <v>139087</v>
      </c>
      <c r="G72" s="258">
        <v>1783595</v>
      </c>
      <c r="H72" s="259">
        <v>140849</v>
      </c>
      <c r="I72" s="258">
        <v>1807276</v>
      </c>
      <c r="J72" s="259">
        <v>142341</v>
      </c>
      <c r="K72" s="258">
        <v>96776</v>
      </c>
      <c r="L72" s="260">
        <v>6830</v>
      </c>
      <c r="M72" s="177"/>
      <c r="N72" s="178"/>
    </row>
    <row r="73" spans="1:18" ht="13.9" customHeight="1" x14ac:dyDescent="0.2">
      <c r="A73" s="256">
        <v>67</v>
      </c>
      <c r="B73" s="257" t="s">
        <v>550</v>
      </c>
      <c r="C73" s="258">
        <v>3078</v>
      </c>
      <c r="D73" s="259">
        <v>2323</v>
      </c>
      <c r="E73" s="258">
        <v>3155</v>
      </c>
      <c r="F73" s="259">
        <v>2351</v>
      </c>
      <c r="G73" s="258">
        <v>3227</v>
      </c>
      <c r="H73" s="259">
        <v>2384</v>
      </c>
      <c r="I73" s="258">
        <v>3307</v>
      </c>
      <c r="J73" s="259">
        <v>2411</v>
      </c>
      <c r="K73" s="258">
        <v>294</v>
      </c>
      <c r="L73" s="260">
        <v>124</v>
      </c>
      <c r="M73" s="177"/>
      <c r="N73" s="178"/>
      <c r="R73" s="179"/>
    </row>
    <row r="74" spans="1:18" ht="13.9" customHeight="1" x14ac:dyDescent="0.2">
      <c r="A74" s="256">
        <v>68</v>
      </c>
      <c r="B74" s="257" t="s">
        <v>237</v>
      </c>
      <c r="C74" s="258">
        <v>4837</v>
      </c>
      <c r="D74" s="259">
        <v>1354</v>
      </c>
      <c r="E74" s="258">
        <v>4931</v>
      </c>
      <c r="F74" s="259">
        <v>1367</v>
      </c>
      <c r="G74" s="258">
        <v>5019</v>
      </c>
      <c r="H74" s="259">
        <v>1372</v>
      </c>
      <c r="I74" s="258">
        <v>5098</v>
      </c>
      <c r="J74" s="259">
        <v>1386</v>
      </c>
      <c r="K74" s="258">
        <v>369</v>
      </c>
      <c r="L74" s="260">
        <v>43</v>
      </c>
      <c r="M74" s="177"/>
      <c r="N74" s="178"/>
      <c r="R74" s="179"/>
    </row>
    <row r="75" spans="1:18" ht="13.9" customHeight="1" x14ac:dyDescent="0.2">
      <c r="A75" s="256">
        <v>69</v>
      </c>
      <c r="B75" s="257" t="s">
        <v>243</v>
      </c>
      <c r="C75" s="258">
        <v>5194</v>
      </c>
      <c r="D75" s="259">
        <v>1165</v>
      </c>
      <c r="E75" s="258">
        <v>5361</v>
      </c>
      <c r="F75" s="259">
        <v>1195</v>
      </c>
      <c r="G75" s="258">
        <v>5496</v>
      </c>
      <c r="H75" s="259">
        <v>1224</v>
      </c>
      <c r="I75" s="258">
        <v>5626</v>
      </c>
      <c r="J75" s="259">
        <v>1248</v>
      </c>
      <c r="K75" s="258">
        <v>571</v>
      </c>
      <c r="L75" s="260">
        <v>108</v>
      </c>
      <c r="M75" s="177"/>
      <c r="N75" s="178"/>
      <c r="R75" s="179"/>
    </row>
    <row r="76" spans="1:18" ht="13.9" customHeight="1" x14ac:dyDescent="0.2">
      <c r="A76" s="256">
        <v>70</v>
      </c>
      <c r="B76" s="257" t="s">
        <v>287</v>
      </c>
      <c r="C76" s="258">
        <v>110595</v>
      </c>
      <c r="D76" s="259">
        <v>6527</v>
      </c>
      <c r="E76" s="258">
        <v>116097</v>
      </c>
      <c r="F76" s="259">
        <v>6713</v>
      </c>
      <c r="G76" s="258">
        <v>121518</v>
      </c>
      <c r="H76" s="259">
        <v>6891</v>
      </c>
      <c r="I76" s="258">
        <v>127300</v>
      </c>
      <c r="J76" s="259">
        <v>7085</v>
      </c>
      <c r="K76" s="258">
        <v>22304</v>
      </c>
      <c r="L76" s="260">
        <v>723</v>
      </c>
      <c r="M76" s="177"/>
      <c r="N76" s="178"/>
      <c r="R76" s="179"/>
    </row>
    <row r="77" spans="1:18" ht="13.9" customHeight="1" x14ac:dyDescent="0.2">
      <c r="A77" s="256">
        <v>71</v>
      </c>
      <c r="B77" s="257" t="s">
        <v>288</v>
      </c>
      <c r="C77" s="258">
        <v>12402</v>
      </c>
      <c r="D77" s="259">
        <v>1686</v>
      </c>
      <c r="E77" s="258">
        <v>12802</v>
      </c>
      <c r="F77" s="259">
        <v>1716</v>
      </c>
      <c r="G77" s="258">
        <v>13161</v>
      </c>
      <c r="H77" s="259">
        <v>1756</v>
      </c>
      <c r="I77" s="258">
        <v>13522</v>
      </c>
      <c r="J77" s="259">
        <v>1792</v>
      </c>
      <c r="K77" s="258">
        <v>1461</v>
      </c>
      <c r="L77" s="260">
        <v>150</v>
      </c>
      <c r="M77" s="177"/>
      <c r="N77" s="178"/>
    </row>
    <row r="78" spans="1:18" ht="13.9" customHeight="1" x14ac:dyDescent="0.2">
      <c r="A78" s="256">
        <v>72</v>
      </c>
      <c r="B78" s="257" t="s">
        <v>289</v>
      </c>
      <c r="C78" s="258">
        <v>10289</v>
      </c>
      <c r="D78" s="259">
        <v>2008</v>
      </c>
      <c r="E78" s="258">
        <v>10594</v>
      </c>
      <c r="F78" s="259">
        <v>2060</v>
      </c>
      <c r="G78" s="258">
        <v>10911</v>
      </c>
      <c r="H78" s="259">
        <v>2121</v>
      </c>
      <c r="I78" s="258">
        <v>11217</v>
      </c>
      <c r="J78" s="259">
        <v>2172</v>
      </c>
      <c r="K78" s="258">
        <v>1247</v>
      </c>
      <c r="L78" s="260">
        <v>214</v>
      </c>
      <c r="M78" s="177"/>
      <c r="N78" s="178"/>
    </row>
    <row r="79" spans="1:18" ht="13.9" customHeight="1" x14ac:dyDescent="0.2">
      <c r="A79" s="256">
        <v>73</v>
      </c>
      <c r="B79" s="257" t="s">
        <v>290</v>
      </c>
      <c r="C79" s="258">
        <v>882</v>
      </c>
      <c r="D79" s="259">
        <v>127</v>
      </c>
      <c r="E79" s="258">
        <v>912</v>
      </c>
      <c r="F79" s="259">
        <v>132</v>
      </c>
      <c r="G79" s="258">
        <v>941</v>
      </c>
      <c r="H79" s="259">
        <v>133</v>
      </c>
      <c r="I79" s="258">
        <v>982</v>
      </c>
      <c r="J79" s="259">
        <v>133</v>
      </c>
      <c r="K79" s="258">
        <v>123</v>
      </c>
      <c r="L79" s="260">
        <v>10</v>
      </c>
      <c r="M79" s="177"/>
      <c r="N79" s="178"/>
      <c r="R79" s="179"/>
    </row>
    <row r="80" spans="1:18" ht="13.9" customHeight="1" x14ac:dyDescent="0.2">
      <c r="A80" s="256">
        <v>74</v>
      </c>
      <c r="B80" s="257" t="s">
        <v>291</v>
      </c>
      <c r="C80" s="258">
        <v>12455</v>
      </c>
      <c r="D80" s="259">
        <v>1911</v>
      </c>
      <c r="E80" s="258">
        <v>12818</v>
      </c>
      <c r="F80" s="259">
        <v>1962</v>
      </c>
      <c r="G80" s="258">
        <v>13142</v>
      </c>
      <c r="H80" s="259">
        <v>2004</v>
      </c>
      <c r="I80" s="258">
        <v>13478</v>
      </c>
      <c r="J80" s="259">
        <v>2048</v>
      </c>
      <c r="K80" s="258">
        <v>1354</v>
      </c>
      <c r="L80" s="260">
        <v>180</v>
      </c>
      <c r="M80" s="177"/>
      <c r="N80" s="178"/>
    </row>
    <row r="81" spans="1:18" ht="13.9" customHeight="1" x14ac:dyDescent="0.2">
      <c r="A81" s="256">
        <v>75</v>
      </c>
      <c r="B81" s="257" t="s">
        <v>292</v>
      </c>
      <c r="C81" s="258">
        <v>31008</v>
      </c>
      <c r="D81" s="259">
        <v>33227</v>
      </c>
      <c r="E81" s="258">
        <v>31620</v>
      </c>
      <c r="F81" s="259">
        <v>33833</v>
      </c>
      <c r="G81" s="258">
        <v>32206</v>
      </c>
      <c r="H81" s="259">
        <v>34452</v>
      </c>
      <c r="I81" s="258">
        <v>32708</v>
      </c>
      <c r="J81" s="259">
        <v>35074</v>
      </c>
      <c r="K81" s="258">
        <v>2298</v>
      </c>
      <c r="L81" s="260">
        <v>2402</v>
      </c>
      <c r="M81" s="177"/>
      <c r="N81" s="178"/>
      <c r="R81" s="179"/>
    </row>
    <row r="82" spans="1:18" x14ac:dyDescent="0.2">
      <c r="A82" s="256">
        <v>76</v>
      </c>
      <c r="B82" s="257" t="s">
        <v>293</v>
      </c>
      <c r="C82" s="258">
        <v>857607</v>
      </c>
      <c r="D82" s="259">
        <v>129410</v>
      </c>
      <c r="E82" s="258">
        <v>875288</v>
      </c>
      <c r="F82" s="259">
        <v>131253</v>
      </c>
      <c r="G82" s="258">
        <v>892090</v>
      </c>
      <c r="H82" s="259">
        <v>133252</v>
      </c>
      <c r="I82" s="258">
        <v>906919</v>
      </c>
      <c r="J82" s="259">
        <v>134955</v>
      </c>
      <c r="K82" s="258">
        <v>69736</v>
      </c>
      <c r="L82" s="260">
        <v>7464</v>
      </c>
      <c r="M82" s="177"/>
      <c r="N82" s="178"/>
    </row>
    <row r="83" spans="1:18" ht="13.9" customHeight="1" x14ac:dyDescent="0.2">
      <c r="A83" s="256">
        <v>77</v>
      </c>
      <c r="B83" s="257" t="s">
        <v>294</v>
      </c>
      <c r="C83" s="258">
        <v>1643</v>
      </c>
      <c r="D83" s="259">
        <v>330</v>
      </c>
      <c r="E83" s="258">
        <v>1769</v>
      </c>
      <c r="F83" s="259">
        <v>337</v>
      </c>
      <c r="G83" s="258">
        <v>1908</v>
      </c>
      <c r="H83" s="259">
        <v>344</v>
      </c>
      <c r="I83" s="258">
        <v>2030</v>
      </c>
      <c r="J83" s="259">
        <v>350</v>
      </c>
      <c r="K83" s="258">
        <v>492</v>
      </c>
      <c r="L83" s="260">
        <v>26</v>
      </c>
      <c r="M83" s="177"/>
      <c r="N83" s="178"/>
      <c r="R83" s="179"/>
    </row>
    <row r="84" spans="1:18" ht="13.9" customHeight="1" x14ac:dyDescent="0.2">
      <c r="A84" s="256">
        <v>78</v>
      </c>
      <c r="B84" s="257" t="s">
        <v>295</v>
      </c>
      <c r="C84" s="258">
        <v>17114</v>
      </c>
      <c r="D84" s="259">
        <v>5017</v>
      </c>
      <c r="E84" s="258">
        <v>17452</v>
      </c>
      <c r="F84" s="259">
        <v>5091</v>
      </c>
      <c r="G84" s="258">
        <v>17777</v>
      </c>
      <c r="H84" s="259">
        <v>5171</v>
      </c>
      <c r="I84" s="258">
        <v>18105</v>
      </c>
      <c r="J84" s="259">
        <v>5258</v>
      </c>
      <c r="K84" s="258">
        <v>1307</v>
      </c>
      <c r="L84" s="260">
        <v>317</v>
      </c>
      <c r="M84" s="177"/>
      <c r="N84" s="178"/>
      <c r="R84" s="179"/>
    </row>
    <row r="85" spans="1:18" ht="13.9" customHeight="1" x14ac:dyDescent="0.2">
      <c r="A85" s="256">
        <v>79</v>
      </c>
      <c r="B85" s="257" t="s">
        <v>296</v>
      </c>
      <c r="C85" s="258">
        <v>6185</v>
      </c>
      <c r="D85" s="259">
        <v>764</v>
      </c>
      <c r="E85" s="258">
        <v>6293</v>
      </c>
      <c r="F85" s="259">
        <v>775</v>
      </c>
      <c r="G85" s="258">
        <v>6401</v>
      </c>
      <c r="H85" s="259">
        <v>788</v>
      </c>
      <c r="I85" s="258">
        <v>6524</v>
      </c>
      <c r="J85" s="259">
        <v>802</v>
      </c>
      <c r="K85" s="258">
        <v>456</v>
      </c>
      <c r="L85" s="260">
        <v>48</v>
      </c>
      <c r="M85" s="177"/>
      <c r="N85" s="178"/>
      <c r="R85" s="179"/>
    </row>
    <row r="86" spans="1:18" ht="13.9" customHeight="1" x14ac:dyDescent="0.2">
      <c r="A86" s="256">
        <v>80</v>
      </c>
      <c r="B86" s="257" t="s">
        <v>297</v>
      </c>
      <c r="C86" s="258">
        <v>345850</v>
      </c>
      <c r="D86" s="259">
        <v>56148</v>
      </c>
      <c r="E86" s="258">
        <v>357605</v>
      </c>
      <c r="F86" s="259">
        <v>57498</v>
      </c>
      <c r="G86" s="258">
        <v>371689</v>
      </c>
      <c r="H86" s="259">
        <v>58921</v>
      </c>
      <c r="I86" s="258">
        <v>385249</v>
      </c>
      <c r="J86" s="259">
        <v>60156</v>
      </c>
      <c r="K86" s="258">
        <v>51260</v>
      </c>
      <c r="L86" s="260">
        <v>5290</v>
      </c>
      <c r="M86" s="177"/>
      <c r="N86" s="178"/>
    </row>
    <row r="87" spans="1:18" x14ac:dyDescent="0.2">
      <c r="A87" s="256">
        <v>81</v>
      </c>
      <c r="B87" s="257" t="s">
        <v>372</v>
      </c>
      <c r="C87" s="258">
        <v>19814</v>
      </c>
      <c r="D87" s="259">
        <v>1969</v>
      </c>
      <c r="E87" s="258">
        <v>21248</v>
      </c>
      <c r="F87" s="259">
        <v>2070</v>
      </c>
      <c r="G87" s="258">
        <v>22708</v>
      </c>
      <c r="H87" s="259">
        <v>2191</v>
      </c>
      <c r="I87" s="258">
        <v>24220</v>
      </c>
      <c r="J87" s="259">
        <v>2299</v>
      </c>
      <c r="K87" s="258">
        <v>5872</v>
      </c>
      <c r="L87" s="260">
        <v>458</v>
      </c>
      <c r="M87" s="177"/>
      <c r="N87" s="178"/>
      <c r="R87" s="179"/>
    </row>
    <row r="88" spans="1:18" ht="13.9" customHeight="1" x14ac:dyDescent="0.2">
      <c r="A88" s="256">
        <v>82</v>
      </c>
      <c r="B88" s="257" t="s">
        <v>373</v>
      </c>
      <c r="C88" s="258">
        <v>15287</v>
      </c>
      <c r="D88" s="259">
        <v>4401</v>
      </c>
      <c r="E88" s="258">
        <v>16135</v>
      </c>
      <c r="F88" s="259">
        <v>4637</v>
      </c>
      <c r="G88" s="258">
        <v>16864</v>
      </c>
      <c r="H88" s="259">
        <v>4905</v>
      </c>
      <c r="I88" s="258">
        <v>17706</v>
      </c>
      <c r="J88" s="259">
        <v>5121</v>
      </c>
      <c r="K88" s="258">
        <v>3222</v>
      </c>
      <c r="L88" s="260">
        <v>965</v>
      </c>
      <c r="M88" s="177"/>
      <c r="N88" s="178"/>
    </row>
    <row r="89" spans="1:18" ht="13.9" customHeight="1" x14ac:dyDescent="0.2">
      <c r="A89" s="256">
        <v>83</v>
      </c>
      <c r="B89" s="257" t="s">
        <v>374</v>
      </c>
      <c r="C89" s="258">
        <v>13214</v>
      </c>
      <c r="D89" s="259">
        <v>1496</v>
      </c>
      <c r="E89" s="258">
        <v>14101</v>
      </c>
      <c r="F89" s="259">
        <v>1587</v>
      </c>
      <c r="G89" s="258">
        <v>14980</v>
      </c>
      <c r="H89" s="259">
        <v>1660</v>
      </c>
      <c r="I89" s="258">
        <v>15834</v>
      </c>
      <c r="J89" s="259">
        <v>1742</v>
      </c>
      <c r="K89" s="258">
        <v>3426</v>
      </c>
      <c r="L89" s="260">
        <v>333</v>
      </c>
      <c r="M89" s="177"/>
      <c r="N89" s="178"/>
      <c r="R89" s="179"/>
    </row>
    <row r="90" spans="1:18" ht="13.9" customHeight="1" x14ac:dyDescent="0.2">
      <c r="A90" s="256">
        <v>84</v>
      </c>
      <c r="B90" s="257" t="s">
        <v>375</v>
      </c>
      <c r="C90" s="258">
        <v>4542</v>
      </c>
      <c r="D90" s="259">
        <v>847</v>
      </c>
      <c r="E90" s="258">
        <v>4770</v>
      </c>
      <c r="F90" s="259">
        <v>890</v>
      </c>
      <c r="G90" s="258">
        <v>5010</v>
      </c>
      <c r="H90" s="259">
        <v>925</v>
      </c>
      <c r="I90" s="258">
        <v>5211</v>
      </c>
      <c r="J90" s="259">
        <v>958</v>
      </c>
      <c r="K90" s="258">
        <v>877</v>
      </c>
      <c r="L90" s="260">
        <v>142</v>
      </c>
      <c r="M90" s="177"/>
      <c r="N90" s="178"/>
    </row>
    <row r="91" spans="1:18" ht="13.9" customHeight="1" x14ac:dyDescent="0.2">
      <c r="A91" s="256">
        <v>85</v>
      </c>
      <c r="B91" s="257" t="s">
        <v>376</v>
      </c>
      <c r="C91" s="258">
        <v>99840</v>
      </c>
      <c r="D91" s="259">
        <v>3407</v>
      </c>
      <c r="E91" s="258">
        <v>107093</v>
      </c>
      <c r="F91" s="259">
        <v>3578</v>
      </c>
      <c r="G91" s="258">
        <v>114625</v>
      </c>
      <c r="H91" s="259">
        <v>3786</v>
      </c>
      <c r="I91" s="258">
        <v>121404</v>
      </c>
      <c r="J91" s="259">
        <v>3950</v>
      </c>
      <c r="K91" s="258">
        <v>29741</v>
      </c>
      <c r="L91" s="260">
        <v>754</v>
      </c>
      <c r="M91" s="177"/>
      <c r="N91" s="178"/>
    </row>
    <row r="92" spans="1:18" ht="13.9" customHeight="1" x14ac:dyDescent="0.2">
      <c r="A92" s="256">
        <v>86</v>
      </c>
      <c r="B92" s="257" t="s">
        <v>539</v>
      </c>
      <c r="C92" s="258">
        <v>2790</v>
      </c>
      <c r="D92" s="259">
        <v>34</v>
      </c>
      <c r="E92" s="258">
        <v>3380</v>
      </c>
      <c r="F92" s="259">
        <v>47</v>
      </c>
      <c r="G92" s="258">
        <v>3958</v>
      </c>
      <c r="H92" s="259">
        <v>59</v>
      </c>
      <c r="I92" s="258">
        <v>4585</v>
      </c>
      <c r="J92" s="259">
        <v>73</v>
      </c>
      <c r="K92" s="258">
        <v>2567</v>
      </c>
      <c r="L92" s="260">
        <v>47</v>
      </c>
      <c r="M92" s="177"/>
      <c r="N92" s="178"/>
    </row>
    <row r="93" spans="1:18" ht="13.9" customHeight="1" x14ac:dyDescent="0.2">
      <c r="A93" s="256">
        <v>87</v>
      </c>
      <c r="B93" s="257" t="s">
        <v>469</v>
      </c>
      <c r="C93" s="258">
        <v>361</v>
      </c>
      <c r="D93" s="259">
        <v>104</v>
      </c>
      <c r="E93" s="258">
        <v>391</v>
      </c>
      <c r="F93" s="259">
        <v>111</v>
      </c>
      <c r="G93" s="258">
        <v>406</v>
      </c>
      <c r="H93" s="259">
        <v>118</v>
      </c>
      <c r="I93" s="258">
        <v>415</v>
      </c>
      <c r="J93" s="259">
        <v>124</v>
      </c>
      <c r="K93" s="258">
        <v>137</v>
      </c>
      <c r="L93" s="260">
        <v>28</v>
      </c>
      <c r="M93" s="177"/>
      <c r="N93" s="178"/>
    </row>
    <row r="94" spans="1:18" ht="13.9" customHeight="1" x14ac:dyDescent="0.2">
      <c r="A94" s="256">
        <v>0</v>
      </c>
      <c r="B94" s="258" t="s">
        <v>145</v>
      </c>
      <c r="C94" s="258"/>
      <c r="D94" s="259"/>
      <c r="E94" s="260"/>
      <c r="F94" s="259"/>
      <c r="G94" s="258"/>
      <c r="H94" s="259"/>
      <c r="K94" s="258"/>
      <c r="L94" s="260"/>
      <c r="M94" s="177"/>
      <c r="N94" s="178"/>
    </row>
    <row r="95" spans="1:18" s="285" customFormat="1" ht="13.9" customHeight="1" x14ac:dyDescent="0.2">
      <c r="A95" s="261"/>
      <c r="B95" s="262" t="s">
        <v>60</v>
      </c>
      <c r="C95" s="263">
        <v>50664781</v>
      </c>
      <c r="D95" s="264">
        <v>2780578</v>
      </c>
      <c r="E95" s="264">
        <v>51592793</v>
      </c>
      <c r="F95" s="264">
        <v>2819287</v>
      </c>
      <c r="G95" s="264">
        <v>52513443</v>
      </c>
      <c r="H95" s="264">
        <v>2860574</v>
      </c>
      <c r="I95" s="264">
        <v>53391448</v>
      </c>
      <c r="J95" s="264">
        <v>2896263</v>
      </c>
      <c r="K95" s="264">
        <v>3604636</v>
      </c>
      <c r="L95" s="264">
        <v>150956</v>
      </c>
      <c r="M95" s="283"/>
      <c r="N95" s="284"/>
    </row>
    <row r="96" spans="1:18" ht="13.9" customHeight="1" x14ac:dyDescent="0.2">
      <c r="B96" s="204"/>
      <c r="E96" s="181"/>
      <c r="G96" s="182"/>
      <c r="H96" s="182"/>
      <c r="I96" s="459"/>
      <c r="J96" s="459"/>
      <c r="K96" s="182"/>
      <c r="L96" s="182"/>
      <c r="M96" s="177"/>
      <c r="N96" s="178"/>
    </row>
    <row r="97" spans="1:16382" x14ac:dyDescent="0.2">
      <c r="B97" s="183"/>
      <c r="G97" s="184"/>
      <c r="H97" s="184"/>
      <c r="K97" s="185"/>
      <c r="L97" s="185"/>
      <c r="M97" s="177"/>
      <c r="N97" s="178"/>
    </row>
    <row r="98" spans="1:16382" ht="18.75" customHeight="1" x14ac:dyDescent="0.2">
      <c r="B98" s="183"/>
      <c r="E98" s="181"/>
      <c r="F98" s="181"/>
      <c r="M98" s="177"/>
      <c r="N98" s="178"/>
    </row>
    <row r="99" spans="1:16382" x14ac:dyDescent="0.2">
      <c r="B99" s="187"/>
      <c r="C99" s="187"/>
      <c r="D99" s="187"/>
      <c r="E99" s="187"/>
      <c r="F99" s="187"/>
      <c r="G99" s="187"/>
      <c r="H99" s="187"/>
      <c r="I99" s="187"/>
      <c r="J99" s="187"/>
      <c r="K99" s="187"/>
      <c r="L99" s="187"/>
      <c r="M99" s="177"/>
      <c r="N99" s="178"/>
    </row>
    <row r="100" spans="1:16382" x14ac:dyDescent="0.2">
      <c r="B100" s="187"/>
      <c r="C100" s="187"/>
      <c r="D100" s="187"/>
      <c r="E100" s="187"/>
      <c r="F100" s="187"/>
      <c r="G100" s="187"/>
      <c r="H100" s="187"/>
      <c r="I100" s="187"/>
      <c r="J100" s="187"/>
      <c r="K100" s="187"/>
      <c r="L100" s="187"/>
      <c r="M100" s="177"/>
      <c r="N100" s="178"/>
    </row>
    <row r="101" spans="1:16382" x14ac:dyDescent="0.2">
      <c r="B101" s="460"/>
      <c r="C101" s="460"/>
      <c r="D101" s="460"/>
      <c r="E101" s="460"/>
      <c r="F101" s="460"/>
      <c r="G101" s="460"/>
      <c r="H101" s="460"/>
      <c r="I101" s="460"/>
      <c r="J101" s="460"/>
      <c r="K101" s="460"/>
      <c r="L101" s="460"/>
      <c r="M101" s="177"/>
      <c r="N101" s="178"/>
    </row>
    <row r="102" spans="1:16382" x14ac:dyDescent="0.2">
      <c r="B102" s="186"/>
      <c r="M102" s="177"/>
      <c r="N102" s="178"/>
    </row>
    <row r="103" spans="1:16382" x14ac:dyDescent="0.2">
      <c r="B103" s="186"/>
      <c r="M103" s="177"/>
      <c r="N103" s="178"/>
    </row>
    <row r="104" spans="1:16382" x14ac:dyDescent="0.2">
      <c r="B104" s="187"/>
      <c r="C104" s="187"/>
      <c r="D104" s="187"/>
      <c r="E104" s="188"/>
      <c r="F104" s="188"/>
      <c r="M104" s="177"/>
      <c r="N104" s="178"/>
    </row>
    <row r="105" spans="1:16382" x14ac:dyDescent="0.2">
      <c r="B105" s="186"/>
      <c r="M105" s="177"/>
      <c r="N105" s="178"/>
    </row>
    <row r="106" spans="1:16382" x14ac:dyDescent="0.2">
      <c r="A106" s="189"/>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c r="FN106" s="189"/>
      <c r="FO106" s="189"/>
      <c r="FP106" s="189"/>
      <c r="FQ106" s="189"/>
      <c r="FR106" s="189"/>
      <c r="FS106" s="189"/>
      <c r="FT106" s="189"/>
      <c r="FU106" s="189"/>
      <c r="FV106" s="189"/>
      <c r="FW106" s="189"/>
      <c r="FX106" s="189"/>
      <c r="FY106" s="189"/>
      <c r="FZ106" s="189"/>
      <c r="GA106" s="189"/>
      <c r="GB106" s="189"/>
      <c r="GC106" s="189"/>
      <c r="GD106" s="189"/>
      <c r="GE106" s="189"/>
      <c r="GF106" s="189"/>
      <c r="GG106" s="189"/>
      <c r="GH106" s="189"/>
      <c r="GI106" s="189"/>
      <c r="GJ106" s="189"/>
      <c r="GK106" s="189"/>
      <c r="GL106" s="189"/>
      <c r="GM106" s="189"/>
      <c r="GN106" s="189"/>
      <c r="GO106" s="189"/>
      <c r="GP106" s="189"/>
      <c r="GQ106" s="189"/>
      <c r="GR106" s="189"/>
      <c r="GS106" s="189"/>
      <c r="GT106" s="189"/>
      <c r="GU106" s="189"/>
      <c r="GV106" s="189"/>
      <c r="GW106" s="189"/>
      <c r="GX106" s="189"/>
      <c r="GY106" s="189"/>
      <c r="GZ106" s="189"/>
      <c r="HA106" s="189"/>
      <c r="HB106" s="189"/>
      <c r="HC106" s="189"/>
      <c r="HD106" s="189"/>
      <c r="HE106" s="189"/>
      <c r="HF106" s="189"/>
      <c r="HG106" s="189"/>
      <c r="HH106" s="189"/>
      <c r="HI106" s="189"/>
      <c r="HJ106" s="189"/>
      <c r="HK106" s="189"/>
      <c r="HL106" s="189"/>
      <c r="HM106" s="189"/>
      <c r="HN106" s="189"/>
      <c r="HO106" s="189"/>
      <c r="HP106" s="189"/>
      <c r="HQ106" s="189"/>
      <c r="HR106" s="189"/>
      <c r="HS106" s="189"/>
      <c r="HT106" s="189"/>
      <c r="HU106" s="189"/>
      <c r="HV106" s="189"/>
      <c r="HW106" s="189"/>
      <c r="HX106" s="189"/>
      <c r="HY106" s="189"/>
      <c r="HZ106" s="189"/>
      <c r="IA106" s="189"/>
      <c r="IB106" s="189"/>
      <c r="IC106" s="189"/>
      <c r="ID106" s="189"/>
      <c r="IE106" s="189"/>
      <c r="IF106" s="189"/>
      <c r="IG106" s="189"/>
      <c r="IH106" s="189"/>
      <c r="II106" s="189"/>
      <c r="IJ106" s="189"/>
      <c r="IK106" s="189"/>
      <c r="IL106" s="189"/>
      <c r="IM106" s="189"/>
      <c r="IN106" s="189"/>
      <c r="IO106" s="189"/>
      <c r="IP106" s="189"/>
      <c r="IQ106" s="189"/>
      <c r="IR106" s="189"/>
      <c r="IS106" s="189"/>
      <c r="IT106" s="189"/>
      <c r="IU106" s="189"/>
      <c r="IV106" s="189"/>
      <c r="IW106" s="189"/>
      <c r="IX106" s="189"/>
      <c r="IY106" s="189"/>
      <c r="IZ106" s="189"/>
      <c r="JA106" s="189"/>
      <c r="JB106" s="189"/>
      <c r="JC106" s="189"/>
      <c r="JD106" s="189"/>
      <c r="JE106" s="189"/>
      <c r="JF106" s="189"/>
      <c r="JG106" s="189"/>
      <c r="JH106" s="189"/>
      <c r="JI106" s="189"/>
      <c r="JJ106" s="189"/>
      <c r="JK106" s="189"/>
      <c r="JL106" s="189"/>
      <c r="JM106" s="189"/>
      <c r="JN106" s="189"/>
      <c r="JO106" s="189"/>
      <c r="JP106" s="189"/>
      <c r="JQ106" s="189"/>
      <c r="JR106" s="189"/>
      <c r="JS106" s="189"/>
      <c r="JT106" s="189"/>
      <c r="JU106" s="189"/>
      <c r="JV106" s="189"/>
      <c r="JW106" s="189"/>
      <c r="JX106" s="189"/>
      <c r="JY106" s="189"/>
      <c r="JZ106" s="189"/>
      <c r="KA106" s="189"/>
      <c r="KB106" s="189"/>
      <c r="KC106" s="189"/>
      <c r="KD106" s="189"/>
      <c r="KE106" s="189"/>
      <c r="KF106" s="189"/>
      <c r="KG106" s="189"/>
      <c r="KH106" s="189"/>
      <c r="KI106" s="189"/>
      <c r="KJ106" s="189"/>
      <c r="KK106" s="189"/>
      <c r="KL106" s="189"/>
      <c r="KM106" s="189"/>
      <c r="KN106" s="189"/>
      <c r="KO106" s="189"/>
      <c r="KP106" s="189"/>
      <c r="KQ106" s="189"/>
      <c r="KR106" s="189"/>
      <c r="KS106" s="189"/>
      <c r="KT106" s="189"/>
      <c r="KU106" s="189"/>
      <c r="KV106" s="189"/>
      <c r="KW106" s="189"/>
      <c r="KX106" s="189"/>
      <c r="KY106" s="189"/>
      <c r="KZ106" s="189"/>
      <c r="LA106" s="189"/>
      <c r="LB106" s="189"/>
      <c r="LC106" s="189"/>
      <c r="LD106" s="189"/>
      <c r="LE106" s="189"/>
      <c r="LF106" s="189"/>
      <c r="LG106" s="189"/>
      <c r="LH106" s="189"/>
      <c r="LI106" s="189"/>
      <c r="LJ106" s="189"/>
      <c r="LK106" s="189"/>
      <c r="LL106" s="189"/>
      <c r="LM106" s="189"/>
      <c r="LN106" s="189"/>
      <c r="LO106" s="189"/>
      <c r="LP106" s="189"/>
      <c r="LQ106" s="189"/>
      <c r="LR106" s="189"/>
      <c r="LS106" s="189"/>
      <c r="LT106" s="189"/>
      <c r="LU106" s="189"/>
      <c r="LV106" s="189"/>
      <c r="LW106" s="189"/>
      <c r="LX106" s="189"/>
      <c r="LY106" s="189"/>
      <c r="LZ106" s="189"/>
      <c r="MA106" s="189"/>
      <c r="MB106" s="189"/>
      <c r="MC106" s="189"/>
      <c r="MD106" s="189"/>
      <c r="ME106" s="189"/>
      <c r="MF106" s="189"/>
      <c r="MG106" s="189"/>
      <c r="MH106" s="189"/>
      <c r="MI106" s="189"/>
      <c r="MJ106" s="189"/>
      <c r="MK106" s="189"/>
      <c r="ML106" s="189"/>
      <c r="MM106" s="189"/>
      <c r="MN106" s="189"/>
      <c r="MO106" s="189"/>
      <c r="MP106" s="189"/>
      <c r="MQ106" s="189"/>
      <c r="MR106" s="189"/>
      <c r="MS106" s="189"/>
      <c r="MT106" s="189"/>
      <c r="MU106" s="189"/>
      <c r="MV106" s="189"/>
      <c r="MW106" s="189"/>
      <c r="MX106" s="189"/>
      <c r="MY106" s="189"/>
      <c r="MZ106" s="189"/>
      <c r="NA106" s="189"/>
      <c r="NB106" s="189"/>
      <c r="NC106" s="189"/>
      <c r="ND106" s="189"/>
      <c r="NE106" s="189"/>
      <c r="NF106" s="189"/>
      <c r="NG106" s="189"/>
      <c r="NH106" s="189"/>
      <c r="NI106" s="189"/>
      <c r="NJ106" s="189"/>
      <c r="NK106" s="189"/>
      <c r="NL106" s="189"/>
      <c r="NM106" s="189"/>
      <c r="NN106" s="189"/>
      <c r="NO106" s="189"/>
      <c r="NP106" s="189"/>
      <c r="NQ106" s="189"/>
      <c r="NR106" s="189"/>
      <c r="NS106" s="189"/>
      <c r="NT106" s="189"/>
      <c r="NU106" s="189"/>
      <c r="NV106" s="189"/>
      <c r="NW106" s="189"/>
      <c r="NX106" s="189"/>
      <c r="NY106" s="189"/>
      <c r="NZ106" s="189"/>
      <c r="OA106" s="189"/>
      <c r="OB106" s="189"/>
      <c r="OC106" s="189"/>
      <c r="OD106" s="189"/>
      <c r="OE106" s="189"/>
      <c r="OF106" s="189"/>
      <c r="OG106" s="189"/>
      <c r="OH106" s="189"/>
      <c r="OI106" s="189"/>
      <c r="OJ106" s="189"/>
      <c r="OK106" s="189"/>
      <c r="OL106" s="189"/>
      <c r="OM106" s="189"/>
      <c r="ON106" s="189"/>
      <c r="OO106" s="189"/>
      <c r="OP106" s="189"/>
      <c r="OQ106" s="189"/>
      <c r="OR106" s="189"/>
      <c r="OS106" s="189"/>
      <c r="OT106" s="189"/>
      <c r="OU106" s="189"/>
      <c r="OV106" s="189"/>
      <c r="OW106" s="189"/>
      <c r="OX106" s="189"/>
      <c r="OY106" s="189"/>
      <c r="OZ106" s="189"/>
      <c r="PA106" s="189"/>
      <c r="PB106" s="189"/>
      <c r="PC106" s="189"/>
      <c r="PD106" s="189"/>
      <c r="PE106" s="189"/>
      <c r="PF106" s="189"/>
      <c r="PG106" s="189"/>
      <c r="PH106" s="189"/>
      <c r="PI106" s="189"/>
      <c r="PJ106" s="189"/>
      <c r="PK106" s="189"/>
      <c r="PL106" s="189"/>
      <c r="PM106" s="189"/>
      <c r="PN106" s="189"/>
      <c r="PO106" s="189"/>
      <c r="PP106" s="189"/>
      <c r="PQ106" s="189"/>
      <c r="PR106" s="189"/>
      <c r="PS106" s="189"/>
      <c r="PT106" s="189"/>
      <c r="PU106" s="189"/>
      <c r="PV106" s="189"/>
      <c r="PW106" s="189"/>
      <c r="PX106" s="189"/>
      <c r="PY106" s="189"/>
      <c r="PZ106" s="189"/>
      <c r="QA106" s="189"/>
      <c r="QB106" s="189"/>
      <c r="QC106" s="189"/>
      <c r="QD106" s="189"/>
      <c r="QE106" s="189"/>
      <c r="QF106" s="189"/>
      <c r="QG106" s="189"/>
      <c r="QH106" s="189"/>
      <c r="QI106" s="189"/>
      <c r="QJ106" s="189"/>
      <c r="QK106" s="189"/>
      <c r="QL106" s="189"/>
      <c r="QM106" s="189"/>
      <c r="QN106" s="189"/>
      <c r="QO106" s="189"/>
      <c r="QP106" s="189"/>
      <c r="QQ106" s="189"/>
      <c r="QR106" s="189"/>
      <c r="QS106" s="189"/>
      <c r="QT106" s="189"/>
      <c r="QU106" s="189"/>
      <c r="QV106" s="189"/>
      <c r="QW106" s="189"/>
      <c r="QX106" s="189"/>
      <c r="QY106" s="189"/>
      <c r="QZ106" s="189"/>
      <c r="RA106" s="189"/>
      <c r="RB106" s="189"/>
      <c r="RC106" s="189"/>
      <c r="RD106" s="189"/>
      <c r="RE106" s="189"/>
      <c r="RF106" s="189"/>
      <c r="RG106" s="189"/>
      <c r="RH106" s="189"/>
      <c r="RI106" s="189"/>
      <c r="RJ106" s="189"/>
      <c r="RK106" s="189"/>
      <c r="RL106" s="189"/>
      <c r="RM106" s="189"/>
      <c r="RN106" s="189"/>
      <c r="RO106" s="189"/>
      <c r="RP106" s="189"/>
      <c r="RQ106" s="189"/>
      <c r="RR106" s="189"/>
      <c r="RS106" s="189"/>
      <c r="RT106" s="189"/>
      <c r="RU106" s="189"/>
      <c r="RV106" s="189"/>
      <c r="RW106" s="189"/>
      <c r="RX106" s="189"/>
      <c r="RY106" s="189"/>
      <c r="RZ106" s="189"/>
      <c r="SA106" s="189"/>
      <c r="SB106" s="189"/>
      <c r="SC106" s="189"/>
      <c r="SD106" s="189"/>
      <c r="SE106" s="189"/>
      <c r="SF106" s="189"/>
      <c r="SG106" s="189"/>
      <c r="SH106" s="189"/>
      <c r="SI106" s="189"/>
      <c r="SJ106" s="189"/>
      <c r="SK106" s="189"/>
      <c r="SL106" s="189"/>
      <c r="SM106" s="189"/>
      <c r="SN106" s="189"/>
      <c r="SO106" s="189"/>
      <c r="SP106" s="189"/>
      <c r="SQ106" s="189"/>
      <c r="SR106" s="189"/>
      <c r="SS106" s="189"/>
      <c r="ST106" s="189"/>
      <c r="SU106" s="189"/>
      <c r="SV106" s="189"/>
      <c r="SW106" s="189"/>
      <c r="SX106" s="189"/>
      <c r="SY106" s="189"/>
      <c r="SZ106" s="189"/>
      <c r="TA106" s="189"/>
      <c r="TB106" s="189"/>
      <c r="TC106" s="189"/>
      <c r="TD106" s="189"/>
      <c r="TE106" s="189"/>
      <c r="TF106" s="189"/>
      <c r="TG106" s="189"/>
      <c r="TH106" s="189"/>
      <c r="TI106" s="189"/>
      <c r="TJ106" s="189"/>
      <c r="TK106" s="189"/>
      <c r="TL106" s="189"/>
      <c r="TM106" s="189"/>
      <c r="TN106" s="189"/>
      <c r="TO106" s="189"/>
      <c r="TP106" s="189"/>
      <c r="TQ106" s="189"/>
      <c r="TR106" s="189"/>
      <c r="TS106" s="189"/>
      <c r="TT106" s="189"/>
      <c r="TU106" s="189"/>
      <c r="TV106" s="189"/>
      <c r="TW106" s="189"/>
      <c r="TX106" s="189"/>
      <c r="TY106" s="189"/>
      <c r="TZ106" s="189"/>
      <c r="UA106" s="189"/>
      <c r="UB106" s="189"/>
      <c r="UC106" s="189"/>
      <c r="UD106" s="189"/>
      <c r="UE106" s="189"/>
      <c r="UF106" s="189"/>
      <c r="UG106" s="189"/>
      <c r="UH106" s="189"/>
      <c r="UI106" s="189"/>
      <c r="UJ106" s="189"/>
      <c r="UK106" s="189"/>
      <c r="UL106" s="189"/>
      <c r="UM106" s="189"/>
      <c r="UN106" s="189"/>
      <c r="UO106" s="189"/>
      <c r="UP106" s="189"/>
      <c r="UQ106" s="189"/>
      <c r="UR106" s="189"/>
      <c r="US106" s="189"/>
      <c r="UT106" s="189"/>
      <c r="UU106" s="189"/>
      <c r="UV106" s="189"/>
      <c r="UW106" s="189"/>
      <c r="UX106" s="189"/>
      <c r="UY106" s="189"/>
      <c r="UZ106" s="189"/>
      <c r="VA106" s="189"/>
      <c r="VB106" s="189"/>
      <c r="VC106" s="189"/>
      <c r="VD106" s="189"/>
      <c r="VE106" s="189"/>
      <c r="VF106" s="189"/>
      <c r="VG106" s="189"/>
      <c r="VH106" s="189"/>
      <c r="VI106" s="189"/>
      <c r="VJ106" s="189"/>
      <c r="VK106" s="189"/>
      <c r="VL106" s="189"/>
      <c r="VM106" s="189"/>
      <c r="VN106" s="189"/>
      <c r="VO106" s="189"/>
      <c r="VP106" s="189"/>
      <c r="VQ106" s="189"/>
      <c r="VR106" s="189"/>
      <c r="VS106" s="189"/>
      <c r="VT106" s="189"/>
      <c r="VU106" s="189"/>
      <c r="VV106" s="189"/>
      <c r="VW106" s="189"/>
      <c r="VX106" s="189"/>
      <c r="VY106" s="189"/>
      <c r="VZ106" s="189"/>
      <c r="WA106" s="189"/>
      <c r="WB106" s="189"/>
      <c r="WC106" s="189"/>
      <c r="WD106" s="189"/>
      <c r="WE106" s="189"/>
      <c r="WF106" s="189"/>
      <c r="WG106" s="189"/>
      <c r="WH106" s="189"/>
      <c r="WI106" s="189"/>
      <c r="WJ106" s="189"/>
      <c r="WK106" s="189"/>
      <c r="WL106" s="189"/>
      <c r="WM106" s="189"/>
      <c r="WN106" s="189"/>
      <c r="WO106" s="189"/>
      <c r="WP106" s="189"/>
      <c r="WQ106" s="189"/>
      <c r="WR106" s="189"/>
      <c r="WS106" s="189"/>
      <c r="WT106" s="189"/>
      <c r="WU106" s="189"/>
      <c r="WV106" s="189"/>
      <c r="WW106" s="189"/>
      <c r="WX106" s="189"/>
      <c r="WY106" s="189"/>
      <c r="WZ106" s="189"/>
      <c r="XA106" s="189"/>
      <c r="XB106" s="189"/>
      <c r="XC106" s="189"/>
      <c r="XD106" s="189"/>
      <c r="XE106" s="189"/>
      <c r="XF106" s="189"/>
      <c r="XG106" s="189"/>
      <c r="XH106" s="189"/>
      <c r="XI106" s="189"/>
      <c r="XJ106" s="189"/>
      <c r="XK106" s="189"/>
      <c r="XL106" s="189"/>
      <c r="XM106" s="189"/>
      <c r="XN106" s="189"/>
      <c r="XO106" s="189"/>
      <c r="XP106" s="189"/>
      <c r="XQ106" s="189"/>
      <c r="XR106" s="189"/>
      <c r="XS106" s="189"/>
      <c r="XT106" s="189"/>
      <c r="XU106" s="189"/>
      <c r="XV106" s="189"/>
      <c r="XW106" s="189"/>
      <c r="XX106" s="189"/>
      <c r="XY106" s="189"/>
      <c r="XZ106" s="189"/>
      <c r="YA106" s="189"/>
      <c r="YB106" s="189"/>
      <c r="YC106" s="189"/>
      <c r="YD106" s="189"/>
      <c r="YE106" s="189"/>
      <c r="YF106" s="189"/>
      <c r="YG106" s="189"/>
      <c r="YH106" s="189"/>
      <c r="YI106" s="189"/>
      <c r="YJ106" s="189"/>
      <c r="YK106" s="189"/>
      <c r="YL106" s="189"/>
      <c r="YM106" s="189"/>
      <c r="YN106" s="189"/>
      <c r="YO106" s="189"/>
      <c r="YP106" s="189"/>
      <c r="YQ106" s="189"/>
      <c r="YR106" s="189"/>
      <c r="YS106" s="189"/>
      <c r="YT106" s="189"/>
      <c r="YU106" s="189"/>
      <c r="YV106" s="189"/>
      <c r="YW106" s="189"/>
      <c r="YX106" s="189"/>
      <c r="YY106" s="189"/>
      <c r="YZ106" s="189"/>
      <c r="ZA106" s="189"/>
      <c r="ZB106" s="189"/>
      <c r="ZC106" s="189"/>
      <c r="ZD106" s="189"/>
      <c r="ZE106" s="189"/>
      <c r="ZF106" s="189"/>
      <c r="ZG106" s="189"/>
      <c r="ZH106" s="189"/>
      <c r="ZI106" s="189"/>
      <c r="ZJ106" s="189"/>
      <c r="ZK106" s="189"/>
      <c r="ZL106" s="189"/>
      <c r="ZM106" s="189"/>
      <c r="ZN106" s="189"/>
      <c r="ZO106" s="189"/>
      <c r="ZP106" s="189"/>
      <c r="ZQ106" s="189"/>
      <c r="ZR106" s="189"/>
      <c r="ZS106" s="189"/>
      <c r="ZT106" s="189"/>
      <c r="ZU106" s="189"/>
      <c r="ZV106" s="189"/>
      <c r="ZW106" s="189"/>
      <c r="ZX106" s="189"/>
      <c r="ZY106" s="189"/>
      <c r="ZZ106" s="189"/>
      <c r="AAA106" s="189"/>
      <c r="AAB106" s="189"/>
      <c r="AAC106" s="189"/>
      <c r="AAD106" s="189"/>
      <c r="AAE106" s="189"/>
      <c r="AAF106" s="189"/>
      <c r="AAG106" s="189"/>
      <c r="AAH106" s="189"/>
      <c r="AAI106" s="189"/>
      <c r="AAJ106" s="189"/>
      <c r="AAK106" s="189"/>
      <c r="AAL106" s="189"/>
      <c r="AAM106" s="189"/>
      <c r="AAN106" s="189"/>
      <c r="AAO106" s="189"/>
      <c r="AAP106" s="189"/>
      <c r="AAQ106" s="189"/>
      <c r="AAR106" s="189"/>
      <c r="AAS106" s="189"/>
      <c r="AAT106" s="189"/>
      <c r="AAU106" s="189"/>
      <c r="AAV106" s="189"/>
      <c r="AAW106" s="189"/>
      <c r="AAX106" s="189"/>
      <c r="AAY106" s="189"/>
      <c r="AAZ106" s="189"/>
      <c r="ABA106" s="189"/>
      <c r="ABB106" s="189"/>
      <c r="ABC106" s="189"/>
      <c r="ABD106" s="189"/>
      <c r="ABE106" s="189"/>
      <c r="ABF106" s="189"/>
      <c r="ABG106" s="189"/>
      <c r="ABH106" s="189"/>
      <c r="ABI106" s="189"/>
      <c r="ABJ106" s="189"/>
      <c r="ABK106" s="189"/>
      <c r="ABL106" s="189"/>
      <c r="ABM106" s="189"/>
      <c r="ABN106" s="189"/>
      <c r="ABO106" s="189"/>
      <c r="ABP106" s="189"/>
      <c r="ABQ106" s="189"/>
      <c r="ABR106" s="189"/>
      <c r="ABS106" s="189"/>
      <c r="ABT106" s="189"/>
      <c r="ABU106" s="189"/>
      <c r="ABV106" s="189"/>
      <c r="ABW106" s="189"/>
      <c r="ABX106" s="189"/>
      <c r="ABY106" s="189"/>
      <c r="ABZ106" s="189"/>
      <c r="ACA106" s="189"/>
      <c r="ACB106" s="189"/>
      <c r="ACC106" s="189"/>
      <c r="ACD106" s="189"/>
      <c r="ACE106" s="189"/>
      <c r="ACF106" s="189"/>
      <c r="ACG106" s="189"/>
      <c r="ACH106" s="189"/>
      <c r="ACI106" s="189"/>
      <c r="ACJ106" s="189"/>
      <c r="ACK106" s="189"/>
      <c r="ACL106" s="189"/>
      <c r="ACM106" s="189"/>
      <c r="ACN106" s="189"/>
      <c r="ACO106" s="189"/>
      <c r="ACP106" s="189"/>
      <c r="ACQ106" s="189"/>
      <c r="ACR106" s="189"/>
      <c r="ACS106" s="189"/>
      <c r="ACT106" s="189"/>
      <c r="ACU106" s="189"/>
      <c r="ACV106" s="189"/>
      <c r="ACW106" s="189"/>
      <c r="ACX106" s="189"/>
      <c r="ACY106" s="189"/>
      <c r="ACZ106" s="189"/>
      <c r="ADA106" s="189"/>
      <c r="ADB106" s="189"/>
      <c r="ADC106" s="189"/>
      <c r="ADD106" s="189"/>
      <c r="ADE106" s="189"/>
      <c r="ADF106" s="189"/>
      <c r="ADG106" s="189"/>
      <c r="ADH106" s="189"/>
      <c r="ADI106" s="189"/>
      <c r="ADJ106" s="189"/>
      <c r="ADK106" s="189"/>
      <c r="ADL106" s="189"/>
      <c r="ADM106" s="189"/>
      <c r="ADN106" s="189"/>
      <c r="ADO106" s="189"/>
      <c r="ADP106" s="189"/>
      <c r="ADQ106" s="189"/>
      <c r="ADR106" s="189"/>
      <c r="ADS106" s="189"/>
      <c r="ADT106" s="189"/>
      <c r="ADU106" s="189"/>
      <c r="ADV106" s="189"/>
      <c r="ADW106" s="189"/>
      <c r="ADX106" s="189"/>
      <c r="ADY106" s="189"/>
      <c r="ADZ106" s="189"/>
      <c r="AEA106" s="189"/>
      <c r="AEB106" s="189"/>
      <c r="AEC106" s="189"/>
      <c r="AED106" s="189"/>
      <c r="AEE106" s="189"/>
      <c r="AEF106" s="189"/>
      <c r="AEG106" s="189"/>
      <c r="AEH106" s="189"/>
      <c r="AEI106" s="189"/>
      <c r="AEJ106" s="189"/>
      <c r="AEK106" s="189"/>
      <c r="AEL106" s="189"/>
      <c r="AEM106" s="189"/>
      <c r="AEN106" s="189"/>
      <c r="AEO106" s="189"/>
      <c r="AEP106" s="189"/>
      <c r="AEQ106" s="189"/>
      <c r="AER106" s="189"/>
      <c r="AES106" s="189"/>
      <c r="AET106" s="189"/>
      <c r="AEU106" s="189"/>
      <c r="AEV106" s="189"/>
      <c r="AEW106" s="189"/>
      <c r="AEX106" s="189"/>
      <c r="AEY106" s="189"/>
      <c r="AEZ106" s="189"/>
      <c r="AFA106" s="189"/>
      <c r="AFB106" s="189"/>
      <c r="AFC106" s="189"/>
      <c r="AFD106" s="189"/>
      <c r="AFE106" s="189"/>
      <c r="AFF106" s="189"/>
      <c r="AFG106" s="189"/>
      <c r="AFH106" s="189"/>
      <c r="AFI106" s="189"/>
      <c r="AFJ106" s="189"/>
      <c r="AFK106" s="189"/>
      <c r="AFL106" s="189"/>
      <c r="AFM106" s="189"/>
      <c r="AFN106" s="189"/>
      <c r="AFO106" s="189"/>
      <c r="AFP106" s="189"/>
      <c r="AFQ106" s="189"/>
      <c r="AFR106" s="189"/>
      <c r="AFS106" s="189"/>
      <c r="AFT106" s="189"/>
      <c r="AFU106" s="189"/>
      <c r="AFV106" s="189"/>
      <c r="AFW106" s="189"/>
      <c r="AFX106" s="189"/>
      <c r="AFY106" s="189"/>
      <c r="AFZ106" s="189"/>
      <c r="AGA106" s="189"/>
      <c r="AGB106" s="189"/>
      <c r="AGC106" s="189"/>
      <c r="AGD106" s="189"/>
      <c r="AGE106" s="189"/>
      <c r="AGF106" s="189"/>
      <c r="AGG106" s="189"/>
      <c r="AGH106" s="189"/>
      <c r="AGI106" s="189"/>
      <c r="AGJ106" s="189"/>
      <c r="AGK106" s="189"/>
      <c r="AGL106" s="189"/>
      <c r="AGM106" s="189"/>
      <c r="AGN106" s="189"/>
      <c r="AGO106" s="189"/>
      <c r="AGP106" s="189"/>
      <c r="AGQ106" s="189"/>
      <c r="AGR106" s="189"/>
      <c r="AGS106" s="189"/>
      <c r="AGT106" s="189"/>
      <c r="AGU106" s="189"/>
      <c r="AGV106" s="189"/>
      <c r="AGW106" s="189"/>
      <c r="AGX106" s="189"/>
      <c r="AGY106" s="189"/>
      <c r="AGZ106" s="189"/>
      <c r="AHA106" s="189"/>
      <c r="AHB106" s="189"/>
      <c r="AHC106" s="189"/>
      <c r="AHD106" s="189"/>
      <c r="AHE106" s="189"/>
      <c r="AHF106" s="189"/>
      <c r="AHG106" s="189"/>
      <c r="AHH106" s="189"/>
      <c r="AHI106" s="189"/>
      <c r="AHJ106" s="189"/>
      <c r="AHK106" s="189"/>
      <c r="AHL106" s="189"/>
      <c r="AHM106" s="189"/>
      <c r="AHN106" s="189"/>
      <c r="AHO106" s="189"/>
      <c r="AHP106" s="189"/>
      <c r="AHQ106" s="189"/>
      <c r="AHR106" s="189"/>
      <c r="AHS106" s="189"/>
      <c r="AHT106" s="189"/>
      <c r="AHU106" s="189"/>
      <c r="AHV106" s="189"/>
      <c r="AHW106" s="189"/>
      <c r="AHX106" s="189"/>
      <c r="AHY106" s="189"/>
      <c r="AHZ106" s="189"/>
      <c r="AIA106" s="189"/>
      <c r="AIB106" s="189"/>
      <c r="AIC106" s="189"/>
      <c r="AID106" s="189"/>
      <c r="AIE106" s="189"/>
      <c r="AIF106" s="189"/>
      <c r="AIG106" s="189"/>
      <c r="AIH106" s="189"/>
      <c r="AII106" s="189"/>
      <c r="AIJ106" s="189"/>
      <c r="AIK106" s="189"/>
      <c r="AIL106" s="189"/>
      <c r="AIM106" s="189"/>
      <c r="AIN106" s="189"/>
      <c r="AIO106" s="189"/>
      <c r="AIP106" s="189"/>
      <c r="AIQ106" s="189"/>
      <c r="AIR106" s="189"/>
      <c r="AIS106" s="189"/>
      <c r="AIT106" s="189"/>
      <c r="AIU106" s="189"/>
      <c r="AIV106" s="189"/>
      <c r="AIW106" s="189"/>
      <c r="AIX106" s="189"/>
      <c r="AIY106" s="189"/>
      <c r="AIZ106" s="189"/>
      <c r="AJA106" s="189"/>
      <c r="AJB106" s="189"/>
      <c r="AJC106" s="189"/>
      <c r="AJD106" s="189"/>
      <c r="AJE106" s="189"/>
      <c r="AJF106" s="189"/>
      <c r="AJG106" s="189"/>
      <c r="AJH106" s="189"/>
      <c r="AJI106" s="189"/>
      <c r="AJJ106" s="189"/>
      <c r="AJK106" s="189"/>
      <c r="AJL106" s="189"/>
      <c r="AJM106" s="189"/>
      <c r="AJN106" s="189"/>
      <c r="AJO106" s="189"/>
      <c r="AJP106" s="189"/>
      <c r="AJQ106" s="189"/>
      <c r="AJR106" s="189"/>
      <c r="AJS106" s="189"/>
      <c r="AJT106" s="189"/>
      <c r="AJU106" s="189"/>
      <c r="AJV106" s="189"/>
      <c r="AJW106" s="189"/>
      <c r="AJX106" s="189"/>
      <c r="AJY106" s="189"/>
      <c r="AJZ106" s="189"/>
      <c r="AKA106" s="189"/>
      <c r="AKB106" s="189"/>
      <c r="AKC106" s="189"/>
      <c r="AKD106" s="189"/>
      <c r="AKE106" s="189"/>
      <c r="AKF106" s="189"/>
      <c r="AKG106" s="189"/>
      <c r="AKH106" s="189"/>
      <c r="AKI106" s="189"/>
      <c r="AKJ106" s="189"/>
      <c r="AKK106" s="189"/>
      <c r="AKL106" s="189"/>
      <c r="AKM106" s="189"/>
      <c r="AKN106" s="189"/>
      <c r="AKO106" s="189"/>
      <c r="AKP106" s="189"/>
      <c r="AKQ106" s="189"/>
      <c r="AKR106" s="189"/>
      <c r="AKS106" s="189"/>
      <c r="AKT106" s="189"/>
      <c r="AKU106" s="189"/>
      <c r="AKV106" s="189"/>
      <c r="AKW106" s="189"/>
      <c r="AKX106" s="189"/>
      <c r="AKY106" s="189"/>
      <c r="AKZ106" s="189"/>
      <c r="ALA106" s="189"/>
      <c r="ALB106" s="189"/>
      <c r="ALC106" s="189"/>
      <c r="ALD106" s="189"/>
      <c r="ALE106" s="189"/>
      <c r="ALF106" s="189"/>
      <c r="ALG106" s="189"/>
      <c r="ALH106" s="189"/>
      <c r="ALI106" s="189"/>
      <c r="ALJ106" s="189"/>
      <c r="ALK106" s="189"/>
      <c r="ALL106" s="189"/>
      <c r="ALM106" s="189"/>
      <c r="ALN106" s="189"/>
      <c r="ALO106" s="189"/>
      <c r="ALP106" s="189"/>
      <c r="ALQ106" s="189"/>
      <c r="ALR106" s="189"/>
      <c r="ALS106" s="189"/>
      <c r="ALT106" s="189"/>
      <c r="ALU106" s="189"/>
      <c r="ALV106" s="189"/>
      <c r="ALW106" s="189"/>
      <c r="ALX106" s="189"/>
      <c r="ALY106" s="189"/>
      <c r="ALZ106" s="189"/>
      <c r="AMA106" s="189"/>
      <c r="AMB106" s="189"/>
      <c r="AMC106" s="189"/>
      <c r="AMD106" s="189"/>
      <c r="AME106" s="189"/>
      <c r="AMF106" s="189"/>
      <c r="AMG106" s="189"/>
      <c r="AMH106" s="189"/>
      <c r="AMI106" s="189"/>
      <c r="AMJ106" s="189"/>
      <c r="AMK106" s="189"/>
      <c r="AML106" s="189"/>
      <c r="AMM106" s="189"/>
      <c r="AMN106" s="189"/>
      <c r="AMO106" s="189"/>
      <c r="AMP106" s="189"/>
      <c r="AMQ106" s="189"/>
      <c r="AMR106" s="189"/>
      <c r="AMS106" s="189"/>
      <c r="AMT106" s="189"/>
      <c r="AMU106" s="189"/>
      <c r="AMV106" s="189"/>
      <c r="AMW106" s="189"/>
      <c r="AMX106" s="189"/>
      <c r="AMY106" s="189"/>
      <c r="AMZ106" s="189"/>
      <c r="ANA106" s="189"/>
      <c r="ANB106" s="189"/>
      <c r="ANC106" s="189"/>
      <c r="AND106" s="189"/>
      <c r="ANE106" s="189"/>
      <c r="ANF106" s="189"/>
      <c r="ANG106" s="189"/>
      <c r="ANH106" s="189"/>
      <c r="ANI106" s="189"/>
      <c r="ANJ106" s="189"/>
      <c r="ANK106" s="189"/>
      <c r="ANL106" s="189"/>
      <c r="ANM106" s="189"/>
      <c r="ANN106" s="189"/>
      <c r="ANO106" s="189"/>
      <c r="ANP106" s="189"/>
      <c r="ANQ106" s="189"/>
      <c r="ANR106" s="189"/>
      <c r="ANS106" s="189"/>
      <c r="ANT106" s="189"/>
      <c r="ANU106" s="189"/>
      <c r="ANV106" s="189"/>
      <c r="ANW106" s="189"/>
      <c r="ANX106" s="189"/>
      <c r="ANY106" s="189"/>
      <c r="ANZ106" s="189"/>
      <c r="AOA106" s="189"/>
      <c r="AOB106" s="189"/>
      <c r="AOC106" s="189"/>
      <c r="AOD106" s="189"/>
      <c r="AOE106" s="189"/>
      <c r="AOF106" s="189"/>
      <c r="AOG106" s="189"/>
      <c r="AOH106" s="189"/>
      <c r="AOI106" s="189"/>
      <c r="AOJ106" s="189"/>
      <c r="AOK106" s="189"/>
      <c r="AOL106" s="189"/>
      <c r="AOM106" s="189"/>
      <c r="AON106" s="189"/>
      <c r="AOO106" s="189"/>
      <c r="AOP106" s="189"/>
      <c r="AOQ106" s="189"/>
      <c r="AOR106" s="189"/>
      <c r="AOS106" s="189"/>
      <c r="AOT106" s="189"/>
      <c r="AOU106" s="189"/>
      <c r="AOV106" s="189"/>
      <c r="AOW106" s="189"/>
      <c r="AOX106" s="189"/>
      <c r="AOY106" s="189"/>
      <c r="AOZ106" s="189"/>
      <c r="APA106" s="189"/>
      <c r="APB106" s="189"/>
      <c r="APC106" s="189"/>
      <c r="APD106" s="189"/>
      <c r="APE106" s="189"/>
      <c r="APF106" s="189"/>
      <c r="APG106" s="189"/>
      <c r="APH106" s="189"/>
      <c r="API106" s="189"/>
      <c r="APJ106" s="189"/>
      <c r="APK106" s="189"/>
      <c r="APL106" s="189"/>
      <c r="APM106" s="189"/>
      <c r="APN106" s="189"/>
      <c r="APO106" s="189"/>
      <c r="APP106" s="189"/>
      <c r="APQ106" s="189"/>
      <c r="APR106" s="189"/>
      <c r="APS106" s="189"/>
      <c r="APT106" s="189"/>
      <c r="APU106" s="189"/>
      <c r="APV106" s="189"/>
      <c r="APW106" s="189"/>
      <c r="APX106" s="189"/>
      <c r="APY106" s="189"/>
      <c r="APZ106" s="189"/>
      <c r="AQA106" s="189"/>
      <c r="AQB106" s="189"/>
      <c r="AQC106" s="189"/>
      <c r="AQD106" s="189"/>
      <c r="AQE106" s="189"/>
      <c r="AQF106" s="189"/>
      <c r="AQG106" s="189"/>
      <c r="AQH106" s="189"/>
      <c r="AQI106" s="189"/>
      <c r="AQJ106" s="189"/>
      <c r="AQK106" s="189"/>
      <c r="AQL106" s="189"/>
      <c r="AQM106" s="189"/>
      <c r="AQN106" s="189"/>
      <c r="AQO106" s="189"/>
      <c r="AQP106" s="189"/>
      <c r="AQQ106" s="189"/>
      <c r="AQR106" s="189"/>
      <c r="AQS106" s="189"/>
      <c r="AQT106" s="189"/>
      <c r="AQU106" s="189"/>
      <c r="AQV106" s="189"/>
      <c r="AQW106" s="189"/>
      <c r="AQX106" s="189"/>
      <c r="AQY106" s="189"/>
      <c r="AQZ106" s="189"/>
      <c r="ARA106" s="189"/>
      <c r="ARB106" s="189"/>
      <c r="ARC106" s="189"/>
      <c r="ARD106" s="189"/>
      <c r="ARE106" s="189"/>
      <c r="ARF106" s="189"/>
      <c r="ARG106" s="189"/>
      <c r="ARH106" s="189"/>
      <c r="ARI106" s="189"/>
      <c r="ARJ106" s="189"/>
      <c r="ARK106" s="189"/>
      <c r="ARL106" s="189"/>
      <c r="ARM106" s="189"/>
      <c r="ARN106" s="189"/>
      <c r="ARO106" s="189"/>
      <c r="ARP106" s="189"/>
      <c r="ARQ106" s="189"/>
      <c r="ARR106" s="189"/>
      <c r="ARS106" s="189"/>
      <c r="ART106" s="189"/>
      <c r="ARU106" s="189"/>
      <c r="ARV106" s="189"/>
      <c r="ARW106" s="189"/>
      <c r="ARX106" s="189"/>
      <c r="ARY106" s="189"/>
      <c r="ARZ106" s="189"/>
      <c r="ASA106" s="189"/>
      <c r="ASB106" s="189"/>
      <c r="ASC106" s="189"/>
      <c r="ASD106" s="189"/>
      <c r="ASE106" s="189"/>
      <c r="ASF106" s="189"/>
      <c r="ASG106" s="189"/>
      <c r="ASH106" s="189"/>
      <c r="ASI106" s="189"/>
      <c r="ASJ106" s="189"/>
      <c r="ASK106" s="189"/>
      <c r="ASL106" s="189"/>
      <c r="ASM106" s="189"/>
      <c r="ASN106" s="189"/>
      <c r="ASO106" s="189"/>
      <c r="ASP106" s="189"/>
      <c r="ASQ106" s="189"/>
      <c r="ASR106" s="189"/>
      <c r="ASS106" s="189"/>
      <c r="AST106" s="189"/>
      <c r="ASU106" s="189"/>
      <c r="ASV106" s="189"/>
      <c r="ASW106" s="189"/>
      <c r="ASX106" s="189"/>
      <c r="ASY106" s="189"/>
      <c r="ASZ106" s="189"/>
      <c r="ATA106" s="189"/>
      <c r="ATB106" s="189"/>
      <c r="ATC106" s="189"/>
      <c r="ATD106" s="189"/>
      <c r="ATE106" s="189"/>
      <c r="ATF106" s="189"/>
      <c r="ATG106" s="189"/>
      <c r="ATH106" s="189"/>
      <c r="ATI106" s="189"/>
      <c r="ATJ106" s="189"/>
      <c r="ATK106" s="189"/>
      <c r="ATL106" s="189"/>
      <c r="ATM106" s="189"/>
      <c r="ATN106" s="189"/>
      <c r="ATO106" s="189"/>
      <c r="ATP106" s="189"/>
      <c r="ATQ106" s="189"/>
      <c r="ATR106" s="189"/>
      <c r="ATS106" s="189"/>
      <c r="ATT106" s="189"/>
      <c r="ATU106" s="189"/>
      <c r="ATV106" s="189"/>
      <c r="ATW106" s="189"/>
      <c r="ATX106" s="189"/>
      <c r="ATY106" s="189"/>
      <c r="ATZ106" s="189"/>
      <c r="AUA106" s="189"/>
      <c r="AUB106" s="189"/>
      <c r="AUC106" s="189"/>
      <c r="AUD106" s="189"/>
      <c r="AUE106" s="189"/>
      <c r="AUF106" s="189"/>
      <c r="AUG106" s="189"/>
      <c r="AUH106" s="189"/>
      <c r="AUI106" s="189"/>
      <c r="AUJ106" s="189"/>
      <c r="AUK106" s="189"/>
      <c r="AUL106" s="189"/>
      <c r="AUM106" s="189"/>
      <c r="AUN106" s="189"/>
      <c r="AUO106" s="189"/>
      <c r="AUP106" s="189"/>
      <c r="AUQ106" s="189"/>
      <c r="AUR106" s="189"/>
      <c r="AUS106" s="189"/>
      <c r="AUT106" s="189"/>
      <c r="AUU106" s="189"/>
      <c r="AUV106" s="189"/>
      <c r="AUW106" s="189"/>
      <c r="AUX106" s="189"/>
      <c r="AUY106" s="189"/>
      <c r="AUZ106" s="189"/>
      <c r="AVA106" s="189"/>
      <c r="AVB106" s="189"/>
      <c r="AVC106" s="189"/>
      <c r="AVD106" s="189"/>
      <c r="AVE106" s="189"/>
      <c r="AVF106" s="189"/>
      <c r="AVG106" s="189"/>
      <c r="AVH106" s="189"/>
      <c r="AVI106" s="189"/>
      <c r="AVJ106" s="189"/>
      <c r="AVK106" s="189"/>
      <c r="AVL106" s="189"/>
      <c r="AVM106" s="189"/>
      <c r="AVN106" s="189"/>
      <c r="AVO106" s="189"/>
      <c r="AVP106" s="189"/>
      <c r="AVQ106" s="189"/>
      <c r="AVR106" s="189"/>
      <c r="AVS106" s="189"/>
      <c r="AVT106" s="189"/>
      <c r="AVU106" s="189"/>
      <c r="AVV106" s="189"/>
      <c r="AVW106" s="189"/>
      <c r="AVX106" s="189"/>
      <c r="AVY106" s="189"/>
      <c r="AVZ106" s="189"/>
      <c r="AWA106" s="189"/>
      <c r="AWB106" s="189"/>
      <c r="AWC106" s="189"/>
      <c r="AWD106" s="189"/>
      <c r="AWE106" s="189"/>
      <c r="AWF106" s="189"/>
      <c r="AWG106" s="189"/>
      <c r="AWH106" s="189"/>
      <c r="AWI106" s="189"/>
      <c r="AWJ106" s="189"/>
      <c r="AWK106" s="189"/>
      <c r="AWL106" s="189"/>
      <c r="AWM106" s="189"/>
      <c r="AWN106" s="189"/>
      <c r="AWO106" s="189"/>
      <c r="AWP106" s="189"/>
      <c r="AWQ106" s="189"/>
      <c r="AWR106" s="189"/>
      <c r="AWS106" s="189"/>
      <c r="AWT106" s="189"/>
      <c r="AWU106" s="189"/>
      <c r="AWV106" s="189"/>
      <c r="AWW106" s="189"/>
      <c r="AWX106" s="189"/>
      <c r="AWY106" s="189"/>
      <c r="AWZ106" s="189"/>
      <c r="AXA106" s="189"/>
      <c r="AXB106" s="189"/>
      <c r="AXC106" s="189"/>
      <c r="AXD106" s="189"/>
      <c r="AXE106" s="189"/>
      <c r="AXF106" s="189"/>
      <c r="AXG106" s="189"/>
      <c r="AXH106" s="189"/>
      <c r="AXI106" s="189"/>
      <c r="AXJ106" s="189"/>
      <c r="AXK106" s="189"/>
      <c r="AXL106" s="189"/>
      <c r="AXM106" s="189"/>
      <c r="AXN106" s="189"/>
      <c r="AXO106" s="189"/>
      <c r="AXP106" s="189"/>
      <c r="AXQ106" s="189"/>
      <c r="AXR106" s="189"/>
      <c r="AXS106" s="189"/>
      <c r="AXT106" s="189"/>
      <c r="AXU106" s="189"/>
      <c r="AXV106" s="189"/>
      <c r="AXW106" s="189"/>
      <c r="AXX106" s="189"/>
      <c r="AXY106" s="189"/>
      <c r="AXZ106" s="189"/>
      <c r="AYA106" s="189"/>
      <c r="AYB106" s="189"/>
      <c r="AYC106" s="189"/>
      <c r="AYD106" s="189"/>
      <c r="AYE106" s="189"/>
      <c r="AYF106" s="189"/>
      <c r="AYG106" s="189"/>
      <c r="AYH106" s="189"/>
      <c r="AYI106" s="189"/>
      <c r="AYJ106" s="189"/>
      <c r="AYK106" s="189"/>
      <c r="AYL106" s="189"/>
      <c r="AYM106" s="189"/>
      <c r="AYN106" s="189"/>
      <c r="AYO106" s="189"/>
      <c r="AYP106" s="189"/>
      <c r="AYQ106" s="189"/>
      <c r="AYR106" s="189"/>
      <c r="AYS106" s="189"/>
      <c r="AYT106" s="189"/>
      <c r="AYU106" s="189"/>
      <c r="AYV106" s="189"/>
      <c r="AYW106" s="189"/>
      <c r="AYX106" s="189"/>
      <c r="AYY106" s="189"/>
      <c r="AYZ106" s="189"/>
      <c r="AZA106" s="189"/>
      <c r="AZB106" s="189"/>
      <c r="AZC106" s="189"/>
      <c r="AZD106" s="189"/>
      <c r="AZE106" s="189"/>
      <c r="AZF106" s="189"/>
      <c r="AZG106" s="189"/>
      <c r="AZH106" s="189"/>
      <c r="AZI106" s="189"/>
      <c r="AZJ106" s="189"/>
      <c r="AZK106" s="189"/>
      <c r="AZL106" s="189"/>
      <c r="AZM106" s="189"/>
      <c r="AZN106" s="189"/>
      <c r="AZO106" s="189"/>
      <c r="AZP106" s="189"/>
      <c r="AZQ106" s="189"/>
      <c r="AZR106" s="189"/>
      <c r="AZS106" s="189"/>
      <c r="AZT106" s="189"/>
      <c r="AZU106" s="189"/>
      <c r="AZV106" s="189"/>
      <c r="AZW106" s="189"/>
      <c r="AZX106" s="189"/>
      <c r="AZY106" s="189"/>
      <c r="AZZ106" s="189"/>
      <c r="BAA106" s="189"/>
      <c r="BAB106" s="189"/>
      <c r="BAC106" s="189"/>
      <c r="BAD106" s="189"/>
      <c r="BAE106" s="189"/>
      <c r="BAF106" s="189"/>
      <c r="BAG106" s="189"/>
      <c r="BAH106" s="189"/>
      <c r="BAI106" s="189"/>
      <c r="BAJ106" s="189"/>
      <c r="BAK106" s="189"/>
      <c r="BAL106" s="189"/>
      <c r="BAM106" s="189"/>
      <c r="BAN106" s="189"/>
      <c r="BAO106" s="189"/>
      <c r="BAP106" s="189"/>
      <c r="BAQ106" s="189"/>
      <c r="BAR106" s="189"/>
      <c r="BAS106" s="189"/>
      <c r="BAT106" s="189"/>
      <c r="BAU106" s="189"/>
      <c r="BAV106" s="189"/>
      <c r="BAW106" s="189"/>
      <c r="BAX106" s="189"/>
      <c r="BAY106" s="189"/>
      <c r="BAZ106" s="189"/>
      <c r="BBA106" s="189"/>
      <c r="BBB106" s="189"/>
      <c r="BBC106" s="189"/>
      <c r="BBD106" s="189"/>
      <c r="BBE106" s="189"/>
      <c r="BBF106" s="189"/>
      <c r="BBG106" s="189"/>
      <c r="BBH106" s="189"/>
      <c r="BBI106" s="189"/>
      <c r="BBJ106" s="189"/>
      <c r="BBK106" s="189"/>
      <c r="BBL106" s="189"/>
      <c r="BBM106" s="189"/>
      <c r="BBN106" s="189"/>
      <c r="BBO106" s="189"/>
      <c r="BBP106" s="189"/>
      <c r="BBQ106" s="189"/>
      <c r="BBR106" s="189"/>
      <c r="BBS106" s="189"/>
      <c r="BBT106" s="189"/>
      <c r="BBU106" s="189"/>
      <c r="BBV106" s="189"/>
      <c r="BBW106" s="189"/>
      <c r="BBX106" s="189"/>
      <c r="BBY106" s="189"/>
      <c r="BBZ106" s="189"/>
      <c r="BCA106" s="189"/>
      <c r="BCB106" s="189"/>
      <c r="BCC106" s="189"/>
      <c r="BCD106" s="189"/>
      <c r="BCE106" s="189"/>
      <c r="BCF106" s="189"/>
      <c r="BCG106" s="189"/>
      <c r="BCH106" s="189"/>
      <c r="BCI106" s="189"/>
      <c r="BCJ106" s="189"/>
      <c r="BCK106" s="189"/>
      <c r="BCL106" s="189"/>
      <c r="BCM106" s="189"/>
      <c r="BCN106" s="189"/>
      <c r="BCO106" s="189"/>
      <c r="BCP106" s="189"/>
      <c r="BCQ106" s="189"/>
      <c r="BCR106" s="189"/>
      <c r="BCS106" s="189"/>
      <c r="BCT106" s="189"/>
      <c r="BCU106" s="189"/>
      <c r="BCV106" s="189"/>
      <c r="BCW106" s="189"/>
      <c r="BCX106" s="189"/>
      <c r="BCY106" s="189"/>
      <c r="BCZ106" s="189"/>
      <c r="BDA106" s="189"/>
      <c r="BDB106" s="189"/>
      <c r="BDC106" s="189"/>
      <c r="BDD106" s="189"/>
      <c r="BDE106" s="189"/>
      <c r="BDF106" s="189"/>
      <c r="BDG106" s="189"/>
      <c r="BDH106" s="189"/>
      <c r="BDI106" s="189"/>
      <c r="BDJ106" s="189"/>
      <c r="BDK106" s="189"/>
      <c r="BDL106" s="189"/>
      <c r="BDM106" s="189"/>
      <c r="BDN106" s="189"/>
      <c r="BDO106" s="189"/>
      <c r="BDP106" s="189"/>
      <c r="BDQ106" s="189"/>
      <c r="BDR106" s="189"/>
      <c r="BDS106" s="189"/>
      <c r="BDT106" s="189"/>
      <c r="BDU106" s="189"/>
      <c r="BDV106" s="189"/>
      <c r="BDW106" s="189"/>
      <c r="BDX106" s="189"/>
      <c r="BDY106" s="189"/>
      <c r="BDZ106" s="189"/>
      <c r="BEA106" s="189"/>
      <c r="BEB106" s="189"/>
      <c r="BEC106" s="189"/>
      <c r="BED106" s="189"/>
      <c r="BEE106" s="189"/>
      <c r="BEF106" s="189"/>
      <c r="BEG106" s="189"/>
      <c r="BEH106" s="189"/>
      <c r="BEI106" s="189"/>
      <c r="BEJ106" s="189"/>
      <c r="BEK106" s="189"/>
      <c r="BEL106" s="189"/>
      <c r="BEM106" s="189"/>
      <c r="BEN106" s="189"/>
      <c r="BEO106" s="189"/>
      <c r="BEP106" s="189"/>
      <c r="BEQ106" s="189"/>
      <c r="BER106" s="189"/>
      <c r="BES106" s="189"/>
      <c r="BET106" s="189"/>
      <c r="BEU106" s="189"/>
      <c r="BEV106" s="189"/>
      <c r="BEW106" s="189"/>
      <c r="BEX106" s="189"/>
      <c r="BEY106" s="189"/>
      <c r="BEZ106" s="189"/>
      <c r="BFA106" s="189"/>
      <c r="BFB106" s="189"/>
      <c r="BFC106" s="189"/>
      <c r="BFD106" s="189"/>
      <c r="BFE106" s="189"/>
      <c r="BFF106" s="189"/>
      <c r="BFG106" s="189"/>
      <c r="BFH106" s="189"/>
      <c r="BFI106" s="189"/>
      <c r="BFJ106" s="189"/>
      <c r="BFK106" s="189"/>
      <c r="BFL106" s="189"/>
      <c r="BFM106" s="189"/>
      <c r="BFN106" s="189"/>
      <c r="BFO106" s="189"/>
      <c r="BFP106" s="189"/>
      <c r="BFQ106" s="189"/>
      <c r="BFR106" s="189"/>
      <c r="BFS106" s="189"/>
      <c r="BFT106" s="189"/>
      <c r="BFU106" s="189"/>
      <c r="BFV106" s="189"/>
      <c r="BFW106" s="189"/>
      <c r="BFX106" s="189"/>
      <c r="BFY106" s="189"/>
      <c r="BFZ106" s="189"/>
      <c r="BGA106" s="189"/>
      <c r="BGB106" s="189"/>
      <c r="BGC106" s="189"/>
      <c r="BGD106" s="189"/>
      <c r="BGE106" s="189"/>
      <c r="BGF106" s="189"/>
      <c r="BGG106" s="189"/>
      <c r="BGH106" s="189"/>
      <c r="BGI106" s="189"/>
      <c r="BGJ106" s="189"/>
      <c r="BGK106" s="189"/>
      <c r="BGL106" s="189"/>
      <c r="BGM106" s="189"/>
      <c r="BGN106" s="189"/>
      <c r="BGO106" s="189"/>
      <c r="BGP106" s="189"/>
      <c r="BGQ106" s="189"/>
      <c r="BGR106" s="189"/>
      <c r="BGS106" s="189"/>
      <c r="BGT106" s="189"/>
      <c r="BGU106" s="189"/>
      <c r="BGV106" s="189"/>
      <c r="BGW106" s="189"/>
      <c r="BGX106" s="189"/>
      <c r="BGY106" s="189"/>
      <c r="BGZ106" s="189"/>
      <c r="BHA106" s="189"/>
      <c r="BHB106" s="189"/>
      <c r="BHC106" s="189"/>
      <c r="BHD106" s="189"/>
      <c r="BHE106" s="189"/>
      <c r="BHF106" s="189"/>
      <c r="BHG106" s="189"/>
      <c r="BHH106" s="189"/>
      <c r="BHI106" s="189"/>
      <c r="BHJ106" s="189"/>
      <c r="BHK106" s="189"/>
      <c r="BHL106" s="189"/>
      <c r="BHM106" s="189"/>
      <c r="BHN106" s="189"/>
      <c r="BHO106" s="189"/>
      <c r="BHP106" s="189"/>
      <c r="BHQ106" s="189"/>
      <c r="BHR106" s="189"/>
      <c r="BHS106" s="189"/>
      <c r="BHT106" s="189"/>
      <c r="BHU106" s="189"/>
      <c r="BHV106" s="189"/>
      <c r="BHW106" s="189"/>
      <c r="BHX106" s="189"/>
      <c r="BHY106" s="189"/>
      <c r="BHZ106" s="189"/>
      <c r="BIA106" s="189"/>
      <c r="BIB106" s="189"/>
      <c r="BIC106" s="189"/>
      <c r="BID106" s="189"/>
      <c r="BIE106" s="189"/>
      <c r="BIF106" s="189"/>
      <c r="BIG106" s="189"/>
      <c r="BIH106" s="189"/>
      <c r="BII106" s="189"/>
      <c r="BIJ106" s="189"/>
      <c r="BIK106" s="189"/>
      <c r="BIL106" s="189"/>
      <c r="BIM106" s="189"/>
      <c r="BIN106" s="189"/>
      <c r="BIO106" s="189"/>
      <c r="BIP106" s="189"/>
      <c r="BIQ106" s="189"/>
      <c r="BIR106" s="189"/>
      <c r="BIS106" s="189"/>
      <c r="BIT106" s="189"/>
      <c r="BIU106" s="189"/>
      <c r="BIV106" s="189"/>
      <c r="BIW106" s="189"/>
      <c r="BIX106" s="189"/>
      <c r="BIY106" s="189"/>
      <c r="BIZ106" s="189"/>
      <c r="BJA106" s="189"/>
      <c r="BJB106" s="189"/>
      <c r="BJC106" s="189"/>
      <c r="BJD106" s="189"/>
      <c r="BJE106" s="189"/>
      <c r="BJF106" s="189"/>
      <c r="BJG106" s="189"/>
      <c r="BJH106" s="189"/>
      <c r="BJI106" s="189"/>
      <c r="BJJ106" s="189"/>
      <c r="BJK106" s="189"/>
      <c r="BJL106" s="189"/>
      <c r="BJM106" s="189"/>
      <c r="BJN106" s="189"/>
      <c r="BJO106" s="189"/>
      <c r="BJP106" s="189"/>
      <c r="BJQ106" s="189"/>
      <c r="BJR106" s="189"/>
      <c r="BJS106" s="189"/>
      <c r="BJT106" s="189"/>
      <c r="BJU106" s="189"/>
      <c r="BJV106" s="189"/>
      <c r="BJW106" s="189"/>
      <c r="BJX106" s="189"/>
      <c r="BJY106" s="189"/>
      <c r="BJZ106" s="189"/>
      <c r="BKA106" s="189"/>
      <c r="BKB106" s="189"/>
      <c r="BKC106" s="189"/>
      <c r="BKD106" s="189"/>
      <c r="BKE106" s="189"/>
      <c r="BKF106" s="189"/>
      <c r="BKG106" s="189"/>
      <c r="BKH106" s="189"/>
      <c r="BKI106" s="189"/>
      <c r="BKJ106" s="189"/>
      <c r="BKK106" s="189"/>
      <c r="BKL106" s="189"/>
      <c r="BKM106" s="189"/>
      <c r="BKN106" s="189"/>
      <c r="BKO106" s="189"/>
      <c r="BKP106" s="189"/>
      <c r="BKQ106" s="189"/>
      <c r="BKR106" s="189"/>
      <c r="BKS106" s="189"/>
      <c r="BKT106" s="189"/>
      <c r="BKU106" s="189"/>
      <c r="BKV106" s="189"/>
      <c r="BKW106" s="189"/>
      <c r="BKX106" s="189"/>
      <c r="BKY106" s="189"/>
      <c r="BKZ106" s="189"/>
      <c r="BLA106" s="189"/>
      <c r="BLB106" s="189"/>
      <c r="BLC106" s="189"/>
      <c r="BLD106" s="189"/>
      <c r="BLE106" s="189"/>
      <c r="BLF106" s="189"/>
      <c r="BLG106" s="189"/>
      <c r="BLH106" s="189"/>
      <c r="BLI106" s="189"/>
      <c r="BLJ106" s="189"/>
      <c r="BLK106" s="189"/>
      <c r="BLL106" s="189"/>
      <c r="BLM106" s="189"/>
      <c r="BLN106" s="189"/>
      <c r="BLO106" s="189"/>
      <c r="BLP106" s="189"/>
      <c r="BLQ106" s="189"/>
      <c r="BLR106" s="189"/>
      <c r="BLS106" s="189"/>
      <c r="BLT106" s="189"/>
      <c r="BLU106" s="189"/>
      <c r="BLV106" s="189"/>
      <c r="BLW106" s="189"/>
      <c r="BLX106" s="189"/>
      <c r="BLY106" s="189"/>
      <c r="BLZ106" s="189"/>
      <c r="BMA106" s="189"/>
      <c r="BMB106" s="189"/>
      <c r="BMC106" s="189"/>
      <c r="BMD106" s="189"/>
      <c r="BME106" s="189"/>
      <c r="BMF106" s="189"/>
      <c r="BMG106" s="189"/>
      <c r="BMH106" s="189"/>
      <c r="BMI106" s="189"/>
      <c r="BMJ106" s="189"/>
      <c r="BMK106" s="189"/>
      <c r="BML106" s="189"/>
      <c r="BMM106" s="189"/>
      <c r="BMN106" s="189"/>
      <c r="BMO106" s="189"/>
      <c r="BMP106" s="189"/>
      <c r="BMQ106" s="189"/>
      <c r="BMR106" s="189"/>
      <c r="BMS106" s="189"/>
      <c r="BMT106" s="189"/>
      <c r="BMU106" s="189"/>
      <c r="BMV106" s="189"/>
      <c r="BMW106" s="189"/>
      <c r="BMX106" s="189"/>
      <c r="BMY106" s="189"/>
      <c r="BMZ106" s="189"/>
      <c r="BNA106" s="189"/>
      <c r="BNB106" s="189"/>
      <c r="BNC106" s="189"/>
      <c r="BND106" s="189"/>
      <c r="BNE106" s="189"/>
      <c r="BNF106" s="189"/>
      <c r="BNG106" s="189"/>
      <c r="BNH106" s="189"/>
      <c r="BNI106" s="189"/>
      <c r="BNJ106" s="189"/>
      <c r="BNK106" s="189"/>
      <c r="BNL106" s="189"/>
      <c r="BNM106" s="189"/>
      <c r="BNN106" s="189"/>
      <c r="BNO106" s="189"/>
      <c r="BNP106" s="189"/>
      <c r="BNQ106" s="189"/>
      <c r="BNR106" s="189"/>
      <c r="BNS106" s="189"/>
      <c r="BNT106" s="189"/>
      <c r="BNU106" s="189"/>
      <c r="BNV106" s="189"/>
      <c r="BNW106" s="189"/>
      <c r="BNX106" s="189"/>
      <c r="BNY106" s="189"/>
      <c r="BNZ106" s="189"/>
      <c r="BOA106" s="189"/>
      <c r="BOB106" s="189"/>
      <c r="BOC106" s="189"/>
      <c r="BOD106" s="189"/>
      <c r="BOE106" s="189"/>
      <c r="BOF106" s="189"/>
      <c r="BOG106" s="189"/>
      <c r="BOH106" s="189"/>
      <c r="BOI106" s="189"/>
      <c r="BOJ106" s="189"/>
      <c r="BOK106" s="189"/>
      <c r="BOL106" s="189"/>
      <c r="BOM106" s="189"/>
      <c r="BON106" s="189"/>
      <c r="BOO106" s="189"/>
      <c r="BOP106" s="189"/>
      <c r="BOQ106" s="189"/>
      <c r="BOR106" s="189"/>
      <c r="BOS106" s="189"/>
      <c r="BOT106" s="189"/>
      <c r="BOU106" s="189"/>
      <c r="BOV106" s="189"/>
      <c r="BOW106" s="189"/>
      <c r="BOX106" s="189"/>
      <c r="BOY106" s="189"/>
      <c r="BOZ106" s="189"/>
      <c r="BPA106" s="189"/>
      <c r="BPB106" s="189"/>
      <c r="BPC106" s="189"/>
      <c r="BPD106" s="189"/>
      <c r="BPE106" s="189"/>
      <c r="BPF106" s="189"/>
      <c r="BPG106" s="189"/>
      <c r="BPH106" s="189"/>
      <c r="BPI106" s="189"/>
      <c r="BPJ106" s="189"/>
      <c r="BPK106" s="189"/>
      <c r="BPL106" s="189"/>
      <c r="BPM106" s="189"/>
      <c r="BPN106" s="189"/>
      <c r="BPO106" s="189"/>
      <c r="BPP106" s="189"/>
      <c r="BPQ106" s="189"/>
      <c r="BPR106" s="189"/>
      <c r="BPS106" s="189"/>
      <c r="BPT106" s="189"/>
      <c r="BPU106" s="189"/>
      <c r="BPV106" s="189"/>
      <c r="BPW106" s="189"/>
      <c r="BPX106" s="189"/>
      <c r="BPY106" s="189"/>
      <c r="BPZ106" s="189"/>
      <c r="BQA106" s="189"/>
      <c r="BQB106" s="189"/>
      <c r="BQC106" s="189"/>
      <c r="BQD106" s="189"/>
      <c r="BQE106" s="189"/>
      <c r="BQF106" s="189"/>
      <c r="BQG106" s="189"/>
      <c r="BQH106" s="189"/>
      <c r="BQI106" s="189"/>
      <c r="BQJ106" s="189"/>
      <c r="BQK106" s="189"/>
      <c r="BQL106" s="189"/>
      <c r="BQM106" s="189"/>
      <c r="BQN106" s="189"/>
      <c r="BQO106" s="189"/>
      <c r="BQP106" s="189"/>
      <c r="BQQ106" s="189"/>
      <c r="BQR106" s="189"/>
      <c r="BQS106" s="189"/>
      <c r="BQT106" s="189"/>
      <c r="BQU106" s="189"/>
      <c r="BQV106" s="189"/>
      <c r="BQW106" s="189"/>
      <c r="BQX106" s="189"/>
      <c r="BQY106" s="189"/>
      <c r="BQZ106" s="189"/>
      <c r="BRA106" s="189"/>
      <c r="BRB106" s="189"/>
      <c r="BRC106" s="189"/>
      <c r="BRD106" s="189"/>
      <c r="BRE106" s="189"/>
      <c r="BRF106" s="189"/>
      <c r="BRG106" s="189"/>
      <c r="BRH106" s="189"/>
      <c r="BRI106" s="189"/>
      <c r="BRJ106" s="189"/>
      <c r="BRK106" s="189"/>
      <c r="BRL106" s="189"/>
      <c r="BRM106" s="189"/>
      <c r="BRN106" s="189"/>
      <c r="BRO106" s="189"/>
      <c r="BRP106" s="189"/>
      <c r="BRQ106" s="189"/>
      <c r="BRR106" s="189"/>
      <c r="BRS106" s="189"/>
      <c r="BRT106" s="189"/>
      <c r="BRU106" s="189"/>
      <c r="BRV106" s="189"/>
      <c r="BRW106" s="189"/>
      <c r="BRX106" s="189"/>
      <c r="BRY106" s="189"/>
      <c r="BRZ106" s="189"/>
      <c r="BSA106" s="189"/>
      <c r="BSB106" s="189"/>
      <c r="BSC106" s="189"/>
      <c r="BSD106" s="189"/>
      <c r="BSE106" s="189"/>
      <c r="BSF106" s="189"/>
      <c r="BSG106" s="189"/>
      <c r="BSH106" s="189"/>
      <c r="BSI106" s="189"/>
      <c r="BSJ106" s="189"/>
      <c r="BSK106" s="189"/>
      <c r="BSL106" s="189"/>
      <c r="BSM106" s="189"/>
      <c r="BSN106" s="189"/>
      <c r="BSO106" s="189"/>
      <c r="BSP106" s="189"/>
      <c r="BSQ106" s="189"/>
      <c r="BSR106" s="189"/>
      <c r="BSS106" s="189"/>
      <c r="BST106" s="189"/>
      <c r="BSU106" s="189"/>
      <c r="BSV106" s="189"/>
      <c r="BSW106" s="189"/>
      <c r="BSX106" s="189"/>
      <c r="BSY106" s="189"/>
      <c r="BSZ106" s="189"/>
      <c r="BTA106" s="189"/>
      <c r="BTB106" s="189"/>
      <c r="BTC106" s="189"/>
      <c r="BTD106" s="189"/>
      <c r="BTE106" s="189"/>
      <c r="BTF106" s="189"/>
      <c r="BTG106" s="189"/>
      <c r="BTH106" s="189"/>
      <c r="BTI106" s="189"/>
      <c r="BTJ106" s="189"/>
      <c r="BTK106" s="189"/>
      <c r="BTL106" s="189"/>
      <c r="BTM106" s="189"/>
      <c r="BTN106" s="189"/>
      <c r="BTO106" s="189"/>
      <c r="BTP106" s="189"/>
      <c r="BTQ106" s="189"/>
      <c r="BTR106" s="189"/>
      <c r="BTS106" s="189"/>
      <c r="BTT106" s="189"/>
      <c r="BTU106" s="189"/>
      <c r="BTV106" s="189"/>
      <c r="BTW106" s="189"/>
      <c r="BTX106" s="189"/>
      <c r="BTY106" s="189"/>
      <c r="BTZ106" s="189"/>
      <c r="BUA106" s="189"/>
      <c r="BUB106" s="189"/>
      <c r="BUC106" s="189"/>
      <c r="BUD106" s="189"/>
      <c r="BUE106" s="189"/>
      <c r="BUF106" s="189"/>
      <c r="BUG106" s="189"/>
      <c r="BUH106" s="189"/>
      <c r="BUI106" s="189"/>
      <c r="BUJ106" s="189"/>
      <c r="BUK106" s="189"/>
      <c r="BUL106" s="189"/>
      <c r="BUM106" s="189"/>
      <c r="BUN106" s="189"/>
      <c r="BUO106" s="189"/>
      <c r="BUP106" s="189"/>
      <c r="BUQ106" s="189"/>
      <c r="BUR106" s="189"/>
      <c r="BUS106" s="189"/>
      <c r="BUT106" s="189"/>
      <c r="BUU106" s="189"/>
      <c r="BUV106" s="189"/>
      <c r="BUW106" s="189"/>
      <c r="BUX106" s="189"/>
      <c r="BUY106" s="189"/>
      <c r="BUZ106" s="189"/>
      <c r="BVA106" s="189"/>
      <c r="BVB106" s="189"/>
      <c r="BVC106" s="189"/>
      <c r="BVD106" s="189"/>
      <c r="BVE106" s="189"/>
      <c r="BVF106" s="189"/>
      <c r="BVG106" s="189"/>
      <c r="BVH106" s="189"/>
      <c r="BVI106" s="189"/>
      <c r="BVJ106" s="189"/>
      <c r="BVK106" s="189"/>
      <c r="BVL106" s="189"/>
      <c r="BVM106" s="189"/>
      <c r="BVN106" s="189"/>
      <c r="BVO106" s="189"/>
      <c r="BVP106" s="189"/>
      <c r="BVQ106" s="189"/>
      <c r="BVR106" s="189"/>
      <c r="BVS106" s="189"/>
      <c r="BVT106" s="189"/>
      <c r="BVU106" s="189"/>
      <c r="BVV106" s="189"/>
      <c r="BVW106" s="189"/>
      <c r="BVX106" s="189"/>
      <c r="BVY106" s="189"/>
      <c r="BVZ106" s="189"/>
      <c r="BWA106" s="189"/>
      <c r="BWB106" s="189"/>
      <c r="BWC106" s="189"/>
      <c r="BWD106" s="189"/>
      <c r="BWE106" s="189"/>
      <c r="BWF106" s="189"/>
      <c r="BWG106" s="189"/>
      <c r="BWH106" s="189"/>
      <c r="BWI106" s="189"/>
      <c r="BWJ106" s="189"/>
      <c r="BWK106" s="189"/>
      <c r="BWL106" s="189"/>
      <c r="BWM106" s="189"/>
      <c r="BWN106" s="189"/>
      <c r="BWO106" s="189"/>
      <c r="BWP106" s="189"/>
      <c r="BWQ106" s="189"/>
      <c r="BWR106" s="189"/>
      <c r="BWS106" s="189"/>
      <c r="BWT106" s="189"/>
      <c r="BWU106" s="189"/>
      <c r="BWV106" s="189"/>
      <c r="BWW106" s="189"/>
      <c r="BWX106" s="189"/>
      <c r="BWY106" s="189"/>
      <c r="BWZ106" s="189"/>
      <c r="BXA106" s="189"/>
      <c r="BXB106" s="189"/>
      <c r="BXC106" s="189"/>
      <c r="BXD106" s="189"/>
      <c r="BXE106" s="189"/>
      <c r="BXF106" s="189"/>
      <c r="BXG106" s="189"/>
      <c r="BXH106" s="189"/>
      <c r="BXI106" s="189"/>
      <c r="BXJ106" s="189"/>
      <c r="BXK106" s="189"/>
      <c r="BXL106" s="189"/>
      <c r="BXM106" s="189"/>
      <c r="BXN106" s="189"/>
      <c r="BXO106" s="189"/>
      <c r="BXP106" s="189"/>
      <c r="BXQ106" s="189"/>
      <c r="BXR106" s="189"/>
      <c r="BXS106" s="189"/>
      <c r="BXT106" s="189"/>
      <c r="BXU106" s="189"/>
      <c r="BXV106" s="189"/>
      <c r="BXW106" s="189"/>
      <c r="BXX106" s="189"/>
      <c r="BXY106" s="189"/>
      <c r="BXZ106" s="189"/>
      <c r="BYA106" s="189"/>
      <c r="BYB106" s="189"/>
      <c r="BYC106" s="189"/>
      <c r="BYD106" s="189"/>
      <c r="BYE106" s="189"/>
      <c r="BYF106" s="189"/>
      <c r="BYG106" s="189"/>
      <c r="BYH106" s="189"/>
      <c r="BYI106" s="189"/>
      <c r="BYJ106" s="189"/>
      <c r="BYK106" s="189"/>
      <c r="BYL106" s="189"/>
      <c r="BYM106" s="189"/>
      <c r="BYN106" s="189"/>
      <c r="BYO106" s="189"/>
      <c r="BYP106" s="189"/>
      <c r="BYQ106" s="189"/>
      <c r="BYR106" s="189"/>
      <c r="BYS106" s="189"/>
      <c r="BYT106" s="189"/>
      <c r="BYU106" s="189"/>
      <c r="BYV106" s="189"/>
      <c r="BYW106" s="189"/>
      <c r="BYX106" s="189"/>
      <c r="BYY106" s="189"/>
      <c r="BYZ106" s="189"/>
      <c r="BZA106" s="189"/>
      <c r="BZB106" s="189"/>
      <c r="BZC106" s="189"/>
      <c r="BZD106" s="189"/>
      <c r="BZE106" s="189"/>
      <c r="BZF106" s="189"/>
      <c r="BZG106" s="189"/>
      <c r="BZH106" s="189"/>
      <c r="BZI106" s="189"/>
      <c r="BZJ106" s="189"/>
      <c r="BZK106" s="189"/>
      <c r="BZL106" s="189"/>
      <c r="BZM106" s="189"/>
      <c r="BZN106" s="189"/>
      <c r="BZO106" s="189"/>
      <c r="BZP106" s="189"/>
      <c r="BZQ106" s="189"/>
      <c r="BZR106" s="189"/>
      <c r="BZS106" s="189"/>
      <c r="BZT106" s="189"/>
      <c r="BZU106" s="189"/>
      <c r="BZV106" s="189"/>
      <c r="BZW106" s="189"/>
      <c r="BZX106" s="189"/>
      <c r="BZY106" s="189"/>
      <c r="BZZ106" s="189"/>
      <c r="CAA106" s="189"/>
      <c r="CAB106" s="189"/>
      <c r="CAC106" s="189"/>
      <c r="CAD106" s="189"/>
      <c r="CAE106" s="189"/>
      <c r="CAF106" s="189"/>
      <c r="CAG106" s="189"/>
      <c r="CAH106" s="189"/>
      <c r="CAI106" s="189"/>
      <c r="CAJ106" s="189"/>
      <c r="CAK106" s="189"/>
      <c r="CAL106" s="189"/>
      <c r="CAM106" s="189"/>
      <c r="CAN106" s="189"/>
      <c r="CAO106" s="189"/>
      <c r="CAP106" s="189"/>
      <c r="CAQ106" s="189"/>
      <c r="CAR106" s="189"/>
      <c r="CAS106" s="189"/>
      <c r="CAT106" s="189"/>
      <c r="CAU106" s="189"/>
      <c r="CAV106" s="189"/>
      <c r="CAW106" s="189"/>
      <c r="CAX106" s="189"/>
      <c r="CAY106" s="189"/>
      <c r="CAZ106" s="189"/>
      <c r="CBA106" s="189"/>
      <c r="CBB106" s="189"/>
      <c r="CBC106" s="189"/>
      <c r="CBD106" s="189"/>
      <c r="CBE106" s="189"/>
      <c r="CBF106" s="189"/>
      <c r="CBG106" s="189"/>
      <c r="CBH106" s="189"/>
      <c r="CBI106" s="189"/>
      <c r="CBJ106" s="189"/>
      <c r="CBK106" s="189"/>
      <c r="CBL106" s="189"/>
      <c r="CBM106" s="189"/>
      <c r="CBN106" s="189"/>
      <c r="CBO106" s="189"/>
      <c r="CBP106" s="189"/>
      <c r="CBQ106" s="189"/>
      <c r="CBR106" s="189"/>
      <c r="CBS106" s="189"/>
      <c r="CBT106" s="189"/>
      <c r="CBU106" s="189"/>
      <c r="CBV106" s="189"/>
      <c r="CBW106" s="189"/>
      <c r="CBX106" s="189"/>
      <c r="CBY106" s="189"/>
      <c r="CBZ106" s="189"/>
      <c r="CCA106" s="189"/>
      <c r="CCB106" s="189"/>
      <c r="CCC106" s="189"/>
      <c r="CCD106" s="189"/>
      <c r="CCE106" s="189"/>
      <c r="CCF106" s="189"/>
      <c r="CCG106" s="189"/>
      <c r="CCH106" s="189"/>
      <c r="CCI106" s="189"/>
      <c r="CCJ106" s="189"/>
      <c r="CCK106" s="189"/>
      <c r="CCL106" s="189"/>
      <c r="CCM106" s="189"/>
      <c r="CCN106" s="189"/>
      <c r="CCO106" s="189"/>
      <c r="CCP106" s="189"/>
      <c r="CCQ106" s="189"/>
      <c r="CCR106" s="189"/>
      <c r="CCS106" s="189"/>
      <c r="CCT106" s="189"/>
      <c r="CCU106" s="189"/>
      <c r="CCV106" s="189"/>
      <c r="CCW106" s="189"/>
      <c r="CCX106" s="189"/>
      <c r="CCY106" s="189"/>
      <c r="CCZ106" s="189"/>
      <c r="CDA106" s="189"/>
      <c r="CDB106" s="189"/>
      <c r="CDC106" s="189"/>
      <c r="CDD106" s="189"/>
      <c r="CDE106" s="189"/>
      <c r="CDF106" s="189"/>
      <c r="CDG106" s="189"/>
      <c r="CDH106" s="189"/>
      <c r="CDI106" s="189"/>
      <c r="CDJ106" s="189"/>
      <c r="CDK106" s="189"/>
      <c r="CDL106" s="189"/>
      <c r="CDM106" s="189"/>
      <c r="CDN106" s="189"/>
      <c r="CDO106" s="189"/>
      <c r="CDP106" s="189"/>
      <c r="CDQ106" s="189"/>
      <c r="CDR106" s="189"/>
      <c r="CDS106" s="189"/>
      <c r="CDT106" s="189"/>
      <c r="CDU106" s="189"/>
      <c r="CDV106" s="189"/>
      <c r="CDW106" s="189"/>
      <c r="CDX106" s="189"/>
      <c r="CDY106" s="189"/>
      <c r="CDZ106" s="189"/>
      <c r="CEA106" s="189"/>
      <c r="CEB106" s="189"/>
      <c r="CEC106" s="189"/>
      <c r="CED106" s="189"/>
      <c r="CEE106" s="189"/>
      <c r="CEF106" s="189"/>
      <c r="CEG106" s="189"/>
      <c r="CEH106" s="189"/>
      <c r="CEI106" s="189"/>
      <c r="CEJ106" s="189"/>
      <c r="CEK106" s="189"/>
      <c r="CEL106" s="189"/>
      <c r="CEM106" s="189"/>
      <c r="CEN106" s="189"/>
      <c r="CEO106" s="189"/>
      <c r="CEP106" s="189"/>
      <c r="CEQ106" s="189"/>
      <c r="CER106" s="189"/>
      <c r="CES106" s="189"/>
      <c r="CET106" s="189"/>
      <c r="CEU106" s="189"/>
      <c r="CEV106" s="189"/>
      <c r="CEW106" s="189"/>
      <c r="CEX106" s="189"/>
      <c r="CEY106" s="189"/>
      <c r="CEZ106" s="189"/>
      <c r="CFA106" s="189"/>
      <c r="CFB106" s="189"/>
      <c r="CFC106" s="189"/>
      <c r="CFD106" s="189"/>
      <c r="CFE106" s="189"/>
      <c r="CFF106" s="189"/>
      <c r="CFG106" s="189"/>
      <c r="CFH106" s="189"/>
      <c r="CFI106" s="189"/>
      <c r="CFJ106" s="189"/>
      <c r="CFK106" s="189"/>
      <c r="CFL106" s="189"/>
      <c r="CFM106" s="189"/>
      <c r="CFN106" s="189"/>
      <c r="CFO106" s="189"/>
      <c r="CFP106" s="189"/>
      <c r="CFQ106" s="189"/>
      <c r="CFR106" s="189"/>
      <c r="CFS106" s="189"/>
      <c r="CFT106" s="189"/>
      <c r="CFU106" s="189"/>
      <c r="CFV106" s="189"/>
      <c r="CFW106" s="189"/>
      <c r="CFX106" s="189"/>
      <c r="CFY106" s="189"/>
      <c r="CFZ106" s="189"/>
      <c r="CGA106" s="189"/>
      <c r="CGB106" s="189"/>
      <c r="CGC106" s="189"/>
      <c r="CGD106" s="189"/>
      <c r="CGE106" s="189"/>
      <c r="CGF106" s="189"/>
      <c r="CGG106" s="189"/>
      <c r="CGH106" s="189"/>
      <c r="CGI106" s="189"/>
      <c r="CGJ106" s="189"/>
      <c r="CGK106" s="189"/>
      <c r="CGL106" s="189"/>
      <c r="CGM106" s="189"/>
      <c r="CGN106" s="189"/>
      <c r="CGO106" s="189"/>
      <c r="CGP106" s="189"/>
      <c r="CGQ106" s="189"/>
      <c r="CGR106" s="189"/>
      <c r="CGS106" s="189"/>
      <c r="CGT106" s="189"/>
      <c r="CGU106" s="189"/>
      <c r="CGV106" s="189"/>
      <c r="CGW106" s="189"/>
      <c r="CGX106" s="189"/>
      <c r="CGY106" s="189"/>
      <c r="CGZ106" s="189"/>
      <c r="CHA106" s="189"/>
      <c r="CHB106" s="189"/>
      <c r="CHC106" s="189"/>
      <c r="CHD106" s="189"/>
      <c r="CHE106" s="189"/>
      <c r="CHF106" s="189"/>
      <c r="CHG106" s="189"/>
      <c r="CHH106" s="189"/>
      <c r="CHI106" s="189"/>
      <c r="CHJ106" s="189"/>
      <c r="CHK106" s="189"/>
      <c r="CHL106" s="189"/>
      <c r="CHM106" s="189"/>
      <c r="CHN106" s="189"/>
      <c r="CHO106" s="189"/>
      <c r="CHP106" s="189"/>
      <c r="CHQ106" s="189"/>
      <c r="CHR106" s="189"/>
      <c r="CHS106" s="189"/>
      <c r="CHT106" s="189"/>
      <c r="CHU106" s="189"/>
      <c r="CHV106" s="189"/>
      <c r="CHW106" s="189"/>
      <c r="CHX106" s="189"/>
      <c r="CHY106" s="189"/>
      <c r="CHZ106" s="189"/>
      <c r="CIA106" s="189"/>
      <c r="CIB106" s="189"/>
      <c r="CIC106" s="189"/>
      <c r="CID106" s="189"/>
      <c r="CIE106" s="189"/>
      <c r="CIF106" s="189"/>
      <c r="CIG106" s="189"/>
      <c r="CIH106" s="189"/>
      <c r="CII106" s="189"/>
      <c r="CIJ106" s="189"/>
      <c r="CIK106" s="189"/>
      <c r="CIL106" s="189"/>
      <c r="CIM106" s="189"/>
      <c r="CIN106" s="189"/>
      <c r="CIO106" s="189"/>
      <c r="CIP106" s="189"/>
      <c r="CIQ106" s="189"/>
      <c r="CIR106" s="189"/>
      <c r="CIS106" s="189"/>
      <c r="CIT106" s="189"/>
      <c r="CIU106" s="189"/>
      <c r="CIV106" s="189"/>
      <c r="CIW106" s="189"/>
      <c r="CIX106" s="189"/>
      <c r="CIY106" s="189"/>
      <c r="CIZ106" s="189"/>
      <c r="CJA106" s="189"/>
      <c r="CJB106" s="189"/>
      <c r="CJC106" s="189"/>
      <c r="CJD106" s="189"/>
      <c r="CJE106" s="189"/>
      <c r="CJF106" s="189"/>
      <c r="CJG106" s="189"/>
      <c r="CJH106" s="189"/>
      <c r="CJI106" s="189"/>
      <c r="CJJ106" s="189"/>
      <c r="CJK106" s="189"/>
      <c r="CJL106" s="189"/>
      <c r="CJM106" s="189"/>
      <c r="CJN106" s="189"/>
      <c r="CJO106" s="189"/>
      <c r="CJP106" s="189"/>
      <c r="CJQ106" s="189"/>
      <c r="CJR106" s="189"/>
      <c r="CJS106" s="189"/>
      <c r="CJT106" s="189"/>
      <c r="CJU106" s="189"/>
      <c r="CJV106" s="189"/>
      <c r="CJW106" s="189"/>
      <c r="CJX106" s="189"/>
      <c r="CJY106" s="189"/>
      <c r="CJZ106" s="189"/>
      <c r="CKA106" s="189"/>
      <c r="CKB106" s="189"/>
      <c r="CKC106" s="189"/>
      <c r="CKD106" s="189"/>
      <c r="CKE106" s="189"/>
      <c r="CKF106" s="189"/>
      <c r="CKG106" s="189"/>
      <c r="CKH106" s="189"/>
      <c r="CKI106" s="189"/>
      <c r="CKJ106" s="189"/>
      <c r="CKK106" s="189"/>
      <c r="CKL106" s="189"/>
      <c r="CKM106" s="189"/>
      <c r="CKN106" s="189"/>
      <c r="CKO106" s="189"/>
      <c r="CKP106" s="189"/>
      <c r="CKQ106" s="189"/>
      <c r="CKR106" s="189"/>
      <c r="CKS106" s="189"/>
      <c r="CKT106" s="189"/>
      <c r="CKU106" s="189"/>
      <c r="CKV106" s="189"/>
      <c r="CKW106" s="189"/>
      <c r="CKX106" s="189"/>
      <c r="CKY106" s="189"/>
      <c r="CKZ106" s="189"/>
      <c r="CLA106" s="189"/>
      <c r="CLB106" s="189"/>
      <c r="CLC106" s="189"/>
      <c r="CLD106" s="189"/>
      <c r="CLE106" s="189"/>
      <c r="CLF106" s="189"/>
      <c r="CLG106" s="189"/>
      <c r="CLH106" s="189"/>
      <c r="CLI106" s="189"/>
      <c r="CLJ106" s="189"/>
      <c r="CLK106" s="189"/>
      <c r="CLL106" s="189"/>
      <c r="CLM106" s="189"/>
      <c r="CLN106" s="189"/>
      <c r="CLO106" s="189"/>
      <c r="CLP106" s="189"/>
      <c r="CLQ106" s="189"/>
      <c r="CLR106" s="189"/>
      <c r="CLS106" s="189"/>
      <c r="CLT106" s="189"/>
      <c r="CLU106" s="189"/>
      <c r="CLV106" s="189"/>
      <c r="CLW106" s="189"/>
      <c r="CLX106" s="189"/>
      <c r="CLY106" s="189"/>
      <c r="CLZ106" s="189"/>
      <c r="CMA106" s="189"/>
      <c r="CMB106" s="189"/>
      <c r="CMC106" s="189"/>
      <c r="CMD106" s="189"/>
      <c r="CME106" s="189"/>
      <c r="CMF106" s="189"/>
      <c r="CMG106" s="189"/>
      <c r="CMH106" s="189"/>
      <c r="CMI106" s="189"/>
      <c r="CMJ106" s="189"/>
      <c r="CMK106" s="189"/>
      <c r="CML106" s="189"/>
      <c r="CMM106" s="189"/>
      <c r="CMN106" s="189"/>
      <c r="CMO106" s="189"/>
      <c r="CMP106" s="189"/>
      <c r="CMQ106" s="189"/>
      <c r="CMR106" s="189"/>
      <c r="CMS106" s="189"/>
      <c r="CMT106" s="189"/>
      <c r="CMU106" s="189"/>
      <c r="CMV106" s="189"/>
      <c r="CMW106" s="189"/>
      <c r="CMX106" s="189"/>
      <c r="CMY106" s="189"/>
      <c r="CMZ106" s="189"/>
      <c r="CNA106" s="189"/>
      <c r="CNB106" s="189"/>
      <c r="CNC106" s="189"/>
      <c r="CND106" s="189"/>
      <c r="CNE106" s="189"/>
      <c r="CNF106" s="189"/>
      <c r="CNG106" s="189"/>
      <c r="CNH106" s="189"/>
      <c r="CNI106" s="189"/>
      <c r="CNJ106" s="189"/>
      <c r="CNK106" s="189"/>
      <c r="CNL106" s="189"/>
      <c r="CNM106" s="189"/>
      <c r="CNN106" s="189"/>
      <c r="CNO106" s="189"/>
      <c r="CNP106" s="189"/>
      <c r="CNQ106" s="189"/>
      <c r="CNR106" s="189"/>
      <c r="CNS106" s="189"/>
      <c r="CNT106" s="189"/>
      <c r="CNU106" s="189"/>
      <c r="CNV106" s="189"/>
      <c r="CNW106" s="189"/>
      <c r="CNX106" s="189"/>
      <c r="CNY106" s="189"/>
      <c r="CNZ106" s="189"/>
      <c r="COA106" s="189"/>
      <c r="COB106" s="189"/>
      <c r="COC106" s="189"/>
      <c r="COD106" s="189"/>
      <c r="COE106" s="189"/>
      <c r="COF106" s="189"/>
      <c r="COG106" s="189"/>
      <c r="COH106" s="189"/>
      <c r="COI106" s="189"/>
      <c r="COJ106" s="189"/>
      <c r="COK106" s="189"/>
      <c r="COL106" s="189"/>
      <c r="COM106" s="189"/>
      <c r="CON106" s="189"/>
      <c r="COO106" s="189"/>
      <c r="COP106" s="189"/>
      <c r="COQ106" s="189"/>
      <c r="COR106" s="189"/>
      <c r="COS106" s="189"/>
      <c r="COT106" s="189"/>
      <c r="COU106" s="189"/>
      <c r="COV106" s="189"/>
      <c r="COW106" s="189"/>
      <c r="COX106" s="189"/>
      <c r="COY106" s="189"/>
      <c r="COZ106" s="189"/>
      <c r="CPA106" s="189"/>
      <c r="CPB106" s="189"/>
      <c r="CPC106" s="189"/>
      <c r="CPD106" s="189"/>
      <c r="CPE106" s="189"/>
      <c r="CPF106" s="189"/>
      <c r="CPG106" s="189"/>
      <c r="CPH106" s="189"/>
      <c r="CPI106" s="189"/>
      <c r="CPJ106" s="189"/>
      <c r="CPK106" s="189"/>
      <c r="CPL106" s="189"/>
      <c r="CPM106" s="189"/>
      <c r="CPN106" s="189"/>
      <c r="CPO106" s="189"/>
      <c r="CPP106" s="189"/>
      <c r="CPQ106" s="189"/>
      <c r="CPR106" s="189"/>
      <c r="CPS106" s="189"/>
      <c r="CPT106" s="189"/>
      <c r="CPU106" s="189"/>
      <c r="CPV106" s="189"/>
      <c r="CPW106" s="189"/>
      <c r="CPX106" s="189"/>
      <c r="CPY106" s="189"/>
      <c r="CPZ106" s="189"/>
      <c r="CQA106" s="189"/>
      <c r="CQB106" s="189"/>
      <c r="CQC106" s="189"/>
      <c r="CQD106" s="189"/>
      <c r="CQE106" s="189"/>
      <c r="CQF106" s="189"/>
      <c r="CQG106" s="189"/>
      <c r="CQH106" s="189"/>
      <c r="CQI106" s="189"/>
      <c r="CQJ106" s="189"/>
      <c r="CQK106" s="189"/>
      <c r="CQL106" s="189"/>
      <c r="CQM106" s="189"/>
      <c r="CQN106" s="189"/>
      <c r="CQO106" s="189"/>
      <c r="CQP106" s="189"/>
      <c r="CQQ106" s="189"/>
      <c r="CQR106" s="189"/>
      <c r="CQS106" s="189"/>
      <c r="CQT106" s="189"/>
      <c r="CQU106" s="189"/>
      <c r="CQV106" s="189"/>
      <c r="CQW106" s="189"/>
      <c r="CQX106" s="189"/>
      <c r="CQY106" s="189"/>
      <c r="CQZ106" s="189"/>
      <c r="CRA106" s="189"/>
      <c r="CRB106" s="189"/>
      <c r="CRC106" s="189"/>
      <c r="CRD106" s="189"/>
      <c r="CRE106" s="189"/>
      <c r="CRF106" s="189"/>
      <c r="CRG106" s="189"/>
      <c r="CRH106" s="189"/>
      <c r="CRI106" s="189"/>
      <c r="CRJ106" s="189"/>
      <c r="CRK106" s="189"/>
      <c r="CRL106" s="189"/>
      <c r="CRM106" s="189"/>
      <c r="CRN106" s="189"/>
      <c r="CRO106" s="189"/>
      <c r="CRP106" s="189"/>
      <c r="CRQ106" s="189"/>
      <c r="CRR106" s="189"/>
      <c r="CRS106" s="189"/>
      <c r="CRT106" s="189"/>
      <c r="CRU106" s="189"/>
      <c r="CRV106" s="189"/>
      <c r="CRW106" s="189"/>
      <c r="CRX106" s="189"/>
      <c r="CRY106" s="189"/>
      <c r="CRZ106" s="189"/>
      <c r="CSA106" s="189"/>
      <c r="CSB106" s="189"/>
      <c r="CSC106" s="189"/>
      <c r="CSD106" s="189"/>
      <c r="CSE106" s="189"/>
      <c r="CSF106" s="189"/>
      <c r="CSG106" s="189"/>
      <c r="CSH106" s="189"/>
      <c r="CSI106" s="189"/>
      <c r="CSJ106" s="189"/>
      <c r="CSK106" s="189"/>
      <c r="CSL106" s="189"/>
      <c r="CSM106" s="189"/>
      <c r="CSN106" s="189"/>
      <c r="CSO106" s="189"/>
      <c r="CSP106" s="189"/>
      <c r="CSQ106" s="189"/>
      <c r="CSR106" s="189"/>
      <c r="CSS106" s="189"/>
      <c r="CST106" s="189"/>
      <c r="CSU106" s="189"/>
      <c r="CSV106" s="189"/>
      <c r="CSW106" s="189"/>
      <c r="CSX106" s="189"/>
      <c r="CSY106" s="189"/>
      <c r="CSZ106" s="189"/>
      <c r="CTA106" s="189"/>
      <c r="CTB106" s="189"/>
      <c r="CTC106" s="189"/>
      <c r="CTD106" s="189"/>
      <c r="CTE106" s="189"/>
      <c r="CTF106" s="189"/>
      <c r="CTG106" s="189"/>
      <c r="CTH106" s="189"/>
      <c r="CTI106" s="189"/>
      <c r="CTJ106" s="189"/>
      <c r="CTK106" s="189"/>
      <c r="CTL106" s="189"/>
      <c r="CTM106" s="189"/>
      <c r="CTN106" s="189"/>
      <c r="CTO106" s="189"/>
      <c r="CTP106" s="189"/>
      <c r="CTQ106" s="189"/>
      <c r="CTR106" s="189"/>
      <c r="CTS106" s="189"/>
      <c r="CTT106" s="189"/>
      <c r="CTU106" s="189"/>
      <c r="CTV106" s="189"/>
      <c r="CTW106" s="189"/>
      <c r="CTX106" s="189"/>
      <c r="CTY106" s="189"/>
      <c r="CTZ106" s="189"/>
      <c r="CUA106" s="189"/>
      <c r="CUB106" s="189"/>
      <c r="CUC106" s="189"/>
      <c r="CUD106" s="189"/>
      <c r="CUE106" s="189"/>
      <c r="CUF106" s="189"/>
      <c r="CUG106" s="189"/>
      <c r="CUH106" s="189"/>
      <c r="CUI106" s="189"/>
      <c r="CUJ106" s="189"/>
      <c r="CUK106" s="189"/>
      <c r="CUL106" s="189"/>
      <c r="CUM106" s="189"/>
      <c r="CUN106" s="189"/>
      <c r="CUO106" s="189"/>
      <c r="CUP106" s="189"/>
      <c r="CUQ106" s="189"/>
      <c r="CUR106" s="189"/>
      <c r="CUS106" s="189"/>
      <c r="CUT106" s="189"/>
      <c r="CUU106" s="189"/>
      <c r="CUV106" s="189"/>
      <c r="CUW106" s="189"/>
      <c r="CUX106" s="189"/>
      <c r="CUY106" s="189"/>
      <c r="CUZ106" s="189"/>
      <c r="CVA106" s="189"/>
      <c r="CVB106" s="189"/>
      <c r="CVC106" s="189"/>
      <c r="CVD106" s="189"/>
      <c r="CVE106" s="189"/>
      <c r="CVF106" s="189"/>
      <c r="CVG106" s="189"/>
      <c r="CVH106" s="189"/>
      <c r="CVI106" s="189"/>
      <c r="CVJ106" s="189"/>
      <c r="CVK106" s="189"/>
      <c r="CVL106" s="189"/>
      <c r="CVM106" s="189"/>
      <c r="CVN106" s="189"/>
      <c r="CVO106" s="189"/>
      <c r="CVP106" s="189"/>
      <c r="CVQ106" s="189"/>
      <c r="CVR106" s="189"/>
      <c r="CVS106" s="189"/>
      <c r="CVT106" s="189"/>
      <c r="CVU106" s="189"/>
      <c r="CVV106" s="189"/>
      <c r="CVW106" s="189"/>
      <c r="CVX106" s="189"/>
      <c r="CVY106" s="189"/>
      <c r="CVZ106" s="189"/>
      <c r="CWA106" s="189"/>
      <c r="CWB106" s="189"/>
      <c r="CWC106" s="189"/>
      <c r="CWD106" s="189"/>
      <c r="CWE106" s="189"/>
      <c r="CWF106" s="189"/>
      <c r="CWG106" s="189"/>
      <c r="CWH106" s="189"/>
      <c r="CWI106" s="189"/>
      <c r="CWJ106" s="189"/>
      <c r="CWK106" s="189"/>
      <c r="CWL106" s="189"/>
      <c r="CWM106" s="189"/>
      <c r="CWN106" s="189"/>
      <c r="CWO106" s="189"/>
      <c r="CWP106" s="189"/>
      <c r="CWQ106" s="189"/>
      <c r="CWR106" s="189"/>
      <c r="CWS106" s="189"/>
      <c r="CWT106" s="189"/>
      <c r="CWU106" s="189"/>
      <c r="CWV106" s="189"/>
      <c r="CWW106" s="189"/>
      <c r="CWX106" s="189"/>
      <c r="CWY106" s="189"/>
      <c r="CWZ106" s="189"/>
      <c r="CXA106" s="189"/>
      <c r="CXB106" s="189"/>
      <c r="CXC106" s="189"/>
      <c r="CXD106" s="189"/>
      <c r="CXE106" s="189"/>
      <c r="CXF106" s="189"/>
      <c r="CXG106" s="189"/>
      <c r="CXH106" s="189"/>
      <c r="CXI106" s="189"/>
      <c r="CXJ106" s="189"/>
      <c r="CXK106" s="189"/>
      <c r="CXL106" s="189"/>
      <c r="CXM106" s="189"/>
      <c r="CXN106" s="189"/>
      <c r="CXO106" s="189"/>
      <c r="CXP106" s="189"/>
      <c r="CXQ106" s="189"/>
      <c r="CXR106" s="189"/>
      <c r="CXS106" s="189"/>
      <c r="CXT106" s="189"/>
      <c r="CXU106" s="189"/>
      <c r="CXV106" s="189"/>
      <c r="CXW106" s="189"/>
      <c r="CXX106" s="189"/>
      <c r="CXY106" s="189"/>
      <c r="CXZ106" s="189"/>
      <c r="CYA106" s="189"/>
      <c r="CYB106" s="189"/>
      <c r="CYC106" s="189"/>
      <c r="CYD106" s="189"/>
      <c r="CYE106" s="189"/>
      <c r="CYF106" s="189"/>
      <c r="CYG106" s="189"/>
      <c r="CYH106" s="189"/>
      <c r="CYI106" s="189"/>
      <c r="CYJ106" s="189"/>
      <c r="CYK106" s="189"/>
      <c r="CYL106" s="189"/>
      <c r="CYM106" s="189"/>
      <c r="CYN106" s="189"/>
      <c r="CYO106" s="189"/>
      <c r="CYP106" s="189"/>
      <c r="CYQ106" s="189"/>
      <c r="CYR106" s="189"/>
      <c r="CYS106" s="189"/>
      <c r="CYT106" s="189"/>
      <c r="CYU106" s="189"/>
      <c r="CYV106" s="189"/>
      <c r="CYW106" s="189"/>
      <c r="CYX106" s="189"/>
      <c r="CYY106" s="189"/>
      <c r="CYZ106" s="189"/>
      <c r="CZA106" s="189"/>
      <c r="CZB106" s="189"/>
      <c r="CZC106" s="189"/>
      <c r="CZD106" s="189"/>
      <c r="CZE106" s="189"/>
      <c r="CZF106" s="189"/>
      <c r="CZG106" s="189"/>
      <c r="CZH106" s="189"/>
      <c r="CZI106" s="189"/>
      <c r="CZJ106" s="189"/>
      <c r="CZK106" s="189"/>
      <c r="CZL106" s="189"/>
      <c r="CZM106" s="189"/>
      <c r="CZN106" s="189"/>
      <c r="CZO106" s="189"/>
      <c r="CZP106" s="189"/>
      <c r="CZQ106" s="189"/>
      <c r="CZR106" s="189"/>
      <c r="CZS106" s="189"/>
      <c r="CZT106" s="189"/>
      <c r="CZU106" s="189"/>
      <c r="CZV106" s="189"/>
      <c r="CZW106" s="189"/>
      <c r="CZX106" s="189"/>
      <c r="CZY106" s="189"/>
      <c r="CZZ106" s="189"/>
      <c r="DAA106" s="189"/>
      <c r="DAB106" s="189"/>
      <c r="DAC106" s="189"/>
      <c r="DAD106" s="189"/>
      <c r="DAE106" s="189"/>
      <c r="DAF106" s="189"/>
      <c r="DAG106" s="189"/>
      <c r="DAH106" s="189"/>
      <c r="DAI106" s="189"/>
      <c r="DAJ106" s="189"/>
      <c r="DAK106" s="189"/>
      <c r="DAL106" s="189"/>
      <c r="DAM106" s="189"/>
      <c r="DAN106" s="189"/>
      <c r="DAO106" s="189"/>
      <c r="DAP106" s="189"/>
      <c r="DAQ106" s="189"/>
      <c r="DAR106" s="189"/>
      <c r="DAS106" s="189"/>
      <c r="DAT106" s="189"/>
      <c r="DAU106" s="189"/>
      <c r="DAV106" s="189"/>
      <c r="DAW106" s="189"/>
      <c r="DAX106" s="189"/>
      <c r="DAY106" s="189"/>
      <c r="DAZ106" s="189"/>
      <c r="DBA106" s="189"/>
      <c r="DBB106" s="189"/>
      <c r="DBC106" s="189"/>
      <c r="DBD106" s="189"/>
      <c r="DBE106" s="189"/>
      <c r="DBF106" s="189"/>
      <c r="DBG106" s="189"/>
      <c r="DBH106" s="189"/>
      <c r="DBI106" s="189"/>
      <c r="DBJ106" s="189"/>
      <c r="DBK106" s="189"/>
      <c r="DBL106" s="189"/>
      <c r="DBM106" s="189"/>
      <c r="DBN106" s="189"/>
      <c r="DBO106" s="189"/>
      <c r="DBP106" s="189"/>
      <c r="DBQ106" s="189"/>
      <c r="DBR106" s="189"/>
      <c r="DBS106" s="189"/>
      <c r="DBT106" s="189"/>
      <c r="DBU106" s="189"/>
      <c r="DBV106" s="189"/>
      <c r="DBW106" s="189"/>
      <c r="DBX106" s="189"/>
      <c r="DBY106" s="189"/>
      <c r="DBZ106" s="189"/>
      <c r="DCA106" s="189"/>
      <c r="DCB106" s="189"/>
      <c r="DCC106" s="189"/>
      <c r="DCD106" s="189"/>
      <c r="DCE106" s="189"/>
      <c r="DCF106" s="189"/>
      <c r="DCG106" s="189"/>
      <c r="DCH106" s="189"/>
      <c r="DCI106" s="189"/>
      <c r="DCJ106" s="189"/>
      <c r="DCK106" s="189"/>
      <c r="DCL106" s="189"/>
      <c r="DCM106" s="189"/>
      <c r="DCN106" s="189"/>
      <c r="DCO106" s="189"/>
      <c r="DCP106" s="189"/>
      <c r="DCQ106" s="189"/>
      <c r="DCR106" s="189"/>
      <c r="DCS106" s="189"/>
      <c r="DCT106" s="189"/>
      <c r="DCU106" s="189"/>
      <c r="DCV106" s="189"/>
      <c r="DCW106" s="189"/>
      <c r="DCX106" s="189"/>
      <c r="DCY106" s="189"/>
      <c r="DCZ106" s="189"/>
      <c r="DDA106" s="189"/>
      <c r="DDB106" s="189"/>
      <c r="DDC106" s="189"/>
      <c r="DDD106" s="189"/>
      <c r="DDE106" s="189"/>
      <c r="DDF106" s="189"/>
      <c r="DDG106" s="189"/>
      <c r="DDH106" s="189"/>
      <c r="DDI106" s="189"/>
      <c r="DDJ106" s="189"/>
      <c r="DDK106" s="189"/>
      <c r="DDL106" s="189"/>
      <c r="DDM106" s="189"/>
      <c r="DDN106" s="189"/>
      <c r="DDO106" s="189"/>
      <c r="DDP106" s="189"/>
      <c r="DDQ106" s="189"/>
      <c r="DDR106" s="189"/>
      <c r="DDS106" s="189"/>
      <c r="DDT106" s="189"/>
      <c r="DDU106" s="189"/>
      <c r="DDV106" s="189"/>
      <c r="DDW106" s="189"/>
      <c r="DDX106" s="189"/>
      <c r="DDY106" s="189"/>
      <c r="DDZ106" s="189"/>
      <c r="DEA106" s="189"/>
      <c r="DEB106" s="189"/>
      <c r="DEC106" s="189"/>
      <c r="DED106" s="189"/>
      <c r="DEE106" s="189"/>
      <c r="DEF106" s="189"/>
      <c r="DEG106" s="189"/>
      <c r="DEH106" s="189"/>
      <c r="DEI106" s="189"/>
      <c r="DEJ106" s="189"/>
      <c r="DEK106" s="189"/>
      <c r="DEL106" s="189"/>
      <c r="DEM106" s="189"/>
      <c r="DEN106" s="189"/>
      <c r="DEO106" s="189"/>
      <c r="DEP106" s="189"/>
      <c r="DEQ106" s="189"/>
      <c r="DER106" s="189"/>
      <c r="DES106" s="189"/>
      <c r="DET106" s="189"/>
      <c r="DEU106" s="189"/>
      <c r="DEV106" s="189"/>
      <c r="DEW106" s="189"/>
      <c r="DEX106" s="189"/>
      <c r="DEY106" s="189"/>
      <c r="DEZ106" s="189"/>
      <c r="DFA106" s="189"/>
      <c r="DFB106" s="189"/>
      <c r="DFC106" s="189"/>
      <c r="DFD106" s="189"/>
      <c r="DFE106" s="189"/>
      <c r="DFF106" s="189"/>
      <c r="DFG106" s="189"/>
      <c r="DFH106" s="189"/>
      <c r="DFI106" s="189"/>
      <c r="DFJ106" s="189"/>
      <c r="DFK106" s="189"/>
      <c r="DFL106" s="189"/>
      <c r="DFM106" s="189"/>
      <c r="DFN106" s="189"/>
      <c r="DFO106" s="189"/>
      <c r="DFP106" s="189"/>
      <c r="DFQ106" s="189"/>
      <c r="DFR106" s="189"/>
      <c r="DFS106" s="189"/>
      <c r="DFT106" s="189"/>
      <c r="DFU106" s="189"/>
      <c r="DFV106" s="189"/>
      <c r="DFW106" s="189"/>
      <c r="DFX106" s="189"/>
      <c r="DFY106" s="189"/>
      <c r="DFZ106" s="189"/>
      <c r="DGA106" s="189"/>
      <c r="DGB106" s="189"/>
      <c r="DGC106" s="189"/>
      <c r="DGD106" s="189"/>
      <c r="DGE106" s="189"/>
      <c r="DGF106" s="189"/>
      <c r="DGG106" s="189"/>
      <c r="DGH106" s="189"/>
      <c r="DGI106" s="189"/>
      <c r="DGJ106" s="189"/>
      <c r="DGK106" s="189"/>
      <c r="DGL106" s="189"/>
      <c r="DGM106" s="189"/>
      <c r="DGN106" s="189"/>
      <c r="DGO106" s="189"/>
      <c r="DGP106" s="189"/>
      <c r="DGQ106" s="189"/>
      <c r="DGR106" s="189"/>
      <c r="DGS106" s="189"/>
      <c r="DGT106" s="189"/>
      <c r="DGU106" s="189"/>
      <c r="DGV106" s="189"/>
      <c r="DGW106" s="189"/>
      <c r="DGX106" s="189"/>
      <c r="DGY106" s="189"/>
      <c r="DGZ106" s="189"/>
      <c r="DHA106" s="189"/>
      <c r="DHB106" s="189"/>
      <c r="DHC106" s="189"/>
      <c r="DHD106" s="189"/>
      <c r="DHE106" s="189"/>
      <c r="DHF106" s="189"/>
      <c r="DHG106" s="189"/>
      <c r="DHH106" s="189"/>
      <c r="DHI106" s="189"/>
      <c r="DHJ106" s="189"/>
      <c r="DHK106" s="189"/>
      <c r="DHL106" s="189"/>
      <c r="DHM106" s="189"/>
      <c r="DHN106" s="189"/>
      <c r="DHO106" s="189"/>
      <c r="DHP106" s="189"/>
      <c r="DHQ106" s="189"/>
      <c r="DHR106" s="189"/>
      <c r="DHS106" s="189"/>
      <c r="DHT106" s="189"/>
      <c r="DHU106" s="189"/>
      <c r="DHV106" s="189"/>
      <c r="DHW106" s="189"/>
      <c r="DHX106" s="189"/>
      <c r="DHY106" s="189"/>
      <c r="DHZ106" s="189"/>
      <c r="DIA106" s="189"/>
      <c r="DIB106" s="189"/>
      <c r="DIC106" s="189"/>
      <c r="DID106" s="189"/>
      <c r="DIE106" s="189"/>
      <c r="DIF106" s="189"/>
      <c r="DIG106" s="189"/>
      <c r="DIH106" s="189"/>
      <c r="DII106" s="189"/>
      <c r="DIJ106" s="189"/>
      <c r="DIK106" s="189"/>
      <c r="DIL106" s="189"/>
      <c r="DIM106" s="189"/>
      <c r="DIN106" s="189"/>
      <c r="DIO106" s="189"/>
      <c r="DIP106" s="189"/>
      <c r="DIQ106" s="189"/>
      <c r="DIR106" s="189"/>
      <c r="DIS106" s="189"/>
      <c r="DIT106" s="189"/>
      <c r="DIU106" s="189"/>
      <c r="DIV106" s="189"/>
      <c r="DIW106" s="189"/>
      <c r="DIX106" s="189"/>
      <c r="DIY106" s="189"/>
      <c r="DIZ106" s="189"/>
      <c r="DJA106" s="189"/>
      <c r="DJB106" s="189"/>
      <c r="DJC106" s="189"/>
      <c r="DJD106" s="189"/>
      <c r="DJE106" s="189"/>
      <c r="DJF106" s="189"/>
      <c r="DJG106" s="189"/>
      <c r="DJH106" s="189"/>
      <c r="DJI106" s="189"/>
      <c r="DJJ106" s="189"/>
      <c r="DJK106" s="189"/>
      <c r="DJL106" s="189"/>
      <c r="DJM106" s="189"/>
      <c r="DJN106" s="189"/>
      <c r="DJO106" s="189"/>
      <c r="DJP106" s="189"/>
      <c r="DJQ106" s="189"/>
      <c r="DJR106" s="189"/>
      <c r="DJS106" s="189"/>
      <c r="DJT106" s="189"/>
      <c r="DJU106" s="189"/>
      <c r="DJV106" s="189"/>
      <c r="DJW106" s="189"/>
      <c r="DJX106" s="189"/>
      <c r="DJY106" s="189"/>
      <c r="DJZ106" s="189"/>
      <c r="DKA106" s="189"/>
      <c r="DKB106" s="189"/>
      <c r="DKC106" s="189"/>
      <c r="DKD106" s="189"/>
      <c r="DKE106" s="189"/>
      <c r="DKF106" s="189"/>
      <c r="DKG106" s="189"/>
      <c r="DKH106" s="189"/>
      <c r="DKI106" s="189"/>
      <c r="DKJ106" s="189"/>
      <c r="DKK106" s="189"/>
      <c r="DKL106" s="189"/>
      <c r="DKM106" s="189"/>
      <c r="DKN106" s="189"/>
      <c r="DKO106" s="189"/>
      <c r="DKP106" s="189"/>
      <c r="DKQ106" s="189"/>
      <c r="DKR106" s="189"/>
      <c r="DKS106" s="189"/>
      <c r="DKT106" s="189"/>
      <c r="DKU106" s="189"/>
      <c r="DKV106" s="189"/>
      <c r="DKW106" s="189"/>
      <c r="DKX106" s="189"/>
      <c r="DKY106" s="189"/>
      <c r="DKZ106" s="189"/>
      <c r="DLA106" s="189"/>
      <c r="DLB106" s="189"/>
      <c r="DLC106" s="189"/>
      <c r="DLD106" s="189"/>
      <c r="DLE106" s="189"/>
      <c r="DLF106" s="189"/>
      <c r="DLG106" s="189"/>
      <c r="DLH106" s="189"/>
      <c r="DLI106" s="189"/>
      <c r="DLJ106" s="189"/>
      <c r="DLK106" s="189"/>
      <c r="DLL106" s="189"/>
      <c r="DLM106" s="189"/>
      <c r="DLN106" s="189"/>
      <c r="DLO106" s="189"/>
      <c r="DLP106" s="189"/>
      <c r="DLQ106" s="189"/>
      <c r="DLR106" s="189"/>
      <c r="DLS106" s="189"/>
      <c r="DLT106" s="189"/>
      <c r="DLU106" s="189"/>
      <c r="DLV106" s="189"/>
      <c r="DLW106" s="189"/>
      <c r="DLX106" s="189"/>
      <c r="DLY106" s="189"/>
      <c r="DLZ106" s="189"/>
      <c r="DMA106" s="189"/>
      <c r="DMB106" s="189"/>
      <c r="DMC106" s="189"/>
      <c r="DMD106" s="189"/>
      <c r="DME106" s="189"/>
      <c r="DMF106" s="189"/>
      <c r="DMG106" s="189"/>
      <c r="DMH106" s="189"/>
      <c r="DMI106" s="189"/>
      <c r="DMJ106" s="189"/>
      <c r="DMK106" s="189"/>
      <c r="DML106" s="189"/>
      <c r="DMM106" s="189"/>
      <c r="DMN106" s="189"/>
      <c r="DMO106" s="189"/>
      <c r="DMP106" s="189"/>
      <c r="DMQ106" s="189"/>
      <c r="DMR106" s="189"/>
      <c r="DMS106" s="189"/>
      <c r="DMT106" s="189"/>
      <c r="DMU106" s="189"/>
      <c r="DMV106" s="189"/>
      <c r="DMW106" s="189"/>
      <c r="DMX106" s="189"/>
      <c r="DMY106" s="189"/>
      <c r="DMZ106" s="189"/>
      <c r="DNA106" s="189"/>
      <c r="DNB106" s="189"/>
      <c r="DNC106" s="189"/>
      <c r="DND106" s="189"/>
      <c r="DNE106" s="189"/>
      <c r="DNF106" s="189"/>
      <c r="DNG106" s="189"/>
      <c r="DNH106" s="189"/>
      <c r="DNI106" s="189"/>
      <c r="DNJ106" s="189"/>
      <c r="DNK106" s="189"/>
      <c r="DNL106" s="189"/>
      <c r="DNM106" s="189"/>
      <c r="DNN106" s="189"/>
      <c r="DNO106" s="189"/>
      <c r="DNP106" s="189"/>
      <c r="DNQ106" s="189"/>
      <c r="DNR106" s="189"/>
      <c r="DNS106" s="189"/>
      <c r="DNT106" s="189"/>
      <c r="DNU106" s="189"/>
      <c r="DNV106" s="189"/>
      <c r="DNW106" s="189"/>
      <c r="DNX106" s="189"/>
      <c r="DNY106" s="189"/>
      <c r="DNZ106" s="189"/>
      <c r="DOA106" s="189"/>
      <c r="DOB106" s="189"/>
      <c r="DOC106" s="189"/>
      <c r="DOD106" s="189"/>
      <c r="DOE106" s="189"/>
      <c r="DOF106" s="189"/>
      <c r="DOG106" s="189"/>
      <c r="DOH106" s="189"/>
      <c r="DOI106" s="189"/>
      <c r="DOJ106" s="189"/>
      <c r="DOK106" s="189"/>
      <c r="DOL106" s="189"/>
      <c r="DOM106" s="189"/>
      <c r="DON106" s="189"/>
      <c r="DOO106" s="189"/>
      <c r="DOP106" s="189"/>
      <c r="DOQ106" s="189"/>
      <c r="DOR106" s="189"/>
      <c r="DOS106" s="189"/>
      <c r="DOT106" s="189"/>
      <c r="DOU106" s="189"/>
      <c r="DOV106" s="189"/>
      <c r="DOW106" s="189"/>
      <c r="DOX106" s="189"/>
      <c r="DOY106" s="189"/>
      <c r="DOZ106" s="189"/>
      <c r="DPA106" s="189"/>
      <c r="DPB106" s="189"/>
      <c r="DPC106" s="189"/>
      <c r="DPD106" s="189"/>
      <c r="DPE106" s="189"/>
      <c r="DPF106" s="189"/>
      <c r="DPG106" s="189"/>
      <c r="DPH106" s="189"/>
      <c r="DPI106" s="189"/>
      <c r="DPJ106" s="189"/>
      <c r="DPK106" s="189"/>
      <c r="DPL106" s="189"/>
      <c r="DPM106" s="189"/>
      <c r="DPN106" s="189"/>
      <c r="DPO106" s="189"/>
      <c r="DPP106" s="189"/>
      <c r="DPQ106" s="189"/>
      <c r="DPR106" s="189"/>
      <c r="DPS106" s="189"/>
      <c r="DPT106" s="189"/>
      <c r="DPU106" s="189"/>
      <c r="DPV106" s="189"/>
      <c r="DPW106" s="189"/>
      <c r="DPX106" s="189"/>
      <c r="DPY106" s="189"/>
      <c r="DPZ106" s="189"/>
      <c r="DQA106" s="189"/>
      <c r="DQB106" s="189"/>
      <c r="DQC106" s="189"/>
      <c r="DQD106" s="189"/>
      <c r="DQE106" s="189"/>
      <c r="DQF106" s="189"/>
      <c r="DQG106" s="189"/>
      <c r="DQH106" s="189"/>
      <c r="DQI106" s="189"/>
      <c r="DQJ106" s="189"/>
      <c r="DQK106" s="189"/>
      <c r="DQL106" s="189"/>
      <c r="DQM106" s="189"/>
      <c r="DQN106" s="189"/>
      <c r="DQO106" s="189"/>
      <c r="DQP106" s="189"/>
      <c r="DQQ106" s="189"/>
      <c r="DQR106" s="189"/>
      <c r="DQS106" s="189"/>
      <c r="DQT106" s="189"/>
      <c r="DQU106" s="189"/>
      <c r="DQV106" s="189"/>
      <c r="DQW106" s="189"/>
      <c r="DQX106" s="189"/>
      <c r="DQY106" s="189"/>
      <c r="DQZ106" s="189"/>
      <c r="DRA106" s="189"/>
      <c r="DRB106" s="189"/>
      <c r="DRC106" s="189"/>
      <c r="DRD106" s="189"/>
      <c r="DRE106" s="189"/>
      <c r="DRF106" s="189"/>
      <c r="DRG106" s="189"/>
      <c r="DRH106" s="189"/>
      <c r="DRI106" s="189"/>
      <c r="DRJ106" s="189"/>
      <c r="DRK106" s="189"/>
      <c r="DRL106" s="189"/>
      <c r="DRM106" s="189"/>
      <c r="DRN106" s="189"/>
      <c r="DRO106" s="189"/>
      <c r="DRP106" s="189"/>
      <c r="DRQ106" s="189"/>
      <c r="DRR106" s="189"/>
      <c r="DRS106" s="189"/>
      <c r="DRT106" s="189"/>
      <c r="DRU106" s="189"/>
      <c r="DRV106" s="189"/>
      <c r="DRW106" s="189"/>
      <c r="DRX106" s="189"/>
      <c r="DRY106" s="189"/>
      <c r="DRZ106" s="189"/>
      <c r="DSA106" s="189"/>
      <c r="DSB106" s="189"/>
      <c r="DSC106" s="189"/>
      <c r="DSD106" s="189"/>
      <c r="DSE106" s="189"/>
      <c r="DSF106" s="189"/>
      <c r="DSG106" s="189"/>
      <c r="DSH106" s="189"/>
      <c r="DSI106" s="189"/>
      <c r="DSJ106" s="189"/>
      <c r="DSK106" s="189"/>
      <c r="DSL106" s="189"/>
      <c r="DSM106" s="189"/>
      <c r="DSN106" s="189"/>
      <c r="DSO106" s="189"/>
      <c r="DSP106" s="189"/>
      <c r="DSQ106" s="189"/>
      <c r="DSR106" s="189"/>
      <c r="DSS106" s="189"/>
      <c r="DST106" s="189"/>
      <c r="DSU106" s="189"/>
      <c r="DSV106" s="189"/>
      <c r="DSW106" s="189"/>
      <c r="DSX106" s="189"/>
      <c r="DSY106" s="189"/>
      <c r="DSZ106" s="189"/>
      <c r="DTA106" s="189"/>
      <c r="DTB106" s="189"/>
      <c r="DTC106" s="189"/>
      <c r="DTD106" s="189"/>
      <c r="DTE106" s="189"/>
      <c r="DTF106" s="189"/>
      <c r="DTG106" s="189"/>
      <c r="DTH106" s="189"/>
      <c r="DTI106" s="189"/>
      <c r="DTJ106" s="189"/>
      <c r="DTK106" s="189"/>
      <c r="DTL106" s="189"/>
      <c r="DTM106" s="189"/>
      <c r="DTN106" s="189"/>
      <c r="DTO106" s="189"/>
      <c r="DTP106" s="189"/>
      <c r="DTQ106" s="189"/>
      <c r="DTR106" s="189"/>
      <c r="DTS106" s="189"/>
      <c r="DTT106" s="189"/>
      <c r="DTU106" s="189"/>
      <c r="DTV106" s="189"/>
      <c r="DTW106" s="189"/>
      <c r="DTX106" s="189"/>
      <c r="DTY106" s="189"/>
      <c r="DTZ106" s="189"/>
      <c r="DUA106" s="189"/>
      <c r="DUB106" s="189"/>
      <c r="DUC106" s="189"/>
      <c r="DUD106" s="189"/>
      <c r="DUE106" s="189"/>
      <c r="DUF106" s="189"/>
      <c r="DUG106" s="189"/>
      <c r="DUH106" s="189"/>
      <c r="DUI106" s="189"/>
      <c r="DUJ106" s="189"/>
      <c r="DUK106" s="189"/>
      <c r="DUL106" s="189"/>
      <c r="DUM106" s="189"/>
      <c r="DUN106" s="189"/>
      <c r="DUO106" s="189"/>
      <c r="DUP106" s="189"/>
      <c r="DUQ106" s="189"/>
      <c r="DUR106" s="189"/>
      <c r="DUS106" s="189"/>
      <c r="DUT106" s="189"/>
      <c r="DUU106" s="189"/>
      <c r="DUV106" s="189"/>
      <c r="DUW106" s="189"/>
      <c r="DUX106" s="189"/>
      <c r="DUY106" s="189"/>
      <c r="DUZ106" s="189"/>
      <c r="DVA106" s="189"/>
      <c r="DVB106" s="189"/>
      <c r="DVC106" s="189"/>
      <c r="DVD106" s="189"/>
      <c r="DVE106" s="189"/>
      <c r="DVF106" s="189"/>
      <c r="DVG106" s="189"/>
      <c r="DVH106" s="189"/>
      <c r="DVI106" s="189"/>
      <c r="DVJ106" s="189"/>
      <c r="DVK106" s="189"/>
      <c r="DVL106" s="189"/>
      <c r="DVM106" s="189"/>
      <c r="DVN106" s="189"/>
      <c r="DVO106" s="189"/>
      <c r="DVP106" s="189"/>
      <c r="DVQ106" s="189"/>
      <c r="DVR106" s="189"/>
      <c r="DVS106" s="189"/>
      <c r="DVT106" s="189"/>
      <c r="DVU106" s="189"/>
      <c r="DVV106" s="189"/>
      <c r="DVW106" s="189"/>
      <c r="DVX106" s="189"/>
      <c r="DVY106" s="189"/>
      <c r="DVZ106" s="189"/>
      <c r="DWA106" s="189"/>
      <c r="DWB106" s="189"/>
      <c r="DWC106" s="189"/>
      <c r="DWD106" s="189"/>
      <c r="DWE106" s="189"/>
      <c r="DWF106" s="189"/>
      <c r="DWG106" s="189"/>
      <c r="DWH106" s="189"/>
      <c r="DWI106" s="189"/>
      <c r="DWJ106" s="189"/>
      <c r="DWK106" s="189"/>
      <c r="DWL106" s="189"/>
      <c r="DWM106" s="189"/>
      <c r="DWN106" s="189"/>
      <c r="DWO106" s="189"/>
      <c r="DWP106" s="189"/>
      <c r="DWQ106" s="189"/>
      <c r="DWR106" s="189"/>
      <c r="DWS106" s="189"/>
      <c r="DWT106" s="189"/>
      <c r="DWU106" s="189"/>
      <c r="DWV106" s="189"/>
      <c r="DWW106" s="189"/>
      <c r="DWX106" s="189"/>
      <c r="DWY106" s="189"/>
      <c r="DWZ106" s="189"/>
      <c r="DXA106" s="189"/>
      <c r="DXB106" s="189"/>
      <c r="DXC106" s="189"/>
      <c r="DXD106" s="189"/>
      <c r="DXE106" s="189"/>
      <c r="DXF106" s="189"/>
      <c r="DXG106" s="189"/>
      <c r="DXH106" s="189"/>
      <c r="DXI106" s="189"/>
      <c r="DXJ106" s="189"/>
      <c r="DXK106" s="189"/>
      <c r="DXL106" s="189"/>
      <c r="DXM106" s="189"/>
      <c r="DXN106" s="189"/>
      <c r="DXO106" s="189"/>
      <c r="DXP106" s="189"/>
      <c r="DXQ106" s="189"/>
      <c r="DXR106" s="189"/>
      <c r="DXS106" s="189"/>
      <c r="DXT106" s="189"/>
      <c r="DXU106" s="189"/>
      <c r="DXV106" s="189"/>
      <c r="DXW106" s="189"/>
      <c r="DXX106" s="189"/>
      <c r="DXY106" s="189"/>
      <c r="DXZ106" s="189"/>
      <c r="DYA106" s="189"/>
      <c r="DYB106" s="189"/>
      <c r="DYC106" s="189"/>
      <c r="DYD106" s="189"/>
      <c r="DYE106" s="189"/>
      <c r="DYF106" s="189"/>
      <c r="DYG106" s="189"/>
      <c r="DYH106" s="189"/>
      <c r="DYI106" s="189"/>
      <c r="DYJ106" s="189"/>
      <c r="DYK106" s="189"/>
      <c r="DYL106" s="189"/>
      <c r="DYM106" s="189"/>
      <c r="DYN106" s="189"/>
      <c r="DYO106" s="189"/>
      <c r="DYP106" s="189"/>
      <c r="DYQ106" s="189"/>
      <c r="DYR106" s="189"/>
      <c r="DYS106" s="189"/>
      <c r="DYT106" s="189"/>
      <c r="DYU106" s="189"/>
      <c r="DYV106" s="189"/>
      <c r="DYW106" s="189"/>
      <c r="DYX106" s="189"/>
      <c r="DYY106" s="189"/>
      <c r="DYZ106" s="189"/>
      <c r="DZA106" s="189"/>
      <c r="DZB106" s="189"/>
      <c r="DZC106" s="189"/>
      <c r="DZD106" s="189"/>
      <c r="DZE106" s="189"/>
      <c r="DZF106" s="189"/>
      <c r="DZG106" s="189"/>
      <c r="DZH106" s="189"/>
      <c r="DZI106" s="189"/>
      <c r="DZJ106" s="189"/>
      <c r="DZK106" s="189"/>
      <c r="DZL106" s="189"/>
      <c r="DZM106" s="189"/>
      <c r="DZN106" s="189"/>
      <c r="DZO106" s="189"/>
      <c r="DZP106" s="189"/>
      <c r="DZQ106" s="189"/>
      <c r="DZR106" s="189"/>
      <c r="DZS106" s="189"/>
      <c r="DZT106" s="189"/>
      <c r="DZU106" s="189"/>
      <c r="DZV106" s="189"/>
      <c r="DZW106" s="189"/>
      <c r="DZX106" s="189"/>
      <c r="DZY106" s="189"/>
      <c r="DZZ106" s="189"/>
      <c r="EAA106" s="189"/>
      <c r="EAB106" s="189"/>
      <c r="EAC106" s="189"/>
      <c r="EAD106" s="189"/>
      <c r="EAE106" s="189"/>
      <c r="EAF106" s="189"/>
      <c r="EAG106" s="189"/>
      <c r="EAH106" s="189"/>
      <c r="EAI106" s="189"/>
      <c r="EAJ106" s="189"/>
      <c r="EAK106" s="189"/>
      <c r="EAL106" s="189"/>
      <c r="EAM106" s="189"/>
      <c r="EAN106" s="189"/>
      <c r="EAO106" s="189"/>
      <c r="EAP106" s="189"/>
      <c r="EAQ106" s="189"/>
      <c r="EAR106" s="189"/>
      <c r="EAS106" s="189"/>
      <c r="EAT106" s="189"/>
      <c r="EAU106" s="189"/>
      <c r="EAV106" s="189"/>
      <c r="EAW106" s="189"/>
      <c r="EAX106" s="189"/>
      <c r="EAY106" s="189"/>
      <c r="EAZ106" s="189"/>
      <c r="EBA106" s="189"/>
      <c r="EBB106" s="189"/>
      <c r="EBC106" s="189"/>
      <c r="EBD106" s="189"/>
      <c r="EBE106" s="189"/>
      <c r="EBF106" s="189"/>
      <c r="EBG106" s="189"/>
      <c r="EBH106" s="189"/>
      <c r="EBI106" s="189"/>
      <c r="EBJ106" s="189"/>
      <c r="EBK106" s="189"/>
      <c r="EBL106" s="189"/>
      <c r="EBM106" s="189"/>
      <c r="EBN106" s="189"/>
      <c r="EBO106" s="189"/>
      <c r="EBP106" s="189"/>
      <c r="EBQ106" s="189"/>
      <c r="EBR106" s="189"/>
      <c r="EBS106" s="189"/>
      <c r="EBT106" s="189"/>
      <c r="EBU106" s="189"/>
      <c r="EBV106" s="189"/>
      <c r="EBW106" s="189"/>
      <c r="EBX106" s="189"/>
      <c r="EBY106" s="189"/>
      <c r="EBZ106" s="189"/>
      <c r="ECA106" s="189"/>
      <c r="ECB106" s="189"/>
      <c r="ECC106" s="189"/>
      <c r="ECD106" s="189"/>
      <c r="ECE106" s="189"/>
      <c r="ECF106" s="189"/>
      <c r="ECG106" s="189"/>
      <c r="ECH106" s="189"/>
      <c r="ECI106" s="189"/>
      <c r="ECJ106" s="189"/>
      <c r="ECK106" s="189"/>
      <c r="ECL106" s="189"/>
      <c r="ECM106" s="189"/>
      <c r="ECN106" s="189"/>
      <c r="ECO106" s="189"/>
      <c r="ECP106" s="189"/>
      <c r="ECQ106" s="189"/>
      <c r="ECR106" s="189"/>
      <c r="ECS106" s="189"/>
      <c r="ECT106" s="189"/>
      <c r="ECU106" s="189"/>
      <c r="ECV106" s="189"/>
      <c r="ECW106" s="189"/>
      <c r="ECX106" s="189"/>
      <c r="ECY106" s="189"/>
      <c r="ECZ106" s="189"/>
      <c r="EDA106" s="189"/>
      <c r="EDB106" s="189"/>
      <c r="EDC106" s="189"/>
      <c r="EDD106" s="189"/>
      <c r="EDE106" s="189"/>
      <c r="EDF106" s="189"/>
      <c r="EDG106" s="189"/>
      <c r="EDH106" s="189"/>
      <c r="EDI106" s="189"/>
      <c r="EDJ106" s="189"/>
      <c r="EDK106" s="189"/>
      <c r="EDL106" s="189"/>
      <c r="EDM106" s="189"/>
      <c r="EDN106" s="189"/>
      <c r="EDO106" s="189"/>
      <c r="EDP106" s="189"/>
      <c r="EDQ106" s="189"/>
      <c r="EDR106" s="189"/>
      <c r="EDS106" s="189"/>
      <c r="EDT106" s="189"/>
      <c r="EDU106" s="189"/>
      <c r="EDV106" s="189"/>
      <c r="EDW106" s="189"/>
      <c r="EDX106" s="189"/>
      <c r="EDY106" s="189"/>
      <c r="EDZ106" s="189"/>
      <c r="EEA106" s="189"/>
      <c r="EEB106" s="189"/>
      <c r="EEC106" s="189"/>
      <c r="EED106" s="189"/>
      <c r="EEE106" s="189"/>
      <c r="EEF106" s="189"/>
      <c r="EEG106" s="189"/>
      <c r="EEH106" s="189"/>
      <c r="EEI106" s="189"/>
      <c r="EEJ106" s="189"/>
      <c r="EEK106" s="189"/>
      <c r="EEL106" s="189"/>
      <c r="EEM106" s="189"/>
      <c r="EEN106" s="189"/>
      <c r="EEO106" s="189"/>
      <c r="EEP106" s="189"/>
      <c r="EEQ106" s="189"/>
      <c r="EER106" s="189"/>
      <c r="EES106" s="189"/>
      <c r="EET106" s="189"/>
      <c r="EEU106" s="189"/>
      <c r="EEV106" s="189"/>
      <c r="EEW106" s="189"/>
      <c r="EEX106" s="189"/>
      <c r="EEY106" s="189"/>
      <c r="EEZ106" s="189"/>
      <c r="EFA106" s="189"/>
      <c r="EFB106" s="189"/>
      <c r="EFC106" s="189"/>
      <c r="EFD106" s="189"/>
      <c r="EFE106" s="189"/>
      <c r="EFF106" s="189"/>
      <c r="EFG106" s="189"/>
      <c r="EFH106" s="189"/>
      <c r="EFI106" s="189"/>
      <c r="EFJ106" s="189"/>
      <c r="EFK106" s="189"/>
      <c r="EFL106" s="189"/>
      <c r="EFM106" s="189"/>
      <c r="EFN106" s="189"/>
      <c r="EFO106" s="189"/>
      <c r="EFP106" s="189"/>
      <c r="EFQ106" s="189"/>
      <c r="EFR106" s="189"/>
      <c r="EFS106" s="189"/>
      <c r="EFT106" s="189"/>
      <c r="EFU106" s="189"/>
      <c r="EFV106" s="189"/>
      <c r="EFW106" s="189"/>
      <c r="EFX106" s="189"/>
      <c r="EFY106" s="189"/>
      <c r="EFZ106" s="189"/>
      <c r="EGA106" s="189"/>
      <c r="EGB106" s="189"/>
      <c r="EGC106" s="189"/>
      <c r="EGD106" s="189"/>
      <c r="EGE106" s="189"/>
      <c r="EGF106" s="189"/>
      <c r="EGG106" s="189"/>
      <c r="EGH106" s="189"/>
      <c r="EGI106" s="189"/>
      <c r="EGJ106" s="189"/>
      <c r="EGK106" s="189"/>
      <c r="EGL106" s="189"/>
      <c r="EGM106" s="189"/>
      <c r="EGN106" s="189"/>
      <c r="EGO106" s="189"/>
      <c r="EGP106" s="189"/>
      <c r="EGQ106" s="189"/>
      <c r="EGR106" s="189"/>
      <c r="EGS106" s="189"/>
      <c r="EGT106" s="189"/>
      <c r="EGU106" s="189"/>
      <c r="EGV106" s="189"/>
      <c r="EGW106" s="189"/>
      <c r="EGX106" s="189"/>
      <c r="EGY106" s="189"/>
      <c r="EGZ106" s="189"/>
      <c r="EHA106" s="189"/>
      <c r="EHB106" s="189"/>
      <c r="EHC106" s="189"/>
      <c r="EHD106" s="189"/>
      <c r="EHE106" s="189"/>
      <c r="EHF106" s="189"/>
      <c r="EHG106" s="189"/>
      <c r="EHH106" s="189"/>
      <c r="EHI106" s="189"/>
      <c r="EHJ106" s="189"/>
      <c r="EHK106" s="189"/>
      <c r="EHL106" s="189"/>
      <c r="EHM106" s="189"/>
      <c r="EHN106" s="189"/>
      <c r="EHO106" s="189"/>
      <c r="EHP106" s="189"/>
      <c r="EHQ106" s="189"/>
      <c r="EHR106" s="189"/>
      <c r="EHS106" s="189"/>
      <c r="EHT106" s="189"/>
      <c r="EHU106" s="189"/>
      <c r="EHV106" s="189"/>
      <c r="EHW106" s="189"/>
      <c r="EHX106" s="189"/>
      <c r="EHY106" s="189"/>
      <c r="EHZ106" s="189"/>
      <c r="EIA106" s="189"/>
      <c r="EIB106" s="189"/>
      <c r="EIC106" s="189"/>
      <c r="EID106" s="189"/>
      <c r="EIE106" s="189"/>
      <c r="EIF106" s="189"/>
      <c r="EIG106" s="189"/>
      <c r="EIH106" s="189"/>
      <c r="EII106" s="189"/>
      <c r="EIJ106" s="189"/>
      <c r="EIK106" s="189"/>
      <c r="EIL106" s="189"/>
      <c r="EIM106" s="189"/>
      <c r="EIN106" s="189"/>
      <c r="EIO106" s="189"/>
      <c r="EIP106" s="189"/>
      <c r="EIQ106" s="189"/>
      <c r="EIR106" s="189"/>
      <c r="EIS106" s="189"/>
      <c r="EIT106" s="189"/>
      <c r="EIU106" s="189"/>
      <c r="EIV106" s="189"/>
      <c r="EIW106" s="189"/>
      <c r="EIX106" s="189"/>
      <c r="EIY106" s="189"/>
      <c r="EIZ106" s="189"/>
      <c r="EJA106" s="189"/>
      <c r="EJB106" s="189"/>
      <c r="EJC106" s="189"/>
      <c r="EJD106" s="189"/>
      <c r="EJE106" s="189"/>
      <c r="EJF106" s="189"/>
      <c r="EJG106" s="189"/>
      <c r="EJH106" s="189"/>
      <c r="EJI106" s="189"/>
      <c r="EJJ106" s="189"/>
      <c r="EJK106" s="189"/>
      <c r="EJL106" s="189"/>
      <c r="EJM106" s="189"/>
      <c r="EJN106" s="189"/>
      <c r="EJO106" s="189"/>
      <c r="EJP106" s="189"/>
      <c r="EJQ106" s="189"/>
      <c r="EJR106" s="189"/>
      <c r="EJS106" s="189"/>
      <c r="EJT106" s="189"/>
      <c r="EJU106" s="189"/>
      <c r="EJV106" s="189"/>
      <c r="EJW106" s="189"/>
      <c r="EJX106" s="189"/>
      <c r="EJY106" s="189"/>
      <c r="EJZ106" s="189"/>
      <c r="EKA106" s="189"/>
      <c r="EKB106" s="189"/>
      <c r="EKC106" s="189"/>
      <c r="EKD106" s="189"/>
      <c r="EKE106" s="189"/>
      <c r="EKF106" s="189"/>
      <c r="EKG106" s="189"/>
      <c r="EKH106" s="189"/>
      <c r="EKI106" s="189"/>
      <c r="EKJ106" s="189"/>
      <c r="EKK106" s="189"/>
      <c r="EKL106" s="189"/>
      <c r="EKM106" s="189"/>
      <c r="EKN106" s="189"/>
      <c r="EKO106" s="189"/>
      <c r="EKP106" s="189"/>
      <c r="EKQ106" s="189"/>
      <c r="EKR106" s="189"/>
      <c r="EKS106" s="189"/>
      <c r="EKT106" s="189"/>
      <c r="EKU106" s="189"/>
      <c r="EKV106" s="189"/>
      <c r="EKW106" s="189"/>
      <c r="EKX106" s="189"/>
      <c r="EKY106" s="189"/>
      <c r="EKZ106" s="189"/>
      <c r="ELA106" s="189"/>
      <c r="ELB106" s="189"/>
      <c r="ELC106" s="189"/>
      <c r="ELD106" s="189"/>
      <c r="ELE106" s="189"/>
      <c r="ELF106" s="189"/>
      <c r="ELG106" s="189"/>
      <c r="ELH106" s="189"/>
      <c r="ELI106" s="189"/>
      <c r="ELJ106" s="189"/>
      <c r="ELK106" s="189"/>
      <c r="ELL106" s="189"/>
      <c r="ELM106" s="189"/>
      <c r="ELN106" s="189"/>
      <c r="ELO106" s="189"/>
      <c r="ELP106" s="189"/>
      <c r="ELQ106" s="189"/>
      <c r="ELR106" s="189"/>
      <c r="ELS106" s="189"/>
      <c r="ELT106" s="189"/>
      <c r="ELU106" s="189"/>
      <c r="ELV106" s="189"/>
      <c r="ELW106" s="189"/>
      <c r="ELX106" s="189"/>
      <c r="ELY106" s="189"/>
      <c r="ELZ106" s="189"/>
      <c r="EMA106" s="189"/>
      <c r="EMB106" s="189"/>
      <c r="EMC106" s="189"/>
      <c r="EMD106" s="189"/>
      <c r="EME106" s="189"/>
      <c r="EMF106" s="189"/>
      <c r="EMG106" s="189"/>
      <c r="EMH106" s="189"/>
      <c r="EMI106" s="189"/>
      <c r="EMJ106" s="189"/>
      <c r="EMK106" s="189"/>
      <c r="EML106" s="189"/>
      <c r="EMM106" s="189"/>
      <c r="EMN106" s="189"/>
      <c r="EMO106" s="189"/>
      <c r="EMP106" s="189"/>
      <c r="EMQ106" s="189"/>
      <c r="EMR106" s="189"/>
      <c r="EMS106" s="189"/>
      <c r="EMT106" s="189"/>
      <c r="EMU106" s="189"/>
      <c r="EMV106" s="189"/>
      <c r="EMW106" s="189"/>
      <c r="EMX106" s="189"/>
      <c r="EMY106" s="189"/>
      <c r="EMZ106" s="189"/>
      <c r="ENA106" s="189"/>
      <c r="ENB106" s="189"/>
      <c r="ENC106" s="189"/>
      <c r="END106" s="189"/>
      <c r="ENE106" s="189"/>
      <c r="ENF106" s="189"/>
      <c r="ENG106" s="189"/>
      <c r="ENH106" s="189"/>
      <c r="ENI106" s="189"/>
      <c r="ENJ106" s="189"/>
      <c r="ENK106" s="189"/>
      <c r="ENL106" s="189"/>
      <c r="ENM106" s="189"/>
      <c r="ENN106" s="189"/>
      <c r="ENO106" s="189"/>
      <c r="ENP106" s="189"/>
      <c r="ENQ106" s="189"/>
      <c r="ENR106" s="189"/>
      <c r="ENS106" s="189"/>
      <c r="ENT106" s="189"/>
      <c r="ENU106" s="189"/>
      <c r="ENV106" s="189"/>
      <c r="ENW106" s="189"/>
      <c r="ENX106" s="189"/>
      <c r="ENY106" s="189"/>
      <c r="ENZ106" s="189"/>
      <c r="EOA106" s="189"/>
      <c r="EOB106" s="189"/>
      <c r="EOC106" s="189"/>
      <c r="EOD106" s="189"/>
      <c r="EOE106" s="189"/>
      <c r="EOF106" s="189"/>
      <c r="EOG106" s="189"/>
      <c r="EOH106" s="189"/>
      <c r="EOI106" s="189"/>
      <c r="EOJ106" s="189"/>
      <c r="EOK106" s="189"/>
      <c r="EOL106" s="189"/>
      <c r="EOM106" s="189"/>
      <c r="EON106" s="189"/>
      <c r="EOO106" s="189"/>
      <c r="EOP106" s="189"/>
      <c r="EOQ106" s="189"/>
      <c r="EOR106" s="189"/>
      <c r="EOS106" s="189"/>
      <c r="EOT106" s="189"/>
      <c r="EOU106" s="189"/>
      <c r="EOV106" s="189"/>
      <c r="EOW106" s="189"/>
      <c r="EOX106" s="189"/>
      <c r="EOY106" s="189"/>
      <c r="EOZ106" s="189"/>
      <c r="EPA106" s="189"/>
      <c r="EPB106" s="189"/>
      <c r="EPC106" s="189"/>
      <c r="EPD106" s="189"/>
      <c r="EPE106" s="189"/>
      <c r="EPF106" s="189"/>
      <c r="EPG106" s="189"/>
      <c r="EPH106" s="189"/>
      <c r="EPI106" s="189"/>
      <c r="EPJ106" s="189"/>
      <c r="EPK106" s="189"/>
      <c r="EPL106" s="189"/>
      <c r="EPM106" s="189"/>
      <c r="EPN106" s="189"/>
      <c r="EPO106" s="189"/>
      <c r="EPP106" s="189"/>
      <c r="EPQ106" s="189"/>
      <c r="EPR106" s="189"/>
      <c r="EPS106" s="189"/>
      <c r="EPT106" s="189"/>
      <c r="EPU106" s="189"/>
      <c r="EPV106" s="189"/>
      <c r="EPW106" s="189"/>
      <c r="EPX106" s="189"/>
      <c r="EPY106" s="189"/>
      <c r="EPZ106" s="189"/>
      <c r="EQA106" s="189"/>
      <c r="EQB106" s="189"/>
      <c r="EQC106" s="189"/>
      <c r="EQD106" s="189"/>
      <c r="EQE106" s="189"/>
      <c r="EQF106" s="189"/>
      <c r="EQG106" s="189"/>
      <c r="EQH106" s="189"/>
      <c r="EQI106" s="189"/>
      <c r="EQJ106" s="189"/>
      <c r="EQK106" s="189"/>
      <c r="EQL106" s="189"/>
      <c r="EQM106" s="189"/>
      <c r="EQN106" s="189"/>
      <c r="EQO106" s="189"/>
      <c r="EQP106" s="189"/>
      <c r="EQQ106" s="189"/>
      <c r="EQR106" s="189"/>
      <c r="EQS106" s="189"/>
      <c r="EQT106" s="189"/>
      <c r="EQU106" s="189"/>
      <c r="EQV106" s="189"/>
      <c r="EQW106" s="189"/>
      <c r="EQX106" s="189"/>
      <c r="EQY106" s="189"/>
      <c r="EQZ106" s="189"/>
      <c r="ERA106" s="189"/>
      <c r="ERB106" s="189"/>
      <c r="ERC106" s="189"/>
      <c r="ERD106" s="189"/>
      <c r="ERE106" s="189"/>
      <c r="ERF106" s="189"/>
      <c r="ERG106" s="189"/>
      <c r="ERH106" s="189"/>
      <c r="ERI106" s="189"/>
      <c r="ERJ106" s="189"/>
      <c r="ERK106" s="189"/>
      <c r="ERL106" s="189"/>
      <c r="ERM106" s="189"/>
      <c r="ERN106" s="189"/>
      <c r="ERO106" s="189"/>
      <c r="ERP106" s="189"/>
      <c r="ERQ106" s="189"/>
      <c r="ERR106" s="189"/>
      <c r="ERS106" s="189"/>
      <c r="ERT106" s="189"/>
      <c r="ERU106" s="189"/>
      <c r="ERV106" s="189"/>
      <c r="ERW106" s="189"/>
      <c r="ERX106" s="189"/>
      <c r="ERY106" s="189"/>
      <c r="ERZ106" s="189"/>
      <c r="ESA106" s="189"/>
      <c r="ESB106" s="189"/>
      <c r="ESC106" s="189"/>
      <c r="ESD106" s="189"/>
      <c r="ESE106" s="189"/>
      <c r="ESF106" s="189"/>
      <c r="ESG106" s="189"/>
      <c r="ESH106" s="189"/>
      <c r="ESI106" s="189"/>
      <c r="ESJ106" s="189"/>
      <c r="ESK106" s="189"/>
      <c r="ESL106" s="189"/>
      <c r="ESM106" s="189"/>
      <c r="ESN106" s="189"/>
      <c r="ESO106" s="189"/>
      <c r="ESP106" s="189"/>
      <c r="ESQ106" s="189"/>
      <c r="ESR106" s="189"/>
      <c r="ESS106" s="189"/>
      <c r="EST106" s="189"/>
      <c r="ESU106" s="189"/>
      <c r="ESV106" s="189"/>
      <c r="ESW106" s="189"/>
      <c r="ESX106" s="189"/>
      <c r="ESY106" s="189"/>
      <c r="ESZ106" s="189"/>
      <c r="ETA106" s="189"/>
      <c r="ETB106" s="189"/>
      <c r="ETC106" s="189"/>
      <c r="ETD106" s="189"/>
      <c r="ETE106" s="189"/>
      <c r="ETF106" s="189"/>
      <c r="ETG106" s="189"/>
      <c r="ETH106" s="189"/>
      <c r="ETI106" s="189"/>
      <c r="ETJ106" s="189"/>
      <c r="ETK106" s="189"/>
      <c r="ETL106" s="189"/>
      <c r="ETM106" s="189"/>
      <c r="ETN106" s="189"/>
      <c r="ETO106" s="189"/>
      <c r="ETP106" s="189"/>
      <c r="ETQ106" s="189"/>
      <c r="ETR106" s="189"/>
      <c r="ETS106" s="189"/>
      <c r="ETT106" s="189"/>
      <c r="ETU106" s="189"/>
      <c r="ETV106" s="189"/>
      <c r="ETW106" s="189"/>
      <c r="ETX106" s="189"/>
      <c r="ETY106" s="189"/>
      <c r="ETZ106" s="189"/>
      <c r="EUA106" s="189"/>
      <c r="EUB106" s="189"/>
      <c r="EUC106" s="189"/>
      <c r="EUD106" s="189"/>
      <c r="EUE106" s="189"/>
      <c r="EUF106" s="189"/>
      <c r="EUG106" s="189"/>
      <c r="EUH106" s="189"/>
      <c r="EUI106" s="189"/>
      <c r="EUJ106" s="189"/>
      <c r="EUK106" s="189"/>
      <c r="EUL106" s="189"/>
      <c r="EUM106" s="189"/>
      <c r="EUN106" s="189"/>
      <c r="EUO106" s="189"/>
      <c r="EUP106" s="189"/>
      <c r="EUQ106" s="189"/>
      <c r="EUR106" s="189"/>
      <c r="EUS106" s="189"/>
      <c r="EUT106" s="189"/>
      <c r="EUU106" s="189"/>
      <c r="EUV106" s="189"/>
      <c r="EUW106" s="189"/>
      <c r="EUX106" s="189"/>
      <c r="EUY106" s="189"/>
      <c r="EUZ106" s="189"/>
      <c r="EVA106" s="189"/>
      <c r="EVB106" s="189"/>
      <c r="EVC106" s="189"/>
      <c r="EVD106" s="189"/>
      <c r="EVE106" s="189"/>
      <c r="EVF106" s="189"/>
      <c r="EVG106" s="189"/>
      <c r="EVH106" s="189"/>
      <c r="EVI106" s="189"/>
      <c r="EVJ106" s="189"/>
      <c r="EVK106" s="189"/>
      <c r="EVL106" s="189"/>
      <c r="EVM106" s="189"/>
      <c r="EVN106" s="189"/>
      <c r="EVO106" s="189"/>
      <c r="EVP106" s="189"/>
      <c r="EVQ106" s="189"/>
      <c r="EVR106" s="189"/>
      <c r="EVS106" s="189"/>
      <c r="EVT106" s="189"/>
      <c r="EVU106" s="189"/>
      <c r="EVV106" s="189"/>
      <c r="EVW106" s="189"/>
      <c r="EVX106" s="189"/>
      <c r="EVY106" s="189"/>
      <c r="EVZ106" s="189"/>
      <c r="EWA106" s="189"/>
      <c r="EWB106" s="189"/>
      <c r="EWC106" s="189"/>
      <c r="EWD106" s="189"/>
      <c r="EWE106" s="189"/>
      <c r="EWF106" s="189"/>
      <c r="EWG106" s="189"/>
      <c r="EWH106" s="189"/>
      <c r="EWI106" s="189"/>
      <c r="EWJ106" s="189"/>
      <c r="EWK106" s="189"/>
      <c r="EWL106" s="189"/>
      <c r="EWM106" s="189"/>
      <c r="EWN106" s="189"/>
      <c r="EWO106" s="189"/>
      <c r="EWP106" s="189"/>
      <c r="EWQ106" s="189"/>
      <c r="EWR106" s="189"/>
      <c r="EWS106" s="189"/>
      <c r="EWT106" s="189"/>
      <c r="EWU106" s="189"/>
      <c r="EWV106" s="189"/>
      <c r="EWW106" s="189"/>
      <c r="EWX106" s="189"/>
      <c r="EWY106" s="189"/>
      <c r="EWZ106" s="189"/>
      <c r="EXA106" s="189"/>
      <c r="EXB106" s="189"/>
      <c r="EXC106" s="189"/>
      <c r="EXD106" s="189"/>
      <c r="EXE106" s="189"/>
      <c r="EXF106" s="189"/>
      <c r="EXG106" s="189"/>
      <c r="EXH106" s="189"/>
      <c r="EXI106" s="189"/>
      <c r="EXJ106" s="189"/>
      <c r="EXK106" s="189"/>
      <c r="EXL106" s="189"/>
      <c r="EXM106" s="189"/>
      <c r="EXN106" s="189"/>
      <c r="EXO106" s="189"/>
      <c r="EXP106" s="189"/>
      <c r="EXQ106" s="189"/>
      <c r="EXR106" s="189"/>
      <c r="EXS106" s="189"/>
      <c r="EXT106" s="189"/>
      <c r="EXU106" s="189"/>
      <c r="EXV106" s="189"/>
      <c r="EXW106" s="189"/>
      <c r="EXX106" s="189"/>
      <c r="EXY106" s="189"/>
      <c r="EXZ106" s="189"/>
      <c r="EYA106" s="189"/>
      <c r="EYB106" s="189"/>
      <c r="EYC106" s="189"/>
      <c r="EYD106" s="189"/>
      <c r="EYE106" s="189"/>
      <c r="EYF106" s="189"/>
      <c r="EYG106" s="189"/>
      <c r="EYH106" s="189"/>
      <c r="EYI106" s="189"/>
      <c r="EYJ106" s="189"/>
      <c r="EYK106" s="189"/>
      <c r="EYL106" s="189"/>
      <c r="EYM106" s="189"/>
      <c r="EYN106" s="189"/>
      <c r="EYO106" s="189"/>
      <c r="EYP106" s="189"/>
      <c r="EYQ106" s="189"/>
      <c r="EYR106" s="189"/>
      <c r="EYS106" s="189"/>
      <c r="EYT106" s="189"/>
      <c r="EYU106" s="189"/>
      <c r="EYV106" s="189"/>
      <c r="EYW106" s="189"/>
      <c r="EYX106" s="189"/>
      <c r="EYY106" s="189"/>
      <c r="EYZ106" s="189"/>
      <c r="EZA106" s="189"/>
      <c r="EZB106" s="189"/>
      <c r="EZC106" s="189"/>
      <c r="EZD106" s="189"/>
      <c r="EZE106" s="189"/>
      <c r="EZF106" s="189"/>
      <c r="EZG106" s="189"/>
      <c r="EZH106" s="189"/>
      <c r="EZI106" s="189"/>
      <c r="EZJ106" s="189"/>
      <c r="EZK106" s="189"/>
      <c r="EZL106" s="189"/>
      <c r="EZM106" s="189"/>
      <c r="EZN106" s="189"/>
      <c r="EZO106" s="189"/>
      <c r="EZP106" s="189"/>
      <c r="EZQ106" s="189"/>
      <c r="EZR106" s="189"/>
      <c r="EZS106" s="189"/>
      <c r="EZT106" s="189"/>
      <c r="EZU106" s="189"/>
      <c r="EZV106" s="189"/>
      <c r="EZW106" s="189"/>
      <c r="EZX106" s="189"/>
      <c r="EZY106" s="189"/>
      <c r="EZZ106" s="189"/>
      <c r="FAA106" s="189"/>
      <c r="FAB106" s="189"/>
      <c r="FAC106" s="189"/>
      <c r="FAD106" s="189"/>
      <c r="FAE106" s="189"/>
      <c r="FAF106" s="189"/>
      <c r="FAG106" s="189"/>
      <c r="FAH106" s="189"/>
      <c r="FAI106" s="189"/>
      <c r="FAJ106" s="189"/>
      <c r="FAK106" s="189"/>
      <c r="FAL106" s="189"/>
      <c r="FAM106" s="189"/>
      <c r="FAN106" s="189"/>
      <c r="FAO106" s="189"/>
      <c r="FAP106" s="189"/>
      <c r="FAQ106" s="189"/>
      <c r="FAR106" s="189"/>
      <c r="FAS106" s="189"/>
      <c r="FAT106" s="189"/>
      <c r="FAU106" s="189"/>
      <c r="FAV106" s="189"/>
      <c r="FAW106" s="189"/>
      <c r="FAX106" s="189"/>
      <c r="FAY106" s="189"/>
      <c r="FAZ106" s="189"/>
      <c r="FBA106" s="189"/>
      <c r="FBB106" s="189"/>
      <c r="FBC106" s="189"/>
      <c r="FBD106" s="189"/>
      <c r="FBE106" s="189"/>
      <c r="FBF106" s="189"/>
      <c r="FBG106" s="189"/>
      <c r="FBH106" s="189"/>
      <c r="FBI106" s="189"/>
      <c r="FBJ106" s="189"/>
      <c r="FBK106" s="189"/>
      <c r="FBL106" s="189"/>
      <c r="FBM106" s="189"/>
      <c r="FBN106" s="189"/>
      <c r="FBO106" s="189"/>
      <c r="FBP106" s="189"/>
      <c r="FBQ106" s="189"/>
      <c r="FBR106" s="189"/>
      <c r="FBS106" s="189"/>
      <c r="FBT106" s="189"/>
      <c r="FBU106" s="189"/>
      <c r="FBV106" s="189"/>
      <c r="FBW106" s="189"/>
      <c r="FBX106" s="189"/>
      <c r="FBY106" s="189"/>
      <c r="FBZ106" s="189"/>
      <c r="FCA106" s="189"/>
      <c r="FCB106" s="189"/>
      <c r="FCC106" s="189"/>
      <c r="FCD106" s="189"/>
      <c r="FCE106" s="189"/>
      <c r="FCF106" s="189"/>
      <c r="FCG106" s="189"/>
      <c r="FCH106" s="189"/>
      <c r="FCI106" s="189"/>
      <c r="FCJ106" s="189"/>
      <c r="FCK106" s="189"/>
      <c r="FCL106" s="189"/>
      <c r="FCM106" s="189"/>
      <c r="FCN106" s="189"/>
      <c r="FCO106" s="189"/>
      <c r="FCP106" s="189"/>
      <c r="FCQ106" s="189"/>
      <c r="FCR106" s="189"/>
      <c r="FCS106" s="189"/>
      <c r="FCT106" s="189"/>
      <c r="FCU106" s="189"/>
      <c r="FCV106" s="189"/>
      <c r="FCW106" s="189"/>
      <c r="FCX106" s="189"/>
      <c r="FCY106" s="189"/>
      <c r="FCZ106" s="189"/>
      <c r="FDA106" s="189"/>
      <c r="FDB106" s="189"/>
      <c r="FDC106" s="189"/>
      <c r="FDD106" s="189"/>
      <c r="FDE106" s="189"/>
      <c r="FDF106" s="189"/>
      <c r="FDG106" s="189"/>
      <c r="FDH106" s="189"/>
      <c r="FDI106" s="189"/>
      <c r="FDJ106" s="189"/>
      <c r="FDK106" s="189"/>
      <c r="FDL106" s="189"/>
      <c r="FDM106" s="189"/>
      <c r="FDN106" s="189"/>
      <c r="FDO106" s="189"/>
      <c r="FDP106" s="189"/>
      <c r="FDQ106" s="189"/>
      <c r="FDR106" s="189"/>
      <c r="FDS106" s="189"/>
      <c r="FDT106" s="189"/>
      <c r="FDU106" s="189"/>
      <c r="FDV106" s="189"/>
      <c r="FDW106" s="189"/>
      <c r="FDX106" s="189"/>
      <c r="FDY106" s="189"/>
      <c r="FDZ106" s="189"/>
      <c r="FEA106" s="189"/>
      <c r="FEB106" s="189"/>
      <c r="FEC106" s="189"/>
      <c r="FED106" s="189"/>
      <c r="FEE106" s="189"/>
      <c r="FEF106" s="189"/>
      <c r="FEG106" s="189"/>
      <c r="FEH106" s="189"/>
      <c r="FEI106" s="189"/>
      <c r="FEJ106" s="189"/>
      <c r="FEK106" s="189"/>
      <c r="FEL106" s="189"/>
      <c r="FEM106" s="189"/>
      <c r="FEN106" s="189"/>
      <c r="FEO106" s="189"/>
      <c r="FEP106" s="189"/>
      <c r="FEQ106" s="189"/>
      <c r="FER106" s="189"/>
      <c r="FES106" s="189"/>
      <c r="FET106" s="189"/>
      <c r="FEU106" s="189"/>
      <c r="FEV106" s="189"/>
      <c r="FEW106" s="189"/>
      <c r="FEX106" s="189"/>
      <c r="FEY106" s="189"/>
      <c r="FEZ106" s="189"/>
      <c r="FFA106" s="189"/>
      <c r="FFB106" s="189"/>
      <c r="FFC106" s="189"/>
      <c r="FFD106" s="189"/>
      <c r="FFE106" s="189"/>
      <c r="FFF106" s="189"/>
      <c r="FFG106" s="189"/>
      <c r="FFH106" s="189"/>
      <c r="FFI106" s="189"/>
      <c r="FFJ106" s="189"/>
      <c r="FFK106" s="189"/>
      <c r="FFL106" s="189"/>
      <c r="FFM106" s="189"/>
      <c r="FFN106" s="189"/>
      <c r="FFO106" s="189"/>
      <c r="FFP106" s="189"/>
      <c r="FFQ106" s="189"/>
      <c r="FFR106" s="189"/>
      <c r="FFS106" s="189"/>
      <c r="FFT106" s="189"/>
      <c r="FFU106" s="189"/>
      <c r="FFV106" s="189"/>
      <c r="FFW106" s="189"/>
      <c r="FFX106" s="189"/>
      <c r="FFY106" s="189"/>
      <c r="FFZ106" s="189"/>
      <c r="FGA106" s="189"/>
      <c r="FGB106" s="189"/>
      <c r="FGC106" s="189"/>
      <c r="FGD106" s="189"/>
      <c r="FGE106" s="189"/>
      <c r="FGF106" s="189"/>
      <c r="FGG106" s="189"/>
      <c r="FGH106" s="189"/>
      <c r="FGI106" s="189"/>
      <c r="FGJ106" s="189"/>
      <c r="FGK106" s="189"/>
      <c r="FGL106" s="189"/>
      <c r="FGM106" s="189"/>
      <c r="FGN106" s="189"/>
      <c r="FGO106" s="189"/>
      <c r="FGP106" s="189"/>
      <c r="FGQ106" s="189"/>
      <c r="FGR106" s="189"/>
      <c r="FGS106" s="189"/>
      <c r="FGT106" s="189"/>
      <c r="FGU106" s="189"/>
      <c r="FGV106" s="189"/>
      <c r="FGW106" s="189"/>
      <c r="FGX106" s="189"/>
      <c r="FGY106" s="189"/>
      <c r="FGZ106" s="189"/>
      <c r="FHA106" s="189"/>
      <c r="FHB106" s="189"/>
      <c r="FHC106" s="189"/>
      <c r="FHD106" s="189"/>
      <c r="FHE106" s="189"/>
      <c r="FHF106" s="189"/>
      <c r="FHG106" s="189"/>
      <c r="FHH106" s="189"/>
      <c r="FHI106" s="189"/>
      <c r="FHJ106" s="189"/>
      <c r="FHK106" s="189"/>
      <c r="FHL106" s="189"/>
      <c r="FHM106" s="189"/>
      <c r="FHN106" s="189"/>
      <c r="FHO106" s="189"/>
      <c r="FHP106" s="189"/>
      <c r="FHQ106" s="189"/>
      <c r="FHR106" s="189"/>
      <c r="FHS106" s="189"/>
      <c r="FHT106" s="189"/>
      <c r="FHU106" s="189"/>
      <c r="FHV106" s="189"/>
      <c r="FHW106" s="189"/>
      <c r="FHX106" s="189"/>
      <c r="FHY106" s="189"/>
      <c r="FHZ106" s="189"/>
      <c r="FIA106" s="189"/>
      <c r="FIB106" s="189"/>
      <c r="FIC106" s="189"/>
      <c r="FID106" s="189"/>
      <c r="FIE106" s="189"/>
      <c r="FIF106" s="189"/>
      <c r="FIG106" s="189"/>
      <c r="FIH106" s="189"/>
      <c r="FII106" s="189"/>
      <c r="FIJ106" s="189"/>
      <c r="FIK106" s="189"/>
      <c r="FIL106" s="189"/>
      <c r="FIM106" s="189"/>
      <c r="FIN106" s="189"/>
      <c r="FIO106" s="189"/>
      <c r="FIP106" s="189"/>
      <c r="FIQ106" s="189"/>
      <c r="FIR106" s="189"/>
      <c r="FIS106" s="189"/>
      <c r="FIT106" s="189"/>
      <c r="FIU106" s="189"/>
      <c r="FIV106" s="189"/>
      <c r="FIW106" s="189"/>
      <c r="FIX106" s="189"/>
      <c r="FIY106" s="189"/>
      <c r="FIZ106" s="189"/>
      <c r="FJA106" s="189"/>
      <c r="FJB106" s="189"/>
      <c r="FJC106" s="189"/>
      <c r="FJD106" s="189"/>
      <c r="FJE106" s="189"/>
      <c r="FJF106" s="189"/>
      <c r="FJG106" s="189"/>
      <c r="FJH106" s="189"/>
      <c r="FJI106" s="189"/>
      <c r="FJJ106" s="189"/>
      <c r="FJK106" s="189"/>
      <c r="FJL106" s="189"/>
      <c r="FJM106" s="189"/>
      <c r="FJN106" s="189"/>
      <c r="FJO106" s="189"/>
      <c r="FJP106" s="189"/>
      <c r="FJQ106" s="189"/>
      <c r="FJR106" s="189"/>
      <c r="FJS106" s="189"/>
      <c r="FJT106" s="189"/>
      <c r="FJU106" s="189"/>
      <c r="FJV106" s="189"/>
      <c r="FJW106" s="189"/>
      <c r="FJX106" s="189"/>
      <c r="FJY106" s="189"/>
      <c r="FJZ106" s="189"/>
      <c r="FKA106" s="189"/>
      <c r="FKB106" s="189"/>
      <c r="FKC106" s="189"/>
      <c r="FKD106" s="189"/>
      <c r="FKE106" s="189"/>
      <c r="FKF106" s="189"/>
      <c r="FKG106" s="189"/>
      <c r="FKH106" s="189"/>
      <c r="FKI106" s="189"/>
      <c r="FKJ106" s="189"/>
      <c r="FKK106" s="189"/>
      <c r="FKL106" s="189"/>
      <c r="FKM106" s="189"/>
      <c r="FKN106" s="189"/>
      <c r="FKO106" s="189"/>
      <c r="FKP106" s="189"/>
      <c r="FKQ106" s="189"/>
      <c r="FKR106" s="189"/>
      <c r="FKS106" s="189"/>
      <c r="FKT106" s="189"/>
      <c r="FKU106" s="189"/>
      <c r="FKV106" s="189"/>
      <c r="FKW106" s="189"/>
      <c r="FKX106" s="189"/>
      <c r="FKY106" s="189"/>
      <c r="FKZ106" s="189"/>
      <c r="FLA106" s="189"/>
      <c r="FLB106" s="189"/>
      <c r="FLC106" s="189"/>
      <c r="FLD106" s="189"/>
      <c r="FLE106" s="189"/>
      <c r="FLF106" s="189"/>
      <c r="FLG106" s="189"/>
      <c r="FLH106" s="189"/>
      <c r="FLI106" s="189"/>
      <c r="FLJ106" s="189"/>
      <c r="FLK106" s="189"/>
      <c r="FLL106" s="189"/>
      <c r="FLM106" s="189"/>
      <c r="FLN106" s="189"/>
      <c r="FLO106" s="189"/>
      <c r="FLP106" s="189"/>
      <c r="FLQ106" s="189"/>
      <c r="FLR106" s="189"/>
      <c r="FLS106" s="189"/>
      <c r="FLT106" s="189"/>
      <c r="FLU106" s="189"/>
      <c r="FLV106" s="189"/>
      <c r="FLW106" s="189"/>
      <c r="FLX106" s="189"/>
      <c r="FLY106" s="189"/>
      <c r="FLZ106" s="189"/>
      <c r="FMA106" s="189"/>
      <c r="FMB106" s="189"/>
      <c r="FMC106" s="189"/>
      <c r="FMD106" s="189"/>
      <c r="FME106" s="189"/>
      <c r="FMF106" s="189"/>
      <c r="FMG106" s="189"/>
      <c r="FMH106" s="189"/>
      <c r="FMI106" s="189"/>
      <c r="FMJ106" s="189"/>
      <c r="FMK106" s="189"/>
      <c r="FML106" s="189"/>
      <c r="FMM106" s="189"/>
      <c r="FMN106" s="189"/>
      <c r="FMO106" s="189"/>
      <c r="FMP106" s="189"/>
      <c r="FMQ106" s="189"/>
      <c r="FMR106" s="189"/>
      <c r="FMS106" s="189"/>
      <c r="FMT106" s="189"/>
      <c r="FMU106" s="189"/>
      <c r="FMV106" s="189"/>
      <c r="FMW106" s="189"/>
      <c r="FMX106" s="189"/>
      <c r="FMY106" s="189"/>
      <c r="FMZ106" s="189"/>
      <c r="FNA106" s="189"/>
      <c r="FNB106" s="189"/>
      <c r="FNC106" s="189"/>
      <c r="FND106" s="189"/>
      <c r="FNE106" s="189"/>
      <c r="FNF106" s="189"/>
      <c r="FNG106" s="189"/>
      <c r="FNH106" s="189"/>
      <c r="FNI106" s="189"/>
      <c r="FNJ106" s="189"/>
      <c r="FNK106" s="189"/>
      <c r="FNL106" s="189"/>
      <c r="FNM106" s="189"/>
      <c r="FNN106" s="189"/>
      <c r="FNO106" s="189"/>
      <c r="FNP106" s="189"/>
      <c r="FNQ106" s="189"/>
      <c r="FNR106" s="189"/>
      <c r="FNS106" s="189"/>
      <c r="FNT106" s="189"/>
      <c r="FNU106" s="189"/>
      <c r="FNV106" s="189"/>
      <c r="FNW106" s="189"/>
      <c r="FNX106" s="189"/>
      <c r="FNY106" s="189"/>
      <c r="FNZ106" s="189"/>
      <c r="FOA106" s="189"/>
      <c r="FOB106" s="189"/>
      <c r="FOC106" s="189"/>
      <c r="FOD106" s="189"/>
      <c r="FOE106" s="189"/>
      <c r="FOF106" s="189"/>
      <c r="FOG106" s="189"/>
      <c r="FOH106" s="189"/>
      <c r="FOI106" s="189"/>
      <c r="FOJ106" s="189"/>
      <c r="FOK106" s="189"/>
      <c r="FOL106" s="189"/>
      <c r="FOM106" s="189"/>
      <c r="FON106" s="189"/>
      <c r="FOO106" s="189"/>
      <c r="FOP106" s="189"/>
      <c r="FOQ106" s="189"/>
      <c r="FOR106" s="189"/>
      <c r="FOS106" s="189"/>
      <c r="FOT106" s="189"/>
      <c r="FOU106" s="189"/>
      <c r="FOV106" s="189"/>
      <c r="FOW106" s="189"/>
      <c r="FOX106" s="189"/>
      <c r="FOY106" s="189"/>
      <c r="FOZ106" s="189"/>
      <c r="FPA106" s="189"/>
      <c r="FPB106" s="189"/>
      <c r="FPC106" s="189"/>
      <c r="FPD106" s="189"/>
      <c r="FPE106" s="189"/>
      <c r="FPF106" s="189"/>
      <c r="FPG106" s="189"/>
      <c r="FPH106" s="189"/>
      <c r="FPI106" s="189"/>
      <c r="FPJ106" s="189"/>
      <c r="FPK106" s="189"/>
      <c r="FPL106" s="189"/>
      <c r="FPM106" s="189"/>
      <c r="FPN106" s="189"/>
      <c r="FPO106" s="189"/>
      <c r="FPP106" s="189"/>
      <c r="FPQ106" s="189"/>
      <c r="FPR106" s="189"/>
      <c r="FPS106" s="189"/>
      <c r="FPT106" s="189"/>
      <c r="FPU106" s="189"/>
      <c r="FPV106" s="189"/>
      <c r="FPW106" s="189"/>
      <c r="FPX106" s="189"/>
      <c r="FPY106" s="189"/>
      <c r="FPZ106" s="189"/>
      <c r="FQA106" s="189"/>
      <c r="FQB106" s="189"/>
      <c r="FQC106" s="189"/>
      <c r="FQD106" s="189"/>
      <c r="FQE106" s="189"/>
      <c r="FQF106" s="189"/>
      <c r="FQG106" s="189"/>
      <c r="FQH106" s="189"/>
      <c r="FQI106" s="189"/>
      <c r="FQJ106" s="189"/>
      <c r="FQK106" s="189"/>
      <c r="FQL106" s="189"/>
      <c r="FQM106" s="189"/>
      <c r="FQN106" s="189"/>
      <c r="FQO106" s="189"/>
      <c r="FQP106" s="189"/>
      <c r="FQQ106" s="189"/>
      <c r="FQR106" s="189"/>
      <c r="FQS106" s="189"/>
      <c r="FQT106" s="189"/>
      <c r="FQU106" s="189"/>
      <c r="FQV106" s="189"/>
      <c r="FQW106" s="189"/>
      <c r="FQX106" s="189"/>
      <c r="FQY106" s="189"/>
      <c r="FQZ106" s="189"/>
      <c r="FRA106" s="189"/>
      <c r="FRB106" s="189"/>
      <c r="FRC106" s="189"/>
      <c r="FRD106" s="189"/>
      <c r="FRE106" s="189"/>
      <c r="FRF106" s="189"/>
      <c r="FRG106" s="189"/>
      <c r="FRH106" s="189"/>
      <c r="FRI106" s="189"/>
      <c r="FRJ106" s="189"/>
      <c r="FRK106" s="189"/>
      <c r="FRL106" s="189"/>
      <c r="FRM106" s="189"/>
      <c r="FRN106" s="189"/>
      <c r="FRO106" s="189"/>
      <c r="FRP106" s="189"/>
      <c r="FRQ106" s="189"/>
      <c r="FRR106" s="189"/>
      <c r="FRS106" s="189"/>
      <c r="FRT106" s="189"/>
      <c r="FRU106" s="189"/>
      <c r="FRV106" s="189"/>
      <c r="FRW106" s="189"/>
      <c r="FRX106" s="189"/>
      <c r="FRY106" s="189"/>
      <c r="FRZ106" s="189"/>
      <c r="FSA106" s="189"/>
      <c r="FSB106" s="189"/>
      <c r="FSC106" s="189"/>
      <c r="FSD106" s="189"/>
      <c r="FSE106" s="189"/>
      <c r="FSF106" s="189"/>
      <c r="FSG106" s="189"/>
      <c r="FSH106" s="189"/>
      <c r="FSI106" s="189"/>
      <c r="FSJ106" s="189"/>
      <c r="FSK106" s="189"/>
      <c r="FSL106" s="189"/>
      <c r="FSM106" s="189"/>
      <c r="FSN106" s="189"/>
      <c r="FSO106" s="189"/>
      <c r="FSP106" s="189"/>
      <c r="FSQ106" s="189"/>
      <c r="FSR106" s="189"/>
      <c r="FSS106" s="189"/>
      <c r="FST106" s="189"/>
      <c r="FSU106" s="189"/>
      <c r="FSV106" s="189"/>
      <c r="FSW106" s="189"/>
      <c r="FSX106" s="189"/>
      <c r="FSY106" s="189"/>
      <c r="FSZ106" s="189"/>
      <c r="FTA106" s="189"/>
      <c r="FTB106" s="189"/>
      <c r="FTC106" s="189"/>
      <c r="FTD106" s="189"/>
      <c r="FTE106" s="189"/>
      <c r="FTF106" s="189"/>
      <c r="FTG106" s="189"/>
      <c r="FTH106" s="189"/>
      <c r="FTI106" s="189"/>
      <c r="FTJ106" s="189"/>
      <c r="FTK106" s="189"/>
      <c r="FTL106" s="189"/>
      <c r="FTM106" s="189"/>
      <c r="FTN106" s="189"/>
      <c r="FTO106" s="189"/>
      <c r="FTP106" s="189"/>
      <c r="FTQ106" s="189"/>
      <c r="FTR106" s="189"/>
      <c r="FTS106" s="189"/>
      <c r="FTT106" s="189"/>
      <c r="FTU106" s="189"/>
      <c r="FTV106" s="189"/>
      <c r="FTW106" s="189"/>
      <c r="FTX106" s="189"/>
      <c r="FTY106" s="189"/>
      <c r="FTZ106" s="189"/>
      <c r="FUA106" s="189"/>
      <c r="FUB106" s="189"/>
      <c r="FUC106" s="189"/>
      <c r="FUD106" s="189"/>
      <c r="FUE106" s="189"/>
      <c r="FUF106" s="189"/>
      <c r="FUG106" s="189"/>
      <c r="FUH106" s="189"/>
      <c r="FUI106" s="189"/>
      <c r="FUJ106" s="189"/>
      <c r="FUK106" s="189"/>
      <c r="FUL106" s="189"/>
      <c r="FUM106" s="189"/>
      <c r="FUN106" s="189"/>
      <c r="FUO106" s="189"/>
      <c r="FUP106" s="189"/>
      <c r="FUQ106" s="189"/>
      <c r="FUR106" s="189"/>
      <c r="FUS106" s="189"/>
      <c r="FUT106" s="189"/>
      <c r="FUU106" s="189"/>
      <c r="FUV106" s="189"/>
      <c r="FUW106" s="189"/>
      <c r="FUX106" s="189"/>
      <c r="FUY106" s="189"/>
      <c r="FUZ106" s="189"/>
      <c r="FVA106" s="189"/>
      <c r="FVB106" s="189"/>
      <c r="FVC106" s="189"/>
      <c r="FVD106" s="189"/>
      <c r="FVE106" s="189"/>
      <c r="FVF106" s="189"/>
      <c r="FVG106" s="189"/>
      <c r="FVH106" s="189"/>
      <c r="FVI106" s="189"/>
      <c r="FVJ106" s="189"/>
      <c r="FVK106" s="189"/>
      <c r="FVL106" s="189"/>
      <c r="FVM106" s="189"/>
      <c r="FVN106" s="189"/>
      <c r="FVO106" s="189"/>
      <c r="FVP106" s="189"/>
      <c r="FVQ106" s="189"/>
      <c r="FVR106" s="189"/>
      <c r="FVS106" s="189"/>
      <c r="FVT106" s="189"/>
      <c r="FVU106" s="189"/>
      <c r="FVV106" s="189"/>
      <c r="FVW106" s="189"/>
      <c r="FVX106" s="189"/>
      <c r="FVY106" s="189"/>
      <c r="FVZ106" s="189"/>
      <c r="FWA106" s="189"/>
      <c r="FWB106" s="189"/>
      <c r="FWC106" s="189"/>
      <c r="FWD106" s="189"/>
      <c r="FWE106" s="189"/>
      <c r="FWF106" s="189"/>
      <c r="FWG106" s="189"/>
      <c r="FWH106" s="189"/>
      <c r="FWI106" s="189"/>
      <c r="FWJ106" s="189"/>
      <c r="FWK106" s="189"/>
      <c r="FWL106" s="189"/>
      <c r="FWM106" s="189"/>
      <c r="FWN106" s="189"/>
      <c r="FWO106" s="189"/>
      <c r="FWP106" s="189"/>
      <c r="FWQ106" s="189"/>
      <c r="FWR106" s="189"/>
      <c r="FWS106" s="189"/>
      <c r="FWT106" s="189"/>
      <c r="FWU106" s="189"/>
      <c r="FWV106" s="189"/>
      <c r="FWW106" s="189"/>
      <c r="FWX106" s="189"/>
      <c r="FWY106" s="189"/>
      <c r="FWZ106" s="189"/>
      <c r="FXA106" s="189"/>
      <c r="FXB106" s="189"/>
      <c r="FXC106" s="189"/>
      <c r="FXD106" s="189"/>
      <c r="FXE106" s="189"/>
      <c r="FXF106" s="189"/>
      <c r="FXG106" s="189"/>
      <c r="FXH106" s="189"/>
      <c r="FXI106" s="189"/>
      <c r="FXJ106" s="189"/>
      <c r="FXK106" s="189"/>
      <c r="FXL106" s="189"/>
      <c r="FXM106" s="189"/>
      <c r="FXN106" s="189"/>
      <c r="FXO106" s="189"/>
      <c r="FXP106" s="189"/>
      <c r="FXQ106" s="189"/>
      <c r="FXR106" s="189"/>
      <c r="FXS106" s="189"/>
      <c r="FXT106" s="189"/>
      <c r="FXU106" s="189"/>
      <c r="FXV106" s="189"/>
      <c r="FXW106" s="189"/>
      <c r="FXX106" s="189"/>
      <c r="FXY106" s="189"/>
      <c r="FXZ106" s="189"/>
      <c r="FYA106" s="189"/>
      <c r="FYB106" s="189"/>
      <c r="FYC106" s="189"/>
      <c r="FYD106" s="189"/>
      <c r="FYE106" s="189"/>
      <c r="FYF106" s="189"/>
      <c r="FYG106" s="189"/>
      <c r="FYH106" s="189"/>
      <c r="FYI106" s="189"/>
      <c r="FYJ106" s="189"/>
      <c r="FYK106" s="189"/>
      <c r="FYL106" s="189"/>
      <c r="FYM106" s="189"/>
      <c r="FYN106" s="189"/>
      <c r="FYO106" s="189"/>
      <c r="FYP106" s="189"/>
      <c r="FYQ106" s="189"/>
      <c r="FYR106" s="189"/>
      <c r="FYS106" s="189"/>
      <c r="FYT106" s="189"/>
      <c r="FYU106" s="189"/>
      <c r="FYV106" s="189"/>
      <c r="FYW106" s="189"/>
      <c r="FYX106" s="189"/>
      <c r="FYY106" s="189"/>
      <c r="FYZ106" s="189"/>
      <c r="FZA106" s="189"/>
      <c r="FZB106" s="189"/>
      <c r="FZC106" s="189"/>
      <c r="FZD106" s="189"/>
      <c r="FZE106" s="189"/>
      <c r="FZF106" s="189"/>
      <c r="FZG106" s="189"/>
      <c r="FZH106" s="189"/>
      <c r="FZI106" s="189"/>
      <c r="FZJ106" s="189"/>
      <c r="FZK106" s="189"/>
      <c r="FZL106" s="189"/>
      <c r="FZM106" s="189"/>
      <c r="FZN106" s="189"/>
      <c r="FZO106" s="189"/>
      <c r="FZP106" s="189"/>
      <c r="FZQ106" s="189"/>
      <c r="FZR106" s="189"/>
      <c r="FZS106" s="189"/>
      <c r="FZT106" s="189"/>
      <c r="FZU106" s="189"/>
      <c r="FZV106" s="189"/>
      <c r="FZW106" s="189"/>
      <c r="FZX106" s="189"/>
      <c r="FZY106" s="189"/>
      <c r="FZZ106" s="189"/>
      <c r="GAA106" s="189"/>
      <c r="GAB106" s="189"/>
      <c r="GAC106" s="189"/>
      <c r="GAD106" s="189"/>
      <c r="GAE106" s="189"/>
      <c r="GAF106" s="189"/>
      <c r="GAG106" s="189"/>
      <c r="GAH106" s="189"/>
      <c r="GAI106" s="189"/>
      <c r="GAJ106" s="189"/>
      <c r="GAK106" s="189"/>
      <c r="GAL106" s="189"/>
      <c r="GAM106" s="189"/>
      <c r="GAN106" s="189"/>
      <c r="GAO106" s="189"/>
      <c r="GAP106" s="189"/>
      <c r="GAQ106" s="189"/>
      <c r="GAR106" s="189"/>
      <c r="GAS106" s="189"/>
      <c r="GAT106" s="189"/>
      <c r="GAU106" s="189"/>
      <c r="GAV106" s="189"/>
      <c r="GAW106" s="189"/>
      <c r="GAX106" s="189"/>
      <c r="GAY106" s="189"/>
      <c r="GAZ106" s="189"/>
      <c r="GBA106" s="189"/>
      <c r="GBB106" s="189"/>
      <c r="GBC106" s="189"/>
      <c r="GBD106" s="189"/>
      <c r="GBE106" s="189"/>
      <c r="GBF106" s="189"/>
      <c r="GBG106" s="189"/>
      <c r="GBH106" s="189"/>
      <c r="GBI106" s="189"/>
      <c r="GBJ106" s="189"/>
      <c r="GBK106" s="189"/>
      <c r="GBL106" s="189"/>
      <c r="GBM106" s="189"/>
      <c r="GBN106" s="189"/>
      <c r="GBO106" s="189"/>
      <c r="GBP106" s="189"/>
      <c r="GBQ106" s="189"/>
      <c r="GBR106" s="189"/>
      <c r="GBS106" s="189"/>
      <c r="GBT106" s="189"/>
      <c r="GBU106" s="189"/>
      <c r="GBV106" s="189"/>
      <c r="GBW106" s="189"/>
      <c r="GBX106" s="189"/>
      <c r="GBY106" s="189"/>
      <c r="GBZ106" s="189"/>
      <c r="GCA106" s="189"/>
      <c r="GCB106" s="189"/>
      <c r="GCC106" s="189"/>
      <c r="GCD106" s="189"/>
      <c r="GCE106" s="189"/>
      <c r="GCF106" s="189"/>
      <c r="GCG106" s="189"/>
      <c r="GCH106" s="189"/>
      <c r="GCI106" s="189"/>
      <c r="GCJ106" s="189"/>
      <c r="GCK106" s="189"/>
      <c r="GCL106" s="189"/>
      <c r="GCM106" s="189"/>
      <c r="GCN106" s="189"/>
      <c r="GCO106" s="189"/>
      <c r="GCP106" s="189"/>
      <c r="GCQ106" s="189"/>
      <c r="GCR106" s="189"/>
      <c r="GCS106" s="189"/>
      <c r="GCT106" s="189"/>
      <c r="GCU106" s="189"/>
      <c r="GCV106" s="189"/>
      <c r="GCW106" s="189"/>
      <c r="GCX106" s="189"/>
      <c r="GCY106" s="189"/>
      <c r="GCZ106" s="189"/>
      <c r="GDA106" s="189"/>
      <c r="GDB106" s="189"/>
      <c r="GDC106" s="189"/>
      <c r="GDD106" s="189"/>
      <c r="GDE106" s="189"/>
      <c r="GDF106" s="189"/>
      <c r="GDG106" s="189"/>
      <c r="GDH106" s="189"/>
      <c r="GDI106" s="189"/>
      <c r="GDJ106" s="189"/>
      <c r="GDK106" s="189"/>
      <c r="GDL106" s="189"/>
      <c r="GDM106" s="189"/>
      <c r="GDN106" s="189"/>
      <c r="GDO106" s="189"/>
      <c r="GDP106" s="189"/>
      <c r="GDQ106" s="189"/>
      <c r="GDR106" s="189"/>
      <c r="GDS106" s="189"/>
      <c r="GDT106" s="189"/>
      <c r="GDU106" s="189"/>
      <c r="GDV106" s="189"/>
      <c r="GDW106" s="189"/>
      <c r="GDX106" s="189"/>
      <c r="GDY106" s="189"/>
      <c r="GDZ106" s="189"/>
      <c r="GEA106" s="189"/>
      <c r="GEB106" s="189"/>
      <c r="GEC106" s="189"/>
      <c r="GED106" s="189"/>
      <c r="GEE106" s="189"/>
      <c r="GEF106" s="189"/>
      <c r="GEG106" s="189"/>
      <c r="GEH106" s="189"/>
      <c r="GEI106" s="189"/>
      <c r="GEJ106" s="189"/>
      <c r="GEK106" s="189"/>
      <c r="GEL106" s="189"/>
      <c r="GEM106" s="189"/>
      <c r="GEN106" s="189"/>
      <c r="GEO106" s="189"/>
      <c r="GEP106" s="189"/>
      <c r="GEQ106" s="189"/>
      <c r="GER106" s="189"/>
      <c r="GES106" s="189"/>
      <c r="GET106" s="189"/>
      <c r="GEU106" s="189"/>
      <c r="GEV106" s="189"/>
      <c r="GEW106" s="189"/>
      <c r="GEX106" s="189"/>
      <c r="GEY106" s="189"/>
      <c r="GEZ106" s="189"/>
      <c r="GFA106" s="189"/>
      <c r="GFB106" s="189"/>
      <c r="GFC106" s="189"/>
      <c r="GFD106" s="189"/>
      <c r="GFE106" s="189"/>
      <c r="GFF106" s="189"/>
      <c r="GFG106" s="189"/>
      <c r="GFH106" s="189"/>
      <c r="GFI106" s="189"/>
      <c r="GFJ106" s="189"/>
      <c r="GFK106" s="189"/>
      <c r="GFL106" s="189"/>
      <c r="GFM106" s="189"/>
      <c r="GFN106" s="189"/>
      <c r="GFO106" s="189"/>
      <c r="GFP106" s="189"/>
      <c r="GFQ106" s="189"/>
      <c r="GFR106" s="189"/>
      <c r="GFS106" s="189"/>
      <c r="GFT106" s="189"/>
      <c r="GFU106" s="189"/>
      <c r="GFV106" s="189"/>
      <c r="GFW106" s="189"/>
      <c r="GFX106" s="189"/>
      <c r="GFY106" s="189"/>
      <c r="GFZ106" s="189"/>
      <c r="GGA106" s="189"/>
      <c r="GGB106" s="189"/>
      <c r="GGC106" s="189"/>
      <c r="GGD106" s="189"/>
      <c r="GGE106" s="189"/>
      <c r="GGF106" s="189"/>
      <c r="GGG106" s="189"/>
      <c r="GGH106" s="189"/>
      <c r="GGI106" s="189"/>
      <c r="GGJ106" s="189"/>
      <c r="GGK106" s="189"/>
      <c r="GGL106" s="189"/>
      <c r="GGM106" s="189"/>
      <c r="GGN106" s="189"/>
      <c r="GGO106" s="189"/>
      <c r="GGP106" s="189"/>
      <c r="GGQ106" s="189"/>
      <c r="GGR106" s="189"/>
      <c r="GGS106" s="189"/>
      <c r="GGT106" s="189"/>
      <c r="GGU106" s="189"/>
      <c r="GGV106" s="189"/>
      <c r="GGW106" s="189"/>
      <c r="GGX106" s="189"/>
      <c r="GGY106" s="189"/>
      <c r="GGZ106" s="189"/>
      <c r="GHA106" s="189"/>
      <c r="GHB106" s="189"/>
      <c r="GHC106" s="189"/>
      <c r="GHD106" s="189"/>
      <c r="GHE106" s="189"/>
      <c r="GHF106" s="189"/>
      <c r="GHG106" s="189"/>
      <c r="GHH106" s="189"/>
      <c r="GHI106" s="189"/>
      <c r="GHJ106" s="189"/>
      <c r="GHK106" s="189"/>
      <c r="GHL106" s="189"/>
      <c r="GHM106" s="189"/>
      <c r="GHN106" s="189"/>
      <c r="GHO106" s="189"/>
      <c r="GHP106" s="189"/>
      <c r="GHQ106" s="189"/>
      <c r="GHR106" s="189"/>
      <c r="GHS106" s="189"/>
      <c r="GHT106" s="189"/>
      <c r="GHU106" s="189"/>
      <c r="GHV106" s="189"/>
      <c r="GHW106" s="189"/>
      <c r="GHX106" s="189"/>
      <c r="GHY106" s="189"/>
      <c r="GHZ106" s="189"/>
      <c r="GIA106" s="189"/>
      <c r="GIB106" s="189"/>
      <c r="GIC106" s="189"/>
      <c r="GID106" s="189"/>
      <c r="GIE106" s="189"/>
      <c r="GIF106" s="189"/>
      <c r="GIG106" s="189"/>
      <c r="GIH106" s="189"/>
      <c r="GII106" s="189"/>
      <c r="GIJ106" s="189"/>
      <c r="GIK106" s="189"/>
      <c r="GIL106" s="189"/>
      <c r="GIM106" s="189"/>
      <c r="GIN106" s="189"/>
      <c r="GIO106" s="189"/>
      <c r="GIP106" s="189"/>
      <c r="GIQ106" s="189"/>
      <c r="GIR106" s="189"/>
      <c r="GIS106" s="189"/>
      <c r="GIT106" s="189"/>
      <c r="GIU106" s="189"/>
      <c r="GIV106" s="189"/>
      <c r="GIW106" s="189"/>
      <c r="GIX106" s="189"/>
      <c r="GIY106" s="189"/>
      <c r="GIZ106" s="189"/>
      <c r="GJA106" s="189"/>
      <c r="GJB106" s="189"/>
      <c r="GJC106" s="189"/>
      <c r="GJD106" s="189"/>
      <c r="GJE106" s="189"/>
      <c r="GJF106" s="189"/>
      <c r="GJG106" s="189"/>
      <c r="GJH106" s="189"/>
      <c r="GJI106" s="189"/>
      <c r="GJJ106" s="189"/>
      <c r="GJK106" s="189"/>
      <c r="GJL106" s="189"/>
      <c r="GJM106" s="189"/>
      <c r="GJN106" s="189"/>
      <c r="GJO106" s="189"/>
      <c r="GJP106" s="189"/>
      <c r="GJQ106" s="189"/>
      <c r="GJR106" s="189"/>
      <c r="GJS106" s="189"/>
      <c r="GJT106" s="189"/>
      <c r="GJU106" s="189"/>
      <c r="GJV106" s="189"/>
      <c r="GJW106" s="189"/>
      <c r="GJX106" s="189"/>
      <c r="GJY106" s="189"/>
      <c r="GJZ106" s="189"/>
      <c r="GKA106" s="189"/>
      <c r="GKB106" s="189"/>
      <c r="GKC106" s="189"/>
      <c r="GKD106" s="189"/>
      <c r="GKE106" s="189"/>
      <c r="GKF106" s="189"/>
      <c r="GKG106" s="189"/>
      <c r="GKH106" s="189"/>
      <c r="GKI106" s="189"/>
      <c r="GKJ106" s="189"/>
      <c r="GKK106" s="189"/>
      <c r="GKL106" s="189"/>
      <c r="GKM106" s="189"/>
      <c r="GKN106" s="189"/>
      <c r="GKO106" s="189"/>
      <c r="GKP106" s="189"/>
      <c r="GKQ106" s="189"/>
      <c r="GKR106" s="189"/>
      <c r="GKS106" s="189"/>
      <c r="GKT106" s="189"/>
      <c r="GKU106" s="189"/>
      <c r="GKV106" s="189"/>
      <c r="GKW106" s="189"/>
      <c r="GKX106" s="189"/>
      <c r="GKY106" s="189"/>
      <c r="GKZ106" s="189"/>
      <c r="GLA106" s="189"/>
      <c r="GLB106" s="189"/>
      <c r="GLC106" s="189"/>
      <c r="GLD106" s="189"/>
      <c r="GLE106" s="189"/>
      <c r="GLF106" s="189"/>
      <c r="GLG106" s="189"/>
      <c r="GLH106" s="189"/>
      <c r="GLI106" s="189"/>
      <c r="GLJ106" s="189"/>
      <c r="GLK106" s="189"/>
      <c r="GLL106" s="189"/>
      <c r="GLM106" s="189"/>
      <c r="GLN106" s="189"/>
      <c r="GLO106" s="189"/>
      <c r="GLP106" s="189"/>
      <c r="GLQ106" s="189"/>
      <c r="GLR106" s="189"/>
      <c r="GLS106" s="189"/>
      <c r="GLT106" s="189"/>
      <c r="GLU106" s="189"/>
      <c r="GLV106" s="189"/>
      <c r="GLW106" s="189"/>
      <c r="GLX106" s="189"/>
      <c r="GLY106" s="189"/>
      <c r="GLZ106" s="189"/>
      <c r="GMA106" s="189"/>
      <c r="GMB106" s="189"/>
      <c r="GMC106" s="189"/>
      <c r="GMD106" s="189"/>
      <c r="GME106" s="189"/>
      <c r="GMF106" s="189"/>
      <c r="GMG106" s="189"/>
      <c r="GMH106" s="189"/>
      <c r="GMI106" s="189"/>
      <c r="GMJ106" s="189"/>
      <c r="GMK106" s="189"/>
      <c r="GML106" s="189"/>
      <c r="GMM106" s="189"/>
      <c r="GMN106" s="189"/>
      <c r="GMO106" s="189"/>
      <c r="GMP106" s="189"/>
      <c r="GMQ106" s="189"/>
      <c r="GMR106" s="189"/>
      <c r="GMS106" s="189"/>
      <c r="GMT106" s="189"/>
      <c r="GMU106" s="189"/>
      <c r="GMV106" s="189"/>
      <c r="GMW106" s="189"/>
      <c r="GMX106" s="189"/>
      <c r="GMY106" s="189"/>
      <c r="GMZ106" s="189"/>
      <c r="GNA106" s="189"/>
      <c r="GNB106" s="189"/>
      <c r="GNC106" s="189"/>
      <c r="GND106" s="189"/>
      <c r="GNE106" s="189"/>
      <c r="GNF106" s="189"/>
      <c r="GNG106" s="189"/>
      <c r="GNH106" s="189"/>
      <c r="GNI106" s="189"/>
      <c r="GNJ106" s="189"/>
      <c r="GNK106" s="189"/>
      <c r="GNL106" s="189"/>
      <c r="GNM106" s="189"/>
      <c r="GNN106" s="189"/>
      <c r="GNO106" s="189"/>
      <c r="GNP106" s="189"/>
      <c r="GNQ106" s="189"/>
      <c r="GNR106" s="189"/>
      <c r="GNS106" s="189"/>
      <c r="GNT106" s="189"/>
      <c r="GNU106" s="189"/>
      <c r="GNV106" s="189"/>
      <c r="GNW106" s="189"/>
      <c r="GNX106" s="189"/>
      <c r="GNY106" s="189"/>
      <c r="GNZ106" s="189"/>
      <c r="GOA106" s="189"/>
      <c r="GOB106" s="189"/>
      <c r="GOC106" s="189"/>
      <c r="GOD106" s="189"/>
      <c r="GOE106" s="189"/>
      <c r="GOF106" s="189"/>
      <c r="GOG106" s="189"/>
      <c r="GOH106" s="189"/>
      <c r="GOI106" s="189"/>
      <c r="GOJ106" s="189"/>
      <c r="GOK106" s="189"/>
      <c r="GOL106" s="189"/>
      <c r="GOM106" s="189"/>
      <c r="GON106" s="189"/>
      <c r="GOO106" s="189"/>
      <c r="GOP106" s="189"/>
      <c r="GOQ106" s="189"/>
      <c r="GOR106" s="189"/>
      <c r="GOS106" s="189"/>
      <c r="GOT106" s="189"/>
      <c r="GOU106" s="189"/>
      <c r="GOV106" s="189"/>
      <c r="GOW106" s="189"/>
      <c r="GOX106" s="189"/>
      <c r="GOY106" s="189"/>
      <c r="GOZ106" s="189"/>
      <c r="GPA106" s="189"/>
      <c r="GPB106" s="189"/>
      <c r="GPC106" s="189"/>
      <c r="GPD106" s="189"/>
      <c r="GPE106" s="189"/>
      <c r="GPF106" s="189"/>
      <c r="GPG106" s="189"/>
      <c r="GPH106" s="189"/>
      <c r="GPI106" s="189"/>
      <c r="GPJ106" s="189"/>
      <c r="GPK106" s="189"/>
      <c r="GPL106" s="189"/>
      <c r="GPM106" s="189"/>
      <c r="GPN106" s="189"/>
      <c r="GPO106" s="189"/>
      <c r="GPP106" s="189"/>
      <c r="GPQ106" s="189"/>
      <c r="GPR106" s="189"/>
      <c r="GPS106" s="189"/>
      <c r="GPT106" s="189"/>
      <c r="GPU106" s="189"/>
      <c r="GPV106" s="189"/>
      <c r="GPW106" s="189"/>
      <c r="GPX106" s="189"/>
      <c r="GPY106" s="189"/>
      <c r="GPZ106" s="189"/>
      <c r="GQA106" s="189"/>
      <c r="GQB106" s="189"/>
      <c r="GQC106" s="189"/>
      <c r="GQD106" s="189"/>
      <c r="GQE106" s="189"/>
      <c r="GQF106" s="189"/>
      <c r="GQG106" s="189"/>
      <c r="GQH106" s="189"/>
      <c r="GQI106" s="189"/>
      <c r="GQJ106" s="189"/>
      <c r="GQK106" s="189"/>
      <c r="GQL106" s="189"/>
      <c r="GQM106" s="189"/>
      <c r="GQN106" s="189"/>
      <c r="GQO106" s="189"/>
      <c r="GQP106" s="189"/>
      <c r="GQQ106" s="189"/>
      <c r="GQR106" s="189"/>
      <c r="GQS106" s="189"/>
      <c r="GQT106" s="189"/>
      <c r="GQU106" s="189"/>
      <c r="GQV106" s="189"/>
      <c r="GQW106" s="189"/>
      <c r="GQX106" s="189"/>
      <c r="GQY106" s="189"/>
      <c r="GQZ106" s="189"/>
      <c r="GRA106" s="189"/>
      <c r="GRB106" s="189"/>
      <c r="GRC106" s="189"/>
      <c r="GRD106" s="189"/>
      <c r="GRE106" s="189"/>
      <c r="GRF106" s="189"/>
      <c r="GRG106" s="189"/>
      <c r="GRH106" s="189"/>
      <c r="GRI106" s="189"/>
      <c r="GRJ106" s="189"/>
      <c r="GRK106" s="189"/>
      <c r="GRL106" s="189"/>
      <c r="GRM106" s="189"/>
      <c r="GRN106" s="189"/>
      <c r="GRO106" s="189"/>
      <c r="GRP106" s="189"/>
      <c r="GRQ106" s="189"/>
      <c r="GRR106" s="189"/>
      <c r="GRS106" s="189"/>
      <c r="GRT106" s="189"/>
      <c r="GRU106" s="189"/>
      <c r="GRV106" s="189"/>
      <c r="GRW106" s="189"/>
      <c r="GRX106" s="189"/>
      <c r="GRY106" s="189"/>
      <c r="GRZ106" s="189"/>
      <c r="GSA106" s="189"/>
      <c r="GSB106" s="189"/>
      <c r="GSC106" s="189"/>
      <c r="GSD106" s="189"/>
      <c r="GSE106" s="189"/>
      <c r="GSF106" s="189"/>
      <c r="GSG106" s="189"/>
      <c r="GSH106" s="189"/>
      <c r="GSI106" s="189"/>
      <c r="GSJ106" s="189"/>
      <c r="GSK106" s="189"/>
      <c r="GSL106" s="189"/>
      <c r="GSM106" s="189"/>
      <c r="GSN106" s="189"/>
      <c r="GSO106" s="189"/>
      <c r="GSP106" s="189"/>
      <c r="GSQ106" s="189"/>
      <c r="GSR106" s="189"/>
      <c r="GSS106" s="189"/>
      <c r="GST106" s="189"/>
      <c r="GSU106" s="189"/>
      <c r="GSV106" s="189"/>
      <c r="GSW106" s="189"/>
      <c r="GSX106" s="189"/>
      <c r="GSY106" s="189"/>
      <c r="GSZ106" s="189"/>
      <c r="GTA106" s="189"/>
      <c r="GTB106" s="189"/>
      <c r="GTC106" s="189"/>
      <c r="GTD106" s="189"/>
      <c r="GTE106" s="189"/>
      <c r="GTF106" s="189"/>
      <c r="GTG106" s="189"/>
      <c r="GTH106" s="189"/>
      <c r="GTI106" s="189"/>
      <c r="GTJ106" s="189"/>
      <c r="GTK106" s="189"/>
      <c r="GTL106" s="189"/>
      <c r="GTM106" s="189"/>
      <c r="GTN106" s="189"/>
      <c r="GTO106" s="189"/>
      <c r="GTP106" s="189"/>
      <c r="GTQ106" s="189"/>
      <c r="GTR106" s="189"/>
      <c r="GTS106" s="189"/>
      <c r="GTT106" s="189"/>
      <c r="GTU106" s="189"/>
      <c r="GTV106" s="189"/>
      <c r="GTW106" s="189"/>
      <c r="GTX106" s="189"/>
      <c r="GTY106" s="189"/>
      <c r="GTZ106" s="189"/>
      <c r="GUA106" s="189"/>
      <c r="GUB106" s="189"/>
      <c r="GUC106" s="189"/>
      <c r="GUD106" s="189"/>
      <c r="GUE106" s="189"/>
      <c r="GUF106" s="189"/>
      <c r="GUG106" s="189"/>
      <c r="GUH106" s="189"/>
      <c r="GUI106" s="189"/>
      <c r="GUJ106" s="189"/>
      <c r="GUK106" s="189"/>
      <c r="GUL106" s="189"/>
      <c r="GUM106" s="189"/>
      <c r="GUN106" s="189"/>
      <c r="GUO106" s="189"/>
      <c r="GUP106" s="189"/>
      <c r="GUQ106" s="189"/>
      <c r="GUR106" s="189"/>
      <c r="GUS106" s="189"/>
      <c r="GUT106" s="189"/>
      <c r="GUU106" s="189"/>
      <c r="GUV106" s="189"/>
      <c r="GUW106" s="189"/>
      <c r="GUX106" s="189"/>
      <c r="GUY106" s="189"/>
      <c r="GUZ106" s="189"/>
      <c r="GVA106" s="189"/>
      <c r="GVB106" s="189"/>
      <c r="GVC106" s="189"/>
      <c r="GVD106" s="189"/>
      <c r="GVE106" s="189"/>
      <c r="GVF106" s="189"/>
      <c r="GVG106" s="189"/>
      <c r="GVH106" s="189"/>
      <c r="GVI106" s="189"/>
      <c r="GVJ106" s="189"/>
      <c r="GVK106" s="189"/>
      <c r="GVL106" s="189"/>
      <c r="GVM106" s="189"/>
      <c r="GVN106" s="189"/>
      <c r="GVO106" s="189"/>
      <c r="GVP106" s="189"/>
      <c r="GVQ106" s="189"/>
      <c r="GVR106" s="189"/>
      <c r="GVS106" s="189"/>
      <c r="GVT106" s="189"/>
      <c r="GVU106" s="189"/>
      <c r="GVV106" s="189"/>
      <c r="GVW106" s="189"/>
      <c r="GVX106" s="189"/>
      <c r="GVY106" s="189"/>
      <c r="GVZ106" s="189"/>
      <c r="GWA106" s="189"/>
      <c r="GWB106" s="189"/>
      <c r="GWC106" s="189"/>
      <c r="GWD106" s="189"/>
      <c r="GWE106" s="189"/>
      <c r="GWF106" s="189"/>
      <c r="GWG106" s="189"/>
      <c r="GWH106" s="189"/>
      <c r="GWI106" s="189"/>
      <c r="GWJ106" s="189"/>
      <c r="GWK106" s="189"/>
      <c r="GWL106" s="189"/>
      <c r="GWM106" s="189"/>
      <c r="GWN106" s="189"/>
      <c r="GWO106" s="189"/>
      <c r="GWP106" s="189"/>
      <c r="GWQ106" s="189"/>
      <c r="GWR106" s="189"/>
      <c r="GWS106" s="189"/>
      <c r="GWT106" s="189"/>
      <c r="GWU106" s="189"/>
      <c r="GWV106" s="189"/>
      <c r="GWW106" s="189"/>
      <c r="GWX106" s="189"/>
      <c r="GWY106" s="189"/>
      <c r="GWZ106" s="189"/>
      <c r="GXA106" s="189"/>
      <c r="GXB106" s="189"/>
      <c r="GXC106" s="189"/>
      <c r="GXD106" s="189"/>
      <c r="GXE106" s="189"/>
      <c r="GXF106" s="189"/>
      <c r="GXG106" s="189"/>
      <c r="GXH106" s="189"/>
      <c r="GXI106" s="189"/>
      <c r="GXJ106" s="189"/>
      <c r="GXK106" s="189"/>
      <c r="GXL106" s="189"/>
      <c r="GXM106" s="189"/>
      <c r="GXN106" s="189"/>
      <c r="GXO106" s="189"/>
      <c r="GXP106" s="189"/>
      <c r="GXQ106" s="189"/>
      <c r="GXR106" s="189"/>
      <c r="GXS106" s="189"/>
      <c r="GXT106" s="189"/>
      <c r="GXU106" s="189"/>
      <c r="GXV106" s="189"/>
      <c r="GXW106" s="189"/>
      <c r="GXX106" s="189"/>
      <c r="GXY106" s="189"/>
      <c r="GXZ106" s="189"/>
      <c r="GYA106" s="189"/>
      <c r="GYB106" s="189"/>
      <c r="GYC106" s="189"/>
      <c r="GYD106" s="189"/>
      <c r="GYE106" s="189"/>
      <c r="GYF106" s="189"/>
      <c r="GYG106" s="189"/>
      <c r="GYH106" s="189"/>
      <c r="GYI106" s="189"/>
      <c r="GYJ106" s="189"/>
      <c r="GYK106" s="189"/>
      <c r="GYL106" s="189"/>
      <c r="GYM106" s="189"/>
      <c r="GYN106" s="189"/>
      <c r="GYO106" s="189"/>
      <c r="GYP106" s="189"/>
      <c r="GYQ106" s="189"/>
      <c r="GYR106" s="189"/>
      <c r="GYS106" s="189"/>
      <c r="GYT106" s="189"/>
      <c r="GYU106" s="189"/>
      <c r="GYV106" s="189"/>
      <c r="GYW106" s="189"/>
      <c r="GYX106" s="189"/>
      <c r="GYY106" s="189"/>
      <c r="GYZ106" s="189"/>
      <c r="GZA106" s="189"/>
      <c r="GZB106" s="189"/>
      <c r="GZC106" s="189"/>
      <c r="GZD106" s="189"/>
      <c r="GZE106" s="189"/>
      <c r="GZF106" s="189"/>
      <c r="GZG106" s="189"/>
      <c r="GZH106" s="189"/>
      <c r="GZI106" s="189"/>
      <c r="GZJ106" s="189"/>
      <c r="GZK106" s="189"/>
      <c r="GZL106" s="189"/>
      <c r="GZM106" s="189"/>
      <c r="GZN106" s="189"/>
      <c r="GZO106" s="189"/>
      <c r="GZP106" s="189"/>
      <c r="GZQ106" s="189"/>
      <c r="GZR106" s="189"/>
      <c r="GZS106" s="189"/>
      <c r="GZT106" s="189"/>
      <c r="GZU106" s="189"/>
      <c r="GZV106" s="189"/>
      <c r="GZW106" s="189"/>
      <c r="GZX106" s="189"/>
      <c r="GZY106" s="189"/>
      <c r="GZZ106" s="189"/>
      <c r="HAA106" s="189"/>
      <c r="HAB106" s="189"/>
      <c r="HAC106" s="189"/>
      <c r="HAD106" s="189"/>
      <c r="HAE106" s="189"/>
      <c r="HAF106" s="189"/>
      <c r="HAG106" s="189"/>
      <c r="HAH106" s="189"/>
      <c r="HAI106" s="189"/>
      <c r="HAJ106" s="189"/>
      <c r="HAK106" s="189"/>
      <c r="HAL106" s="189"/>
      <c r="HAM106" s="189"/>
      <c r="HAN106" s="189"/>
      <c r="HAO106" s="189"/>
      <c r="HAP106" s="189"/>
      <c r="HAQ106" s="189"/>
      <c r="HAR106" s="189"/>
      <c r="HAS106" s="189"/>
      <c r="HAT106" s="189"/>
      <c r="HAU106" s="189"/>
      <c r="HAV106" s="189"/>
      <c r="HAW106" s="189"/>
      <c r="HAX106" s="189"/>
      <c r="HAY106" s="189"/>
      <c r="HAZ106" s="189"/>
      <c r="HBA106" s="189"/>
      <c r="HBB106" s="189"/>
      <c r="HBC106" s="189"/>
      <c r="HBD106" s="189"/>
      <c r="HBE106" s="189"/>
      <c r="HBF106" s="189"/>
      <c r="HBG106" s="189"/>
      <c r="HBH106" s="189"/>
      <c r="HBI106" s="189"/>
      <c r="HBJ106" s="189"/>
      <c r="HBK106" s="189"/>
      <c r="HBL106" s="189"/>
      <c r="HBM106" s="189"/>
      <c r="HBN106" s="189"/>
      <c r="HBO106" s="189"/>
      <c r="HBP106" s="189"/>
      <c r="HBQ106" s="189"/>
      <c r="HBR106" s="189"/>
      <c r="HBS106" s="189"/>
      <c r="HBT106" s="189"/>
      <c r="HBU106" s="189"/>
      <c r="HBV106" s="189"/>
      <c r="HBW106" s="189"/>
      <c r="HBX106" s="189"/>
      <c r="HBY106" s="189"/>
      <c r="HBZ106" s="189"/>
      <c r="HCA106" s="189"/>
      <c r="HCB106" s="189"/>
      <c r="HCC106" s="189"/>
      <c r="HCD106" s="189"/>
      <c r="HCE106" s="189"/>
      <c r="HCF106" s="189"/>
      <c r="HCG106" s="189"/>
      <c r="HCH106" s="189"/>
      <c r="HCI106" s="189"/>
      <c r="HCJ106" s="189"/>
      <c r="HCK106" s="189"/>
      <c r="HCL106" s="189"/>
      <c r="HCM106" s="189"/>
      <c r="HCN106" s="189"/>
      <c r="HCO106" s="189"/>
      <c r="HCP106" s="189"/>
      <c r="HCQ106" s="189"/>
      <c r="HCR106" s="189"/>
      <c r="HCS106" s="189"/>
      <c r="HCT106" s="189"/>
      <c r="HCU106" s="189"/>
      <c r="HCV106" s="189"/>
      <c r="HCW106" s="189"/>
      <c r="HCX106" s="189"/>
      <c r="HCY106" s="189"/>
      <c r="HCZ106" s="189"/>
      <c r="HDA106" s="189"/>
      <c r="HDB106" s="189"/>
      <c r="HDC106" s="189"/>
      <c r="HDD106" s="189"/>
      <c r="HDE106" s="189"/>
      <c r="HDF106" s="189"/>
      <c r="HDG106" s="189"/>
      <c r="HDH106" s="189"/>
      <c r="HDI106" s="189"/>
      <c r="HDJ106" s="189"/>
      <c r="HDK106" s="189"/>
      <c r="HDL106" s="189"/>
      <c r="HDM106" s="189"/>
      <c r="HDN106" s="189"/>
      <c r="HDO106" s="189"/>
      <c r="HDP106" s="189"/>
      <c r="HDQ106" s="189"/>
      <c r="HDR106" s="189"/>
      <c r="HDS106" s="189"/>
      <c r="HDT106" s="189"/>
      <c r="HDU106" s="189"/>
      <c r="HDV106" s="189"/>
      <c r="HDW106" s="189"/>
      <c r="HDX106" s="189"/>
      <c r="HDY106" s="189"/>
      <c r="HDZ106" s="189"/>
      <c r="HEA106" s="189"/>
      <c r="HEB106" s="189"/>
      <c r="HEC106" s="189"/>
      <c r="HED106" s="189"/>
      <c r="HEE106" s="189"/>
      <c r="HEF106" s="189"/>
      <c r="HEG106" s="189"/>
      <c r="HEH106" s="189"/>
      <c r="HEI106" s="189"/>
      <c r="HEJ106" s="189"/>
      <c r="HEK106" s="189"/>
      <c r="HEL106" s="189"/>
      <c r="HEM106" s="189"/>
      <c r="HEN106" s="189"/>
      <c r="HEO106" s="189"/>
      <c r="HEP106" s="189"/>
      <c r="HEQ106" s="189"/>
      <c r="HER106" s="189"/>
      <c r="HES106" s="189"/>
      <c r="HET106" s="189"/>
      <c r="HEU106" s="189"/>
      <c r="HEV106" s="189"/>
      <c r="HEW106" s="189"/>
      <c r="HEX106" s="189"/>
      <c r="HEY106" s="189"/>
      <c r="HEZ106" s="189"/>
      <c r="HFA106" s="189"/>
      <c r="HFB106" s="189"/>
      <c r="HFC106" s="189"/>
      <c r="HFD106" s="189"/>
      <c r="HFE106" s="189"/>
      <c r="HFF106" s="189"/>
      <c r="HFG106" s="189"/>
      <c r="HFH106" s="189"/>
      <c r="HFI106" s="189"/>
      <c r="HFJ106" s="189"/>
      <c r="HFK106" s="189"/>
      <c r="HFL106" s="189"/>
      <c r="HFM106" s="189"/>
      <c r="HFN106" s="189"/>
      <c r="HFO106" s="189"/>
      <c r="HFP106" s="189"/>
      <c r="HFQ106" s="189"/>
      <c r="HFR106" s="189"/>
      <c r="HFS106" s="189"/>
      <c r="HFT106" s="189"/>
      <c r="HFU106" s="189"/>
      <c r="HFV106" s="189"/>
      <c r="HFW106" s="189"/>
      <c r="HFX106" s="189"/>
      <c r="HFY106" s="189"/>
      <c r="HFZ106" s="189"/>
      <c r="HGA106" s="189"/>
      <c r="HGB106" s="189"/>
      <c r="HGC106" s="189"/>
      <c r="HGD106" s="189"/>
      <c r="HGE106" s="189"/>
      <c r="HGF106" s="189"/>
      <c r="HGG106" s="189"/>
      <c r="HGH106" s="189"/>
      <c r="HGI106" s="189"/>
      <c r="HGJ106" s="189"/>
      <c r="HGK106" s="189"/>
      <c r="HGL106" s="189"/>
      <c r="HGM106" s="189"/>
      <c r="HGN106" s="189"/>
      <c r="HGO106" s="189"/>
      <c r="HGP106" s="189"/>
      <c r="HGQ106" s="189"/>
      <c r="HGR106" s="189"/>
      <c r="HGS106" s="189"/>
      <c r="HGT106" s="189"/>
      <c r="HGU106" s="189"/>
      <c r="HGV106" s="189"/>
      <c r="HGW106" s="189"/>
      <c r="HGX106" s="189"/>
      <c r="HGY106" s="189"/>
      <c r="HGZ106" s="189"/>
      <c r="HHA106" s="189"/>
      <c r="HHB106" s="189"/>
      <c r="HHC106" s="189"/>
      <c r="HHD106" s="189"/>
      <c r="HHE106" s="189"/>
      <c r="HHF106" s="189"/>
      <c r="HHG106" s="189"/>
      <c r="HHH106" s="189"/>
      <c r="HHI106" s="189"/>
      <c r="HHJ106" s="189"/>
      <c r="HHK106" s="189"/>
      <c r="HHL106" s="189"/>
      <c r="HHM106" s="189"/>
      <c r="HHN106" s="189"/>
      <c r="HHO106" s="189"/>
      <c r="HHP106" s="189"/>
      <c r="HHQ106" s="189"/>
      <c r="HHR106" s="189"/>
      <c r="HHS106" s="189"/>
      <c r="HHT106" s="189"/>
      <c r="HHU106" s="189"/>
      <c r="HHV106" s="189"/>
      <c r="HHW106" s="189"/>
      <c r="HHX106" s="189"/>
      <c r="HHY106" s="189"/>
      <c r="HHZ106" s="189"/>
      <c r="HIA106" s="189"/>
      <c r="HIB106" s="189"/>
      <c r="HIC106" s="189"/>
      <c r="HID106" s="189"/>
      <c r="HIE106" s="189"/>
      <c r="HIF106" s="189"/>
      <c r="HIG106" s="189"/>
      <c r="HIH106" s="189"/>
      <c r="HII106" s="189"/>
      <c r="HIJ106" s="189"/>
      <c r="HIK106" s="189"/>
      <c r="HIL106" s="189"/>
      <c r="HIM106" s="189"/>
      <c r="HIN106" s="189"/>
      <c r="HIO106" s="189"/>
      <c r="HIP106" s="189"/>
      <c r="HIQ106" s="189"/>
      <c r="HIR106" s="189"/>
      <c r="HIS106" s="189"/>
      <c r="HIT106" s="189"/>
      <c r="HIU106" s="189"/>
      <c r="HIV106" s="189"/>
      <c r="HIW106" s="189"/>
      <c r="HIX106" s="189"/>
      <c r="HIY106" s="189"/>
      <c r="HIZ106" s="189"/>
      <c r="HJA106" s="189"/>
      <c r="HJB106" s="189"/>
      <c r="HJC106" s="189"/>
      <c r="HJD106" s="189"/>
      <c r="HJE106" s="189"/>
      <c r="HJF106" s="189"/>
      <c r="HJG106" s="189"/>
      <c r="HJH106" s="189"/>
      <c r="HJI106" s="189"/>
      <c r="HJJ106" s="189"/>
      <c r="HJK106" s="189"/>
      <c r="HJL106" s="189"/>
      <c r="HJM106" s="189"/>
      <c r="HJN106" s="189"/>
      <c r="HJO106" s="189"/>
      <c r="HJP106" s="189"/>
      <c r="HJQ106" s="189"/>
      <c r="HJR106" s="189"/>
      <c r="HJS106" s="189"/>
      <c r="HJT106" s="189"/>
      <c r="HJU106" s="189"/>
      <c r="HJV106" s="189"/>
      <c r="HJW106" s="189"/>
      <c r="HJX106" s="189"/>
      <c r="HJY106" s="189"/>
      <c r="HJZ106" s="189"/>
      <c r="HKA106" s="189"/>
      <c r="HKB106" s="189"/>
      <c r="HKC106" s="189"/>
      <c r="HKD106" s="189"/>
      <c r="HKE106" s="189"/>
      <c r="HKF106" s="189"/>
      <c r="HKG106" s="189"/>
      <c r="HKH106" s="189"/>
      <c r="HKI106" s="189"/>
      <c r="HKJ106" s="189"/>
      <c r="HKK106" s="189"/>
      <c r="HKL106" s="189"/>
      <c r="HKM106" s="189"/>
      <c r="HKN106" s="189"/>
      <c r="HKO106" s="189"/>
      <c r="HKP106" s="189"/>
      <c r="HKQ106" s="189"/>
      <c r="HKR106" s="189"/>
      <c r="HKS106" s="189"/>
      <c r="HKT106" s="189"/>
      <c r="HKU106" s="189"/>
      <c r="HKV106" s="189"/>
      <c r="HKW106" s="189"/>
      <c r="HKX106" s="189"/>
      <c r="HKY106" s="189"/>
      <c r="HKZ106" s="189"/>
      <c r="HLA106" s="189"/>
      <c r="HLB106" s="189"/>
      <c r="HLC106" s="189"/>
      <c r="HLD106" s="189"/>
      <c r="HLE106" s="189"/>
      <c r="HLF106" s="189"/>
      <c r="HLG106" s="189"/>
      <c r="HLH106" s="189"/>
      <c r="HLI106" s="189"/>
      <c r="HLJ106" s="189"/>
      <c r="HLK106" s="189"/>
      <c r="HLL106" s="189"/>
      <c r="HLM106" s="189"/>
      <c r="HLN106" s="189"/>
      <c r="HLO106" s="189"/>
      <c r="HLP106" s="189"/>
      <c r="HLQ106" s="189"/>
      <c r="HLR106" s="189"/>
      <c r="HLS106" s="189"/>
      <c r="HLT106" s="189"/>
      <c r="HLU106" s="189"/>
      <c r="HLV106" s="189"/>
      <c r="HLW106" s="189"/>
      <c r="HLX106" s="189"/>
      <c r="HLY106" s="189"/>
      <c r="HLZ106" s="189"/>
      <c r="HMA106" s="189"/>
      <c r="HMB106" s="189"/>
      <c r="HMC106" s="189"/>
      <c r="HMD106" s="189"/>
      <c r="HME106" s="189"/>
      <c r="HMF106" s="189"/>
      <c r="HMG106" s="189"/>
      <c r="HMH106" s="189"/>
      <c r="HMI106" s="189"/>
      <c r="HMJ106" s="189"/>
      <c r="HMK106" s="189"/>
      <c r="HML106" s="189"/>
      <c r="HMM106" s="189"/>
      <c r="HMN106" s="189"/>
      <c r="HMO106" s="189"/>
      <c r="HMP106" s="189"/>
      <c r="HMQ106" s="189"/>
      <c r="HMR106" s="189"/>
      <c r="HMS106" s="189"/>
      <c r="HMT106" s="189"/>
      <c r="HMU106" s="189"/>
      <c r="HMV106" s="189"/>
      <c r="HMW106" s="189"/>
      <c r="HMX106" s="189"/>
      <c r="HMY106" s="189"/>
      <c r="HMZ106" s="189"/>
      <c r="HNA106" s="189"/>
      <c r="HNB106" s="189"/>
      <c r="HNC106" s="189"/>
      <c r="HND106" s="189"/>
      <c r="HNE106" s="189"/>
      <c r="HNF106" s="189"/>
      <c r="HNG106" s="189"/>
      <c r="HNH106" s="189"/>
      <c r="HNI106" s="189"/>
      <c r="HNJ106" s="189"/>
      <c r="HNK106" s="189"/>
      <c r="HNL106" s="189"/>
      <c r="HNM106" s="189"/>
      <c r="HNN106" s="189"/>
      <c r="HNO106" s="189"/>
      <c r="HNP106" s="189"/>
      <c r="HNQ106" s="189"/>
      <c r="HNR106" s="189"/>
      <c r="HNS106" s="189"/>
      <c r="HNT106" s="189"/>
      <c r="HNU106" s="189"/>
      <c r="HNV106" s="189"/>
      <c r="HNW106" s="189"/>
      <c r="HNX106" s="189"/>
      <c r="HNY106" s="189"/>
      <c r="HNZ106" s="189"/>
      <c r="HOA106" s="189"/>
      <c r="HOB106" s="189"/>
      <c r="HOC106" s="189"/>
      <c r="HOD106" s="189"/>
      <c r="HOE106" s="189"/>
      <c r="HOF106" s="189"/>
      <c r="HOG106" s="189"/>
      <c r="HOH106" s="189"/>
      <c r="HOI106" s="189"/>
      <c r="HOJ106" s="189"/>
      <c r="HOK106" s="189"/>
      <c r="HOL106" s="189"/>
      <c r="HOM106" s="189"/>
      <c r="HON106" s="189"/>
      <c r="HOO106" s="189"/>
      <c r="HOP106" s="189"/>
      <c r="HOQ106" s="189"/>
      <c r="HOR106" s="189"/>
      <c r="HOS106" s="189"/>
      <c r="HOT106" s="189"/>
      <c r="HOU106" s="189"/>
      <c r="HOV106" s="189"/>
      <c r="HOW106" s="189"/>
      <c r="HOX106" s="189"/>
      <c r="HOY106" s="189"/>
      <c r="HOZ106" s="189"/>
      <c r="HPA106" s="189"/>
      <c r="HPB106" s="189"/>
      <c r="HPC106" s="189"/>
      <c r="HPD106" s="189"/>
      <c r="HPE106" s="189"/>
      <c r="HPF106" s="189"/>
      <c r="HPG106" s="189"/>
      <c r="HPH106" s="189"/>
      <c r="HPI106" s="189"/>
      <c r="HPJ106" s="189"/>
      <c r="HPK106" s="189"/>
      <c r="HPL106" s="189"/>
      <c r="HPM106" s="189"/>
      <c r="HPN106" s="189"/>
      <c r="HPO106" s="189"/>
      <c r="HPP106" s="189"/>
      <c r="HPQ106" s="189"/>
      <c r="HPR106" s="189"/>
      <c r="HPS106" s="189"/>
      <c r="HPT106" s="189"/>
      <c r="HPU106" s="189"/>
      <c r="HPV106" s="189"/>
      <c r="HPW106" s="189"/>
      <c r="HPX106" s="189"/>
      <c r="HPY106" s="189"/>
      <c r="HPZ106" s="189"/>
      <c r="HQA106" s="189"/>
      <c r="HQB106" s="189"/>
      <c r="HQC106" s="189"/>
      <c r="HQD106" s="189"/>
      <c r="HQE106" s="189"/>
      <c r="HQF106" s="189"/>
      <c r="HQG106" s="189"/>
      <c r="HQH106" s="189"/>
      <c r="HQI106" s="189"/>
      <c r="HQJ106" s="189"/>
      <c r="HQK106" s="189"/>
      <c r="HQL106" s="189"/>
      <c r="HQM106" s="189"/>
      <c r="HQN106" s="189"/>
      <c r="HQO106" s="189"/>
      <c r="HQP106" s="189"/>
      <c r="HQQ106" s="189"/>
      <c r="HQR106" s="189"/>
      <c r="HQS106" s="189"/>
      <c r="HQT106" s="189"/>
      <c r="HQU106" s="189"/>
      <c r="HQV106" s="189"/>
      <c r="HQW106" s="189"/>
      <c r="HQX106" s="189"/>
      <c r="HQY106" s="189"/>
      <c r="HQZ106" s="189"/>
      <c r="HRA106" s="189"/>
      <c r="HRB106" s="189"/>
      <c r="HRC106" s="189"/>
      <c r="HRD106" s="189"/>
      <c r="HRE106" s="189"/>
      <c r="HRF106" s="189"/>
      <c r="HRG106" s="189"/>
      <c r="HRH106" s="189"/>
      <c r="HRI106" s="189"/>
      <c r="HRJ106" s="189"/>
      <c r="HRK106" s="189"/>
      <c r="HRL106" s="189"/>
      <c r="HRM106" s="189"/>
      <c r="HRN106" s="189"/>
      <c r="HRO106" s="189"/>
      <c r="HRP106" s="189"/>
      <c r="HRQ106" s="189"/>
      <c r="HRR106" s="189"/>
      <c r="HRS106" s="189"/>
      <c r="HRT106" s="189"/>
      <c r="HRU106" s="189"/>
      <c r="HRV106" s="189"/>
      <c r="HRW106" s="189"/>
      <c r="HRX106" s="189"/>
      <c r="HRY106" s="189"/>
      <c r="HRZ106" s="189"/>
      <c r="HSA106" s="189"/>
      <c r="HSB106" s="189"/>
      <c r="HSC106" s="189"/>
      <c r="HSD106" s="189"/>
      <c r="HSE106" s="189"/>
      <c r="HSF106" s="189"/>
      <c r="HSG106" s="189"/>
      <c r="HSH106" s="189"/>
      <c r="HSI106" s="189"/>
      <c r="HSJ106" s="189"/>
      <c r="HSK106" s="189"/>
      <c r="HSL106" s="189"/>
      <c r="HSM106" s="189"/>
      <c r="HSN106" s="189"/>
      <c r="HSO106" s="189"/>
      <c r="HSP106" s="189"/>
      <c r="HSQ106" s="189"/>
      <c r="HSR106" s="189"/>
      <c r="HSS106" s="189"/>
      <c r="HST106" s="189"/>
      <c r="HSU106" s="189"/>
      <c r="HSV106" s="189"/>
      <c r="HSW106" s="189"/>
      <c r="HSX106" s="189"/>
      <c r="HSY106" s="189"/>
      <c r="HSZ106" s="189"/>
      <c r="HTA106" s="189"/>
      <c r="HTB106" s="189"/>
      <c r="HTC106" s="189"/>
      <c r="HTD106" s="189"/>
      <c r="HTE106" s="189"/>
      <c r="HTF106" s="189"/>
      <c r="HTG106" s="189"/>
      <c r="HTH106" s="189"/>
      <c r="HTI106" s="189"/>
      <c r="HTJ106" s="189"/>
      <c r="HTK106" s="189"/>
      <c r="HTL106" s="189"/>
      <c r="HTM106" s="189"/>
      <c r="HTN106" s="189"/>
      <c r="HTO106" s="189"/>
      <c r="HTP106" s="189"/>
      <c r="HTQ106" s="189"/>
      <c r="HTR106" s="189"/>
      <c r="HTS106" s="189"/>
      <c r="HTT106" s="189"/>
      <c r="HTU106" s="189"/>
      <c r="HTV106" s="189"/>
      <c r="HTW106" s="189"/>
      <c r="HTX106" s="189"/>
      <c r="HTY106" s="189"/>
      <c r="HTZ106" s="189"/>
      <c r="HUA106" s="189"/>
      <c r="HUB106" s="189"/>
      <c r="HUC106" s="189"/>
      <c r="HUD106" s="189"/>
      <c r="HUE106" s="189"/>
      <c r="HUF106" s="189"/>
      <c r="HUG106" s="189"/>
      <c r="HUH106" s="189"/>
      <c r="HUI106" s="189"/>
      <c r="HUJ106" s="189"/>
      <c r="HUK106" s="189"/>
      <c r="HUL106" s="189"/>
      <c r="HUM106" s="189"/>
      <c r="HUN106" s="189"/>
      <c r="HUO106" s="189"/>
      <c r="HUP106" s="189"/>
      <c r="HUQ106" s="189"/>
      <c r="HUR106" s="189"/>
      <c r="HUS106" s="189"/>
      <c r="HUT106" s="189"/>
      <c r="HUU106" s="189"/>
      <c r="HUV106" s="189"/>
      <c r="HUW106" s="189"/>
      <c r="HUX106" s="189"/>
      <c r="HUY106" s="189"/>
      <c r="HUZ106" s="189"/>
      <c r="HVA106" s="189"/>
      <c r="HVB106" s="189"/>
      <c r="HVC106" s="189"/>
      <c r="HVD106" s="189"/>
      <c r="HVE106" s="189"/>
      <c r="HVF106" s="189"/>
      <c r="HVG106" s="189"/>
      <c r="HVH106" s="189"/>
      <c r="HVI106" s="189"/>
      <c r="HVJ106" s="189"/>
      <c r="HVK106" s="189"/>
      <c r="HVL106" s="189"/>
      <c r="HVM106" s="189"/>
      <c r="HVN106" s="189"/>
      <c r="HVO106" s="189"/>
      <c r="HVP106" s="189"/>
      <c r="HVQ106" s="189"/>
      <c r="HVR106" s="189"/>
      <c r="HVS106" s="189"/>
      <c r="HVT106" s="189"/>
      <c r="HVU106" s="189"/>
      <c r="HVV106" s="189"/>
      <c r="HVW106" s="189"/>
      <c r="HVX106" s="189"/>
      <c r="HVY106" s="189"/>
      <c r="HVZ106" s="189"/>
      <c r="HWA106" s="189"/>
      <c r="HWB106" s="189"/>
      <c r="HWC106" s="189"/>
      <c r="HWD106" s="189"/>
      <c r="HWE106" s="189"/>
      <c r="HWF106" s="189"/>
      <c r="HWG106" s="189"/>
      <c r="HWH106" s="189"/>
      <c r="HWI106" s="189"/>
      <c r="HWJ106" s="189"/>
      <c r="HWK106" s="189"/>
      <c r="HWL106" s="189"/>
      <c r="HWM106" s="189"/>
      <c r="HWN106" s="189"/>
      <c r="HWO106" s="189"/>
      <c r="HWP106" s="189"/>
      <c r="HWQ106" s="189"/>
      <c r="HWR106" s="189"/>
      <c r="HWS106" s="189"/>
      <c r="HWT106" s="189"/>
      <c r="HWU106" s="189"/>
      <c r="HWV106" s="189"/>
      <c r="HWW106" s="189"/>
      <c r="HWX106" s="189"/>
      <c r="HWY106" s="189"/>
      <c r="HWZ106" s="189"/>
      <c r="HXA106" s="189"/>
      <c r="HXB106" s="189"/>
      <c r="HXC106" s="189"/>
      <c r="HXD106" s="189"/>
      <c r="HXE106" s="189"/>
      <c r="HXF106" s="189"/>
      <c r="HXG106" s="189"/>
      <c r="HXH106" s="189"/>
      <c r="HXI106" s="189"/>
      <c r="HXJ106" s="189"/>
      <c r="HXK106" s="189"/>
      <c r="HXL106" s="189"/>
      <c r="HXM106" s="189"/>
      <c r="HXN106" s="189"/>
      <c r="HXO106" s="189"/>
      <c r="HXP106" s="189"/>
      <c r="HXQ106" s="189"/>
      <c r="HXR106" s="189"/>
      <c r="HXS106" s="189"/>
      <c r="HXT106" s="189"/>
      <c r="HXU106" s="189"/>
      <c r="HXV106" s="189"/>
      <c r="HXW106" s="189"/>
      <c r="HXX106" s="189"/>
      <c r="HXY106" s="189"/>
      <c r="HXZ106" s="189"/>
      <c r="HYA106" s="189"/>
      <c r="HYB106" s="189"/>
      <c r="HYC106" s="189"/>
      <c r="HYD106" s="189"/>
      <c r="HYE106" s="189"/>
      <c r="HYF106" s="189"/>
      <c r="HYG106" s="189"/>
      <c r="HYH106" s="189"/>
      <c r="HYI106" s="189"/>
      <c r="HYJ106" s="189"/>
      <c r="HYK106" s="189"/>
      <c r="HYL106" s="189"/>
      <c r="HYM106" s="189"/>
      <c r="HYN106" s="189"/>
      <c r="HYO106" s="189"/>
      <c r="HYP106" s="189"/>
      <c r="HYQ106" s="189"/>
      <c r="HYR106" s="189"/>
      <c r="HYS106" s="189"/>
      <c r="HYT106" s="189"/>
      <c r="HYU106" s="189"/>
      <c r="HYV106" s="189"/>
      <c r="HYW106" s="189"/>
      <c r="HYX106" s="189"/>
      <c r="HYY106" s="189"/>
      <c r="HYZ106" s="189"/>
      <c r="HZA106" s="189"/>
      <c r="HZB106" s="189"/>
      <c r="HZC106" s="189"/>
      <c r="HZD106" s="189"/>
      <c r="HZE106" s="189"/>
      <c r="HZF106" s="189"/>
      <c r="HZG106" s="189"/>
      <c r="HZH106" s="189"/>
      <c r="HZI106" s="189"/>
      <c r="HZJ106" s="189"/>
      <c r="HZK106" s="189"/>
      <c r="HZL106" s="189"/>
      <c r="HZM106" s="189"/>
      <c r="HZN106" s="189"/>
      <c r="HZO106" s="189"/>
      <c r="HZP106" s="189"/>
      <c r="HZQ106" s="189"/>
      <c r="HZR106" s="189"/>
      <c r="HZS106" s="189"/>
      <c r="HZT106" s="189"/>
      <c r="HZU106" s="189"/>
      <c r="HZV106" s="189"/>
      <c r="HZW106" s="189"/>
      <c r="HZX106" s="189"/>
      <c r="HZY106" s="189"/>
      <c r="HZZ106" s="189"/>
      <c r="IAA106" s="189"/>
      <c r="IAB106" s="189"/>
      <c r="IAC106" s="189"/>
      <c r="IAD106" s="189"/>
      <c r="IAE106" s="189"/>
      <c r="IAF106" s="189"/>
      <c r="IAG106" s="189"/>
      <c r="IAH106" s="189"/>
      <c r="IAI106" s="189"/>
      <c r="IAJ106" s="189"/>
      <c r="IAK106" s="189"/>
      <c r="IAL106" s="189"/>
      <c r="IAM106" s="189"/>
      <c r="IAN106" s="189"/>
      <c r="IAO106" s="189"/>
      <c r="IAP106" s="189"/>
      <c r="IAQ106" s="189"/>
      <c r="IAR106" s="189"/>
      <c r="IAS106" s="189"/>
      <c r="IAT106" s="189"/>
      <c r="IAU106" s="189"/>
      <c r="IAV106" s="189"/>
      <c r="IAW106" s="189"/>
      <c r="IAX106" s="189"/>
      <c r="IAY106" s="189"/>
      <c r="IAZ106" s="189"/>
      <c r="IBA106" s="189"/>
      <c r="IBB106" s="189"/>
      <c r="IBC106" s="189"/>
      <c r="IBD106" s="189"/>
      <c r="IBE106" s="189"/>
      <c r="IBF106" s="189"/>
      <c r="IBG106" s="189"/>
      <c r="IBH106" s="189"/>
      <c r="IBI106" s="189"/>
      <c r="IBJ106" s="189"/>
      <c r="IBK106" s="189"/>
      <c r="IBL106" s="189"/>
      <c r="IBM106" s="189"/>
      <c r="IBN106" s="189"/>
      <c r="IBO106" s="189"/>
      <c r="IBP106" s="189"/>
      <c r="IBQ106" s="189"/>
      <c r="IBR106" s="189"/>
      <c r="IBS106" s="189"/>
      <c r="IBT106" s="189"/>
      <c r="IBU106" s="189"/>
      <c r="IBV106" s="189"/>
      <c r="IBW106" s="189"/>
      <c r="IBX106" s="189"/>
      <c r="IBY106" s="189"/>
      <c r="IBZ106" s="189"/>
      <c r="ICA106" s="189"/>
      <c r="ICB106" s="189"/>
      <c r="ICC106" s="189"/>
      <c r="ICD106" s="189"/>
      <c r="ICE106" s="189"/>
      <c r="ICF106" s="189"/>
      <c r="ICG106" s="189"/>
      <c r="ICH106" s="189"/>
      <c r="ICI106" s="189"/>
      <c r="ICJ106" s="189"/>
      <c r="ICK106" s="189"/>
      <c r="ICL106" s="189"/>
      <c r="ICM106" s="189"/>
      <c r="ICN106" s="189"/>
      <c r="ICO106" s="189"/>
      <c r="ICP106" s="189"/>
      <c r="ICQ106" s="189"/>
      <c r="ICR106" s="189"/>
      <c r="ICS106" s="189"/>
      <c r="ICT106" s="189"/>
      <c r="ICU106" s="189"/>
      <c r="ICV106" s="189"/>
      <c r="ICW106" s="189"/>
      <c r="ICX106" s="189"/>
      <c r="ICY106" s="189"/>
      <c r="ICZ106" s="189"/>
      <c r="IDA106" s="189"/>
      <c r="IDB106" s="189"/>
      <c r="IDC106" s="189"/>
      <c r="IDD106" s="189"/>
      <c r="IDE106" s="189"/>
      <c r="IDF106" s="189"/>
      <c r="IDG106" s="189"/>
      <c r="IDH106" s="189"/>
      <c r="IDI106" s="189"/>
      <c r="IDJ106" s="189"/>
      <c r="IDK106" s="189"/>
      <c r="IDL106" s="189"/>
      <c r="IDM106" s="189"/>
      <c r="IDN106" s="189"/>
      <c r="IDO106" s="189"/>
      <c r="IDP106" s="189"/>
      <c r="IDQ106" s="189"/>
      <c r="IDR106" s="189"/>
      <c r="IDS106" s="189"/>
      <c r="IDT106" s="189"/>
      <c r="IDU106" s="189"/>
      <c r="IDV106" s="189"/>
      <c r="IDW106" s="189"/>
      <c r="IDX106" s="189"/>
      <c r="IDY106" s="189"/>
      <c r="IDZ106" s="189"/>
      <c r="IEA106" s="189"/>
      <c r="IEB106" s="189"/>
      <c r="IEC106" s="189"/>
      <c r="IED106" s="189"/>
      <c r="IEE106" s="189"/>
      <c r="IEF106" s="189"/>
      <c r="IEG106" s="189"/>
      <c r="IEH106" s="189"/>
      <c r="IEI106" s="189"/>
      <c r="IEJ106" s="189"/>
      <c r="IEK106" s="189"/>
      <c r="IEL106" s="189"/>
      <c r="IEM106" s="189"/>
      <c r="IEN106" s="189"/>
      <c r="IEO106" s="189"/>
      <c r="IEP106" s="189"/>
      <c r="IEQ106" s="189"/>
      <c r="IER106" s="189"/>
      <c r="IES106" s="189"/>
      <c r="IET106" s="189"/>
      <c r="IEU106" s="189"/>
      <c r="IEV106" s="189"/>
      <c r="IEW106" s="189"/>
      <c r="IEX106" s="189"/>
      <c r="IEY106" s="189"/>
      <c r="IEZ106" s="189"/>
      <c r="IFA106" s="189"/>
      <c r="IFB106" s="189"/>
      <c r="IFC106" s="189"/>
      <c r="IFD106" s="189"/>
      <c r="IFE106" s="189"/>
      <c r="IFF106" s="189"/>
      <c r="IFG106" s="189"/>
      <c r="IFH106" s="189"/>
      <c r="IFI106" s="189"/>
      <c r="IFJ106" s="189"/>
      <c r="IFK106" s="189"/>
      <c r="IFL106" s="189"/>
      <c r="IFM106" s="189"/>
      <c r="IFN106" s="189"/>
      <c r="IFO106" s="189"/>
      <c r="IFP106" s="189"/>
      <c r="IFQ106" s="189"/>
      <c r="IFR106" s="189"/>
      <c r="IFS106" s="189"/>
      <c r="IFT106" s="189"/>
      <c r="IFU106" s="189"/>
      <c r="IFV106" s="189"/>
      <c r="IFW106" s="189"/>
      <c r="IFX106" s="189"/>
      <c r="IFY106" s="189"/>
      <c r="IFZ106" s="189"/>
      <c r="IGA106" s="189"/>
      <c r="IGB106" s="189"/>
      <c r="IGC106" s="189"/>
      <c r="IGD106" s="189"/>
      <c r="IGE106" s="189"/>
      <c r="IGF106" s="189"/>
      <c r="IGG106" s="189"/>
      <c r="IGH106" s="189"/>
      <c r="IGI106" s="189"/>
      <c r="IGJ106" s="189"/>
      <c r="IGK106" s="189"/>
      <c r="IGL106" s="189"/>
      <c r="IGM106" s="189"/>
      <c r="IGN106" s="189"/>
      <c r="IGO106" s="189"/>
      <c r="IGP106" s="189"/>
      <c r="IGQ106" s="189"/>
      <c r="IGR106" s="189"/>
      <c r="IGS106" s="189"/>
      <c r="IGT106" s="189"/>
      <c r="IGU106" s="189"/>
      <c r="IGV106" s="189"/>
      <c r="IGW106" s="189"/>
      <c r="IGX106" s="189"/>
      <c r="IGY106" s="189"/>
      <c r="IGZ106" s="189"/>
      <c r="IHA106" s="189"/>
      <c r="IHB106" s="189"/>
      <c r="IHC106" s="189"/>
      <c r="IHD106" s="189"/>
      <c r="IHE106" s="189"/>
      <c r="IHF106" s="189"/>
      <c r="IHG106" s="189"/>
      <c r="IHH106" s="189"/>
      <c r="IHI106" s="189"/>
      <c r="IHJ106" s="189"/>
      <c r="IHK106" s="189"/>
      <c r="IHL106" s="189"/>
      <c r="IHM106" s="189"/>
      <c r="IHN106" s="189"/>
      <c r="IHO106" s="189"/>
      <c r="IHP106" s="189"/>
      <c r="IHQ106" s="189"/>
      <c r="IHR106" s="189"/>
      <c r="IHS106" s="189"/>
      <c r="IHT106" s="189"/>
      <c r="IHU106" s="189"/>
      <c r="IHV106" s="189"/>
      <c r="IHW106" s="189"/>
      <c r="IHX106" s="189"/>
      <c r="IHY106" s="189"/>
      <c r="IHZ106" s="189"/>
      <c r="IIA106" s="189"/>
      <c r="IIB106" s="189"/>
      <c r="IIC106" s="189"/>
      <c r="IID106" s="189"/>
      <c r="IIE106" s="189"/>
      <c r="IIF106" s="189"/>
      <c r="IIG106" s="189"/>
      <c r="IIH106" s="189"/>
      <c r="III106" s="189"/>
      <c r="IIJ106" s="189"/>
      <c r="IIK106" s="189"/>
      <c r="IIL106" s="189"/>
      <c r="IIM106" s="189"/>
      <c r="IIN106" s="189"/>
      <c r="IIO106" s="189"/>
      <c r="IIP106" s="189"/>
      <c r="IIQ106" s="189"/>
      <c r="IIR106" s="189"/>
      <c r="IIS106" s="189"/>
      <c r="IIT106" s="189"/>
      <c r="IIU106" s="189"/>
      <c r="IIV106" s="189"/>
      <c r="IIW106" s="189"/>
      <c r="IIX106" s="189"/>
      <c r="IIY106" s="189"/>
      <c r="IIZ106" s="189"/>
      <c r="IJA106" s="189"/>
      <c r="IJB106" s="189"/>
      <c r="IJC106" s="189"/>
      <c r="IJD106" s="189"/>
      <c r="IJE106" s="189"/>
      <c r="IJF106" s="189"/>
      <c r="IJG106" s="189"/>
      <c r="IJH106" s="189"/>
      <c r="IJI106" s="189"/>
      <c r="IJJ106" s="189"/>
      <c r="IJK106" s="189"/>
      <c r="IJL106" s="189"/>
      <c r="IJM106" s="189"/>
      <c r="IJN106" s="189"/>
      <c r="IJO106" s="189"/>
      <c r="IJP106" s="189"/>
      <c r="IJQ106" s="189"/>
      <c r="IJR106" s="189"/>
      <c r="IJS106" s="189"/>
      <c r="IJT106" s="189"/>
      <c r="IJU106" s="189"/>
      <c r="IJV106" s="189"/>
      <c r="IJW106" s="189"/>
      <c r="IJX106" s="189"/>
      <c r="IJY106" s="189"/>
      <c r="IJZ106" s="189"/>
      <c r="IKA106" s="189"/>
      <c r="IKB106" s="189"/>
      <c r="IKC106" s="189"/>
      <c r="IKD106" s="189"/>
      <c r="IKE106" s="189"/>
      <c r="IKF106" s="189"/>
      <c r="IKG106" s="189"/>
      <c r="IKH106" s="189"/>
      <c r="IKI106" s="189"/>
      <c r="IKJ106" s="189"/>
      <c r="IKK106" s="189"/>
      <c r="IKL106" s="189"/>
      <c r="IKM106" s="189"/>
      <c r="IKN106" s="189"/>
      <c r="IKO106" s="189"/>
      <c r="IKP106" s="189"/>
      <c r="IKQ106" s="189"/>
      <c r="IKR106" s="189"/>
      <c r="IKS106" s="189"/>
      <c r="IKT106" s="189"/>
      <c r="IKU106" s="189"/>
      <c r="IKV106" s="189"/>
      <c r="IKW106" s="189"/>
      <c r="IKX106" s="189"/>
      <c r="IKY106" s="189"/>
      <c r="IKZ106" s="189"/>
      <c r="ILA106" s="189"/>
      <c r="ILB106" s="189"/>
      <c r="ILC106" s="189"/>
      <c r="ILD106" s="189"/>
      <c r="ILE106" s="189"/>
      <c r="ILF106" s="189"/>
      <c r="ILG106" s="189"/>
      <c r="ILH106" s="189"/>
      <c r="ILI106" s="189"/>
      <c r="ILJ106" s="189"/>
      <c r="ILK106" s="189"/>
      <c r="ILL106" s="189"/>
      <c r="ILM106" s="189"/>
      <c r="ILN106" s="189"/>
      <c r="ILO106" s="189"/>
      <c r="ILP106" s="189"/>
      <c r="ILQ106" s="189"/>
      <c r="ILR106" s="189"/>
      <c r="ILS106" s="189"/>
      <c r="ILT106" s="189"/>
      <c r="ILU106" s="189"/>
      <c r="ILV106" s="189"/>
      <c r="ILW106" s="189"/>
      <c r="ILX106" s="189"/>
      <c r="ILY106" s="189"/>
      <c r="ILZ106" s="189"/>
      <c r="IMA106" s="189"/>
      <c r="IMB106" s="189"/>
      <c r="IMC106" s="189"/>
      <c r="IMD106" s="189"/>
      <c r="IME106" s="189"/>
      <c r="IMF106" s="189"/>
      <c r="IMG106" s="189"/>
      <c r="IMH106" s="189"/>
      <c r="IMI106" s="189"/>
      <c r="IMJ106" s="189"/>
      <c r="IMK106" s="189"/>
      <c r="IML106" s="189"/>
      <c r="IMM106" s="189"/>
      <c r="IMN106" s="189"/>
      <c r="IMO106" s="189"/>
      <c r="IMP106" s="189"/>
      <c r="IMQ106" s="189"/>
      <c r="IMR106" s="189"/>
      <c r="IMS106" s="189"/>
      <c r="IMT106" s="189"/>
      <c r="IMU106" s="189"/>
      <c r="IMV106" s="189"/>
      <c r="IMW106" s="189"/>
      <c r="IMX106" s="189"/>
      <c r="IMY106" s="189"/>
      <c r="IMZ106" s="189"/>
      <c r="INA106" s="189"/>
      <c r="INB106" s="189"/>
      <c r="INC106" s="189"/>
      <c r="IND106" s="189"/>
      <c r="INE106" s="189"/>
      <c r="INF106" s="189"/>
      <c r="ING106" s="189"/>
      <c r="INH106" s="189"/>
      <c r="INI106" s="189"/>
      <c r="INJ106" s="189"/>
      <c r="INK106" s="189"/>
      <c r="INL106" s="189"/>
      <c r="INM106" s="189"/>
      <c r="INN106" s="189"/>
      <c r="INO106" s="189"/>
      <c r="INP106" s="189"/>
      <c r="INQ106" s="189"/>
      <c r="INR106" s="189"/>
      <c r="INS106" s="189"/>
      <c r="INT106" s="189"/>
      <c r="INU106" s="189"/>
      <c r="INV106" s="189"/>
      <c r="INW106" s="189"/>
      <c r="INX106" s="189"/>
      <c r="INY106" s="189"/>
      <c r="INZ106" s="189"/>
      <c r="IOA106" s="189"/>
      <c r="IOB106" s="189"/>
      <c r="IOC106" s="189"/>
      <c r="IOD106" s="189"/>
      <c r="IOE106" s="189"/>
      <c r="IOF106" s="189"/>
      <c r="IOG106" s="189"/>
      <c r="IOH106" s="189"/>
      <c r="IOI106" s="189"/>
      <c r="IOJ106" s="189"/>
      <c r="IOK106" s="189"/>
      <c r="IOL106" s="189"/>
      <c r="IOM106" s="189"/>
      <c r="ION106" s="189"/>
      <c r="IOO106" s="189"/>
      <c r="IOP106" s="189"/>
      <c r="IOQ106" s="189"/>
      <c r="IOR106" s="189"/>
      <c r="IOS106" s="189"/>
      <c r="IOT106" s="189"/>
      <c r="IOU106" s="189"/>
      <c r="IOV106" s="189"/>
      <c r="IOW106" s="189"/>
      <c r="IOX106" s="189"/>
      <c r="IOY106" s="189"/>
      <c r="IOZ106" s="189"/>
      <c r="IPA106" s="189"/>
      <c r="IPB106" s="189"/>
      <c r="IPC106" s="189"/>
      <c r="IPD106" s="189"/>
      <c r="IPE106" s="189"/>
      <c r="IPF106" s="189"/>
      <c r="IPG106" s="189"/>
      <c r="IPH106" s="189"/>
      <c r="IPI106" s="189"/>
      <c r="IPJ106" s="189"/>
      <c r="IPK106" s="189"/>
      <c r="IPL106" s="189"/>
      <c r="IPM106" s="189"/>
      <c r="IPN106" s="189"/>
      <c r="IPO106" s="189"/>
      <c r="IPP106" s="189"/>
      <c r="IPQ106" s="189"/>
      <c r="IPR106" s="189"/>
      <c r="IPS106" s="189"/>
      <c r="IPT106" s="189"/>
      <c r="IPU106" s="189"/>
      <c r="IPV106" s="189"/>
      <c r="IPW106" s="189"/>
      <c r="IPX106" s="189"/>
      <c r="IPY106" s="189"/>
      <c r="IPZ106" s="189"/>
      <c r="IQA106" s="189"/>
      <c r="IQB106" s="189"/>
      <c r="IQC106" s="189"/>
      <c r="IQD106" s="189"/>
      <c r="IQE106" s="189"/>
      <c r="IQF106" s="189"/>
      <c r="IQG106" s="189"/>
      <c r="IQH106" s="189"/>
      <c r="IQI106" s="189"/>
      <c r="IQJ106" s="189"/>
      <c r="IQK106" s="189"/>
      <c r="IQL106" s="189"/>
      <c r="IQM106" s="189"/>
      <c r="IQN106" s="189"/>
      <c r="IQO106" s="189"/>
      <c r="IQP106" s="189"/>
      <c r="IQQ106" s="189"/>
      <c r="IQR106" s="189"/>
      <c r="IQS106" s="189"/>
      <c r="IQT106" s="189"/>
      <c r="IQU106" s="189"/>
      <c r="IQV106" s="189"/>
      <c r="IQW106" s="189"/>
      <c r="IQX106" s="189"/>
      <c r="IQY106" s="189"/>
      <c r="IQZ106" s="189"/>
      <c r="IRA106" s="189"/>
      <c r="IRB106" s="189"/>
      <c r="IRC106" s="189"/>
      <c r="IRD106" s="189"/>
      <c r="IRE106" s="189"/>
      <c r="IRF106" s="189"/>
      <c r="IRG106" s="189"/>
      <c r="IRH106" s="189"/>
      <c r="IRI106" s="189"/>
      <c r="IRJ106" s="189"/>
      <c r="IRK106" s="189"/>
      <c r="IRL106" s="189"/>
      <c r="IRM106" s="189"/>
      <c r="IRN106" s="189"/>
      <c r="IRO106" s="189"/>
      <c r="IRP106" s="189"/>
      <c r="IRQ106" s="189"/>
      <c r="IRR106" s="189"/>
      <c r="IRS106" s="189"/>
      <c r="IRT106" s="189"/>
      <c r="IRU106" s="189"/>
      <c r="IRV106" s="189"/>
      <c r="IRW106" s="189"/>
      <c r="IRX106" s="189"/>
      <c r="IRY106" s="189"/>
      <c r="IRZ106" s="189"/>
      <c r="ISA106" s="189"/>
      <c r="ISB106" s="189"/>
      <c r="ISC106" s="189"/>
      <c r="ISD106" s="189"/>
      <c r="ISE106" s="189"/>
      <c r="ISF106" s="189"/>
      <c r="ISG106" s="189"/>
      <c r="ISH106" s="189"/>
      <c r="ISI106" s="189"/>
      <c r="ISJ106" s="189"/>
      <c r="ISK106" s="189"/>
      <c r="ISL106" s="189"/>
      <c r="ISM106" s="189"/>
      <c r="ISN106" s="189"/>
      <c r="ISO106" s="189"/>
      <c r="ISP106" s="189"/>
      <c r="ISQ106" s="189"/>
      <c r="ISR106" s="189"/>
      <c r="ISS106" s="189"/>
      <c r="IST106" s="189"/>
      <c r="ISU106" s="189"/>
      <c r="ISV106" s="189"/>
      <c r="ISW106" s="189"/>
      <c r="ISX106" s="189"/>
      <c r="ISY106" s="189"/>
      <c r="ISZ106" s="189"/>
      <c r="ITA106" s="189"/>
      <c r="ITB106" s="189"/>
      <c r="ITC106" s="189"/>
      <c r="ITD106" s="189"/>
      <c r="ITE106" s="189"/>
      <c r="ITF106" s="189"/>
      <c r="ITG106" s="189"/>
      <c r="ITH106" s="189"/>
      <c r="ITI106" s="189"/>
      <c r="ITJ106" s="189"/>
      <c r="ITK106" s="189"/>
      <c r="ITL106" s="189"/>
      <c r="ITM106" s="189"/>
      <c r="ITN106" s="189"/>
      <c r="ITO106" s="189"/>
      <c r="ITP106" s="189"/>
      <c r="ITQ106" s="189"/>
      <c r="ITR106" s="189"/>
      <c r="ITS106" s="189"/>
      <c r="ITT106" s="189"/>
      <c r="ITU106" s="189"/>
      <c r="ITV106" s="189"/>
      <c r="ITW106" s="189"/>
      <c r="ITX106" s="189"/>
      <c r="ITY106" s="189"/>
      <c r="ITZ106" s="189"/>
      <c r="IUA106" s="189"/>
      <c r="IUB106" s="189"/>
      <c r="IUC106" s="189"/>
      <c r="IUD106" s="189"/>
      <c r="IUE106" s="189"/>
      <c r="IUF106" s="189"/>
      <c r="IUG106" s="189"/>
      <c r="IUH106" s="189"/>
      <c r="IUI106" s="189"/>
      <c r="IUJ106" s="189"/>
      <c r="IUK106" s="189"/>
      <c r="IUL106" s="189"/>
      <c r="IUM106" s="189"/>
      <c r="IUN106" s="189"/>
      <c r="IUO106" s="189"/>
      <c r="IUP106" s="189"/>
      <c r="IUQ106" s="189"/>
      <c r="IUR106" s="189"/>
      <c r="IUS106" s="189"/>
      <c r="IUT106" s="189"/>
      <c r="IUU106" s="189"/>
      <c r="IUV106" s="189"/>
      <c r="IUW106" s="189"/>
      <c r="IUX106" s="189"/>
      <c r="IUY106" s="189"/>
      <c r="IUZ106" s="189"/>
      <c r="IVA106" s="189"/>
      <c r="IVB106" s="189"/>
      <c r="IVC106" s="189"/>
      <c r="IVD106" s="189"/>
      <c r="IVE106" s="189"/>
      <c r="IVF106" s="189"/>
      <c r="IVG106" s="189"/>
      <c r="IVH106" s="189"/>
      <c r="IVI106" s="189"/>
      <c r="IVJ106" s="189"/>
      <c r="IVK106" s="189"/>
      <c r="IVL106" s="189"/>
      <c r="IVM106" s="189"/>
      <c r="IVN106" s="189"/>
      <c r="IVO106" s="189"/>
      <c r="IVP106" s="189"/>
      <c r="IVQ106" s="189"/>
      <c r="IVR106" s="189"/>
      <c r="IVS106" s="189"/>
      <c r="IVT106" s="189"/>
      <c r="IVU106" s="189"/>
      <c r="IVV106" s="189"/>
      <c r="IVW106" s="189"/>
      <c r="IVX106" s="189"/>
      <c r="IVY106" s="189"/>
      <c r="IVZ106" s="189"/>
      <c r="IWA106" s="189"/>
      <c r="IWB106" s="189"/>
      <c r="IWC106" s="189"/>
      <c r="IWD106" s="189"/>
      <c r="IWE106" s="189"/>
      <c r="IWF106" s="189"/>
      <c r="IWG106" s="189"/>
      <c r="IWH106" s="189"/>
      <c r="IWI106" s="189"/>
      <c r="IWJ106" s="189"/>
      <c r="IWK106" s="189"/>
      <c r="IWL106" s="189"/>
      <c r="IWM106" s="189"/>
      <c r="IWN106" s="189"/>
      <c r="IWO106" s="189"/>
      <c r="IWP106" s="189"/>
      <c r="IWQ106" s="189"/>
      <c r="IWR106" s="189"/>
      <c r="IWS106" s="189"/>
      <c r="IWT106" s="189"/>
      <c r="IWU106" s="189"/>
      <c r="IWV106" s="189"/>
      <c r="IWW106" s="189"/>
      <c r="IWX106" s="189"/>
      <c r="IWY106" s="189"/>
      <c r="IWZ106" s="189"/>
      <c r="IXA106" s="189"/>
      <c r="IXB106" s="189"/>
      <c r="IXC106" s="189"/>
      <c r="IXD106" s="189"/>
      <c r="IXE106" s="189"/>
      <c r="IXF106" s="189"/>
      <c r="IXG106" s="189"/>
      <c r="IXH106" s="189"/>
      <c r="IXI106" s="189"/>
      <c r="IXJ106" s="189"/>
      <c r="IXK106" s="189"/>
      <c r="IXL106" s="189"/>
      <c r="IXM106" s="189"/>
      <c r="IXN106" s="189"/>
      <c r="IXO106" s="189"/>
      <c r="IXP106" s="189"/>
      <c r="IXQ106" s="189"/>
      <c r="IXR106" s="189"/>
      <c r="IXS106" s="189"/>
      <c r="IXT106" s="189"/>
      <c r="IXU106" s="189"/>
      <c r="IXV106" s="189"/>
      <c r="IXW106" s="189"/>
      <c r="IXX106" s="189"/>
      <c r="IXY106" s="189"/>
      <c r="IXZ106" s="189"/>
      <c r="IYA106" s="189"/>
      <c r="IYB106" s="189"/>
      <c r="IYC106" s="189"/>
      <c r="IYD106" s="189"/>
      <c r="IYE106" s="189"/>
      <c r="IYF106" s="189"/>
      <c r="IYG106" s="189"/>
      <c r="IYH106" s="189"/>
      <c r="IYI106" s="189"/>
      <c r="IYJ106" s="189"/>
      <c r="IYK106" s="189"/>
      <c r="IYL106" s="189"/>
      <c r="IYM106" s="189"/>
      <c r="IYN106" s="189"/>
      <c r="IYO106" s="189"/>
      <c r="IYP106" s="189"/>
      <c r="IYQ106" s="189"/>
      <c r="IYR106" s="189"/>
      <c r="IYS106" s="189"/>
      <c r="IYT106" s="189"/>
      <c r="IYU106" s="189"/>
      <c r="IYV106" s="189"/>
      <c r="IYW106" s="189"/>
      <c r="IYX106" s="189"/>
      <c r="IYY106" s="189"/>
      <c r="IYZ106" s="189"/>
      <c r="IZA106" s="189"/>
      <c r="IZB106" s="189"/>
      <c r="IZC106" s="189"/>
      <c r="IZD106" s="189"/>
      <c r="IZE106" s="189"/>
      <c r="IZF106" s="189"/>
      <c r="IZG106" s="189"/>
      <c r="IZH106" s="189"/>
      <c r="IZI106" s="189"/>
      <c r="IZJ106" s="189"/>
      <c r="IZK106" s="189"/>
      <c r="IZL106" s="189"/>
      <c r="IZM106" s="189"/>
      <c r="IZN106" s="189"/>
      <c r="IZO106" s="189"/>
      <c r="IZP106" s="189"/>
      <c r="IZQ106" s="189"/>
      <c r="IZR106" s="189"/>
      <c r="IZS106" s="189"/>
      <c r="IZT106" s="189"/>
      <c r="IZU106" s="189"/>
      <c r="IZV106" s="189"/>
      <c r="IZW106" s="189"/>
      <c r="IZX106" s="189"/>
      <c r="IZY106" s="189"/>
      <c r="IZZ106" s="189"/>
      <c r="JAA106" s="189"/>
      <c r="JAB106" s="189"/>
      <c r="JAC106" s="189"/>
      <c r="JAD106" s="189"/>
      <c r="JAE106" s="189"/>
      <c r="JAF106" s="189"/>
      <c r="JAG106" s="189"/>
      <c r="JAH106" s="189"/>
      <c r="JAI106" s="189"/>
      <c r="JAJ106" s="189"/>
      <c r="JAK106" s="189"/>
      <c r="JAL106" s="189"/>
      <c r="JAM106" s="189"/>
      <c r="JAN106" s="189"/>
      <c r="JAO106" s="189"/>
      <c r="JAP106" s="189"/>
      <c r="JAQ106" s="189"/>
      <c r="JAR106" s="189"/>
      <c r="JAS106" s="189"/>
      <c r="JAT106" s="189"/>
      <c r="JAU106" s="189"/>
      <c r="JAV106" s="189"/>
      <c r="JAW106" s="189"/>
      <c r="JAX106" s="189"/>
      <c r="JAY106" s="189"/>
      <c r="JAZ106" s="189"/>
      <c r="JBA106" s="189"/>
      <c r="JBB106" s="189"/>
      <c r="JBC106" s="189"/>
      <c r="JBD106" s="189"/>
      <c r="JBE106" s="189"/>
      <c r="JBF106" s="189"/>
      <c r="JBG106" s="189"/>
      <c r="JBH106" s="189"/>
      <c r="JBI106" s="189"/>
      <c r="JBJ106" s="189"/>
      <c r="JBK106" s="189"/>
      <c r="JBL106" s="189"/>
      <c r="JBM106" s="189"/>
      <c r="JBN106" s="189"/>
      <c r="JBO106" s="189"/>
      <c r="JBP106" s="189"/>
      <c r="JBQ106" s="189"/>
      <c r="JBR106" s="189"/>
      <c r="JBS106" s="189"/>
      <c r="JBT106" s="189"/>
      <c r="JBU106" s="189"/>
      <c r="JBV106" s="189"/>
      <c r="JBW106" s="189"/>
      <c r="JBX106" s="189"/>
      <c r="JBY106" s="189"/>
      <c r="JBZ106" s="189"/>
      <c r="JCA106" s="189"/>
      <c r="JCB106" s="189"/>
      <c r="JCC106" s="189"/>
      <c r="JCD106" s="189"/>
      <c r="JCE106" s="189"/>
      <c r="JCF106" s="189"/>
      <c r="JCG106" s="189"/>
      <c r="JCH106" s="189"/>
      <c r="JCI106" s="189"/>
      <c r="JCJ106" s="189"/>
      <c r="JCK106" s="189"/>
      <c r="JCL106" s="189"/>
      <c r="JCM106" s="189"/>
      <c r="JCN106" s="189"/>
      <c r="JCO106" s="189"/>
      <c r="JCP106" s="189"/>
      <c r="JCQ106" s="189"/>
      <c r="JCR106" s="189"/>
      <c r="JCS106" s="189"/>
      <c r="JCT106" s="189"/>
      <c r="JCU106" s="189"/>
      <c r="JCV106" s="189"/>
      <c r="JCW106" s="189"/>
      <c r="JCX106" s="189"/>
      <c r="JCY106" s="189"/>
      <c r="JCZ106" s="189"/>
      <c r="JDA106" s="189"/>
      <c r="JDB106" s="189"/>
      <c r="JDC106" s="189"/>
      <c r="JDD106" s="189"/>
      <c r="JDE106" s="189"/>
      <c r="JDF106" s="189"/>
      <c r="JDG106" s="189"/>
      <c r="JDH106" s="189"/>
      <c r="JDI106" s="189"/>
      <c r="JDJ106" s="189"/>
      <c r="JDK106" s="189"/>
      <c r="JDL106" s="189"/>
      <c r="JDM106" s="189"/>
      <c r="JDN106" s="189"/>
      <c r="JDO106" s="189"/>
      <c r="JDP106" s="189"/>
      <c r="JDQ106" s="189"/>
      <c r="JDR106" s="189"/>
      <c r="JDS106" s="189"/>
      <c r="JDT106" s="189"/>
      <c r="JDU106" s="189"/>
      <c r="JDV106" s="189"/>
      <c r="JDW106" s="189"/>
      <c r="JDX106" s="189"/>
      <c r="JDY106" s="189"/>
      <c r="JDZ106" s="189"/>
      <c r="JEA106" s="189"/>
      <c r="JEB106" s="189"/>
      <c r="JEC106" s="189"/>
      <c r="JED106" s="189"/>
      <c r="JEE106" s="189"/>
      <c r="JEF106" s="189"/>
      <c r="JEG106" s="189"/>
      <c r="JEH106" s="189"/>
      <c r="JEI106" s="189"/>
      <c r="JEJ106" s="189"/>
      <c r="JEK106" s="189"/>
      <c r="JEL106" s="189"/>
      <c r="JEM106" s="189"/>
      <c r="JEN106" s="189"/>
      <c r="JEO106" s="189"/>
      <c r="JEP106" s="189"/>
      <c r="JEQ106" s="189"/>
      <c r="JER106" s="189"/>
      <c r="JES106" s="189"/>
      <c r="JET106" s="189"/>
      <c r="JEU106" s="189"/>
      <c r="JEV106" s="189"/>
      <c r="JEW106" s="189"/>
      <c r="JEX106" s="189"/>
      <c r="JEY106" s="189"/>
      <c r="JEZ106" s="189"/>
      <c r="JFA106" s="189"/>
      <c r="JFB106" s="189"/>
      <c r="JFC106" s="189"/>
      <c r="JFD106" s="189"/>
      <c r="JFE106" s="189"/>
      <c r="JFF106" s="189"/>
      <c r="JFG106" s="189"/>
      <c r="JFH106" s="189"/>
      <c r="JFI106" s="189"/>
      <c r="JFJ106" s="189"/>
      <c r="JFK106" s="189"/>
      <c r="JFL106" s="189"/>
      <c r="JFM106" s="189"/>
      <c r="JFN106" s="189"/>
      <c r="JFO106" s="189"/>
      <c r="JFP106" s="189"/>
      <c r="JFQ106" s="189"/>
      <c r="JFR106" s="189"/>
      <c r="JFS106" s="189"/>
      <c r="JFT106" s="189"/>
      <c r="JFU106" s="189"/>
      <c r="JFV106" s="189"/>
      <c r="JFW106" s="189"/>
      <c r="JFX106" s="189"/>
      <c r="JFY106" s="189"/>
      <c r="JFZ106" s="189"/>
      <c r="JGA106" s="189"/>
      <c r="JGB106" s="189"/>
      <c r="JGC106" s="189"/>
      <c r="JGD106" s="189"/>
      <c r="JGE106" s="189"/>
      <c r="JGF106" s="189"/>
      <c r="JGG106" s="189"/>
      <c r="JGH106" s="189"/>
      <c r="JGI106" s="189"/>
      <c r="JGJ106" s="189"/>
      <c r="JGK106" s="189"/>
      <c r="JGL106" s="189"/>
      <c r="JGM106" s="189"/>
      <c r="JGN106" s="189"/>
      <c r="JGO106" s="189"/>
      <c r="JGP106" s="189"/>
      <c r="JGQ106" s="189"/>
      <c r="JGR106" s="189"/>
      <c r="JGS106" s="189"/>
      <c r="JGT106" s="189"/>
      <c r="JGU106" s="189"/>
      <c r="JGV106" s="189"/>
      <c r="JGW106" s="189"/>
      <c r="JGX106" s="189"/>
      <c r="JGY106" s="189"/>
      <c r="JGZ106" s="189"/>
      <c r="JHA106" s="189"/>
      <c r="JHB106" s="189"/>
      <c r="JHC106" s="189"/>
      <c r="JHD106" s="189"/>
      <c r="JHE106" s="189"/>
      <c r="JHF106" s="189"/>
      <c r="JHG106" s="189"/>
      <c r="JHH106" s="189"/>
      <c r="JHI106" s="189"/>
      <c r="JHJ106" s="189"/>
      <c r="JHK106" s="189"/>
      <c r="JHL106" s="189"/>
      <c r="JHM106" s="189"/>
      <c r="JHN106" s="189"/>
      <c r="JHO106" s="189"/>
      <c r="JHP106" s="189"/>
      <c r="JHQ106" s="189"/>
      <c r="JHR106" s="189"/>
      <c r="JHS106" s="189"/>
      <c r="JHT106" s="189"/>
      <c r="JHU106" s="189"/>
      <c r="JHV106" s="189"/>
      <c r="JHW106" s="189"/>
      <c r="JHX106" s="189"/>
      <c r="JHY106" s="189"/>
      <c r="JHZ106" s="189"/>
      <c r="JIA106" s="189"/>
      <c r="JIB106" s="189"/>
      <c r="JIC106" s="189"/>
      <c r="JID106" s="189"/>
      <c r="JIE106" s="189"/>
      <c r="JIF106" s="189"/>
      <c r="JIG106" s="189"/>
      <c r="JIH106" s="189"/>
      <c r="JII106" s="189"/>
      <c r="JIJ106" s="189"/>
      <c r="JIK106" s="189"/>
      <c r="JIL106" s="189"/>
      <c r="JIM106" s="189"/>
      <c r="JIN106" s="189"/>
      <c r="JIO106" s="189"/>
      <c r="JIP106" s="189"/>
      <c r="JIQ106" s="189"/>
      <c r="JIR106" s="189"/>
      <c r="JIS106" s="189"/>
      <c r="JIT106" s="189"/>
      <c r="JIU106" s="189"/>
      <c r="JIV106" s="189"/>
      <c r="JIW106" s="189"/>
      <c r="JIX106" s="189"/>
      <c r="JIY106" s="189"/>
      <c r="JIZ106" s="189"/>
      <c r="JJA106" s="189"/>
      <c r="JJB106" s="189"/>
      <c r="JJC106" s="189"/>
      <c r="JJD106" s="189"/>
      <c r="JJE106" s="189"/>
      <c r="JJF106" s="189"/>
      <c r="JJG106" s="189"/>
      <c r="JJH106" s="189"/>
      <c r="JJI106" s="189"/>
      <c r="JJJ106" s="189"/>
      <c r="JJK106" s="189"/>
      <c r="JJL106" s="189"/>
      <c r="JJM106" s="189"/>
      <c r="JJN106" s="189"/>
      <c r="JJO106" s="189"/>
      <c r="JJP106" s="189"/>
      <c r="JJQ106" s="189"/>
      <c r="JJR106" s="189"/>
      <c r="JJS106" s="189"/>
      <c r="JJT106" s="189"/>
      <c r="JJU106" s="189"/>
      <c r="JJV106" s="189"/>
      <c r="JJW106" s="189"/>
      <c r="JJX106" s="189"/>
      <c r="JJY106" s="189"/>
      <c r="JJZ106" s="189"/>
      <c r="JKA106" s="189"/>
      <c r="JKB106" s="189"/>
      <c r="JKC106" s="189"/>
      <c r="JKD106" s="189"/>
      <c r="JKE106" s="189"/>
      <c r="JKF106" s="189"/>
      <c r="JKG106" s="189"/>
      <c r="JKH106" s="189"/>
      <c r="JKI106" s="189"/>
      <c r="JKJ106" s="189"/>
      <c r="JKK106" s="189"/>
      <c r="JKL106" s="189"/>
      <c r="JKM106" s="189"/>
      <c r="JKN106" s="189"/>
      <c r="JKO106" s="189"/>
      <c r="JKP106" s="189"/>
      <c r="JKQ106" s="189"/>
      <c r="JKR106" s="189"/>
      <c r="JKS106" s="189"/>
      <c r="JKT106" s="189"/>
      <c r="JKU106" s="189"/>
      <c r="JKV106" s="189"/>
      <c r="JKW106" s="189"/>
      <c r="JKX106" s="189"/>
      <c r="JKY106" s="189"/>
      <c r="JKZ106" s="189"/>
      <c r="JLA106" s="189"/>
      <c r="JLB106" s="189"/>
      <c r="JLC106" s="189"/>
      <c r="JLD106" s="189"/>
      <c r="JLE106" s="189"/>
      <c r="JLF106" s="189"/>
      <c r="JLG106" s="189"/>
      <c r="JLH106" s="189"/>
      <c r="JLI106" s="189"/>
      <c r="JLJ106" s="189"/>
      <c r="JLK106" s="189"/>
      <c r="JLL106" s="189"/>
      <c r="JLM106" s="189"/>
      <c r="JLN106" s="189"/>
      <c r="JLO106" s="189"/>
      <c r="JLP106" s="189"/>
      <c r="JLQ106" s="189"/>
      <c r="JLR106" s="189"/>
      <c r="JLS106" s="189"/>
      <c r="JLT106" s="189"/>
      <c r="JLU106" s="189"/>
      <c r="JLV106" s="189"/>
      <c r="JLW106" s="189"/>
      <c r="JLX106" s="189"/>
      <c r="JLY106" s="189"/>
      <c r="JLZ106" s="189"/>
      <c r="JMA106" s="189"/>
      <c r="JMB106" s="189"/>
      <c r="JMC106" s="189"/>
      <c r="JMD106" s="189"/>
      <c r="JME106" s="189"/>
      <c r="JMF106" s="189"/>
      <c r="JMG106" s="189"/>
      <c r="JMH106" s="189"/>
      <c r="JMI106" s="189"/>
      <c r="JMJ106" s="189"/>
      <c r="JMK106" s="189"/>
      <c r="JML106" s="189"/>
      <c r="JMM106" s="189"/>
      <c r="JMN106" s="189"/>
      <c r="JMO106" s="189"/>
      <c r="JMP106" s="189"/>
      <c r="JMQ106" s="189"/>
      <c r="JMR106" s="189"/>
      <c r="JMS106" s="189"/>
      <c r="JMT106" s="189"/>
      <c r="JMU106" s="189"/>
      <c r="JMV106" s="189"/>
      <c r="JMW106" s="189"/>
      <c r="JMX106" s="189"/>
      <c r="JMY106" s="189"/>
      <c r="JMZ106" s="189"/>
      <c r="JNA106" s="189"/>
      <c r="JNB106" s="189"/>
      <c r="JNC106" s="189"/>
      <c r="JND106" s="189"/>
      <c r="JNE106" s="189"/>
      <c r="JNF106" s="189"/>
      <c r="JNG106" s="189"/>
      <c r="JNH106" s="189"/>
      <c r="JNI106" s="189"/>
      <c r="JNJ106" s="189"/>
      <c r="JNK106" s="189"/>
      <c r="JNL106" s="189"/>
      <c r="JNM106" s="189"/>
      <c r="JNN106" s="189"/>
      <c r="JNO106" s="189"/>
      <c r="JNP106" s="189"/>
      <c r="JNQ106" s="189"/>
      <c r="JNR106" s="189"/>
      <c r="JNS106" s="189"/>
      <c r="JNT106" s="189"/>
      <c r="JNU106" s="189"/>
      <c r="JNV106" s="189"/>
      <c r="JNW106" s="189"/>
      <c r="JNX106" s="189"/>
      <c r="JNY106" s="189"/>
      <c r="JNZ106" s="189"/>
      <c r="JOA106" s="189"/>
      <c r="JOB106" s="189"/>
      <c r="JOC106" s="189"/>
      <c r="JOD106" s="189"/>
      <c r="JOE106" s="189"/>
      <c r="JOF106" s="189"/>
      <c r="JOG106" s="189"/>
      <c r="JOH106" s="189"/>
      <c r="JOI106" s="189"/>
      <c r="JOJ106" s="189"/>
      <c r="JOK106" s="189"/>
      <c r="JOL106" s="189"/>
      <c r="JOM106" s="189"/>
      <c r="JON106" s="189"/>
      <c r="JOO106" s="189"/>
      <c r="JOP106" s="189"/>
      <c r="JOQ106" s="189"/>
      <c r="JOR106" s="189"/>
      <c r="JOS106" s="189"/>
      <c r="JOT106" s="189"/>
      <c r="JOU106" s="189"/>
      <c r="JOV106" s="189"/>
      <c r="JOW106" s="189"/>
      <c r="JOX106" s="189"/>
      <c r="JOY106" s="189"/>
      <c r="JOZ106" s="189"/>
      <c r="JPA106" s="189"/>
      <c r="JPB106" s="189"/>
      <c r="JPC106" s="189"/>
      <c r="JPD106" s="189"/>
      <c r="JPE106" s="189"/>
      <c r="JPF106" s="189"/>
      <c r="JPG106" s="189"/>
      <c r="JPH106" s="189"/>
      <c r="JPI106" s="189"/>
      <c r="JPJ106" s="189"/>
      <c r="JPK106" s="189"/>
      <c r="JPL106" s="189"/>
      <c r="JPM106" s="189"/>
      <c r="JPN106" s="189"/>
      <c r="JPO106" s="189"/>
      <c r="JPP106" s="189"/>
      <c r="JPQ106" s="189"/>
      <c r="JPR106" s="189"/>
      <c r="JPS106" s="189"/>
      <c r="JPT106" s="189"/>
      <c r="JPU106" s="189"/>
      <c r="JPV106" s="189"/>
      <c r="JPW106" s="189"/>
      <c r="JPX106" s="189"/>
      <c r="JPY106" s="189"/>
      <c r="JPZ106" s="189"/>
      <c r="JQA106" s="189"/>
      <c r="JQB106" s="189"/>
      <c r="JQC106" s="189"/>
      <c r="JQD106" s="189"/>
      <c r="JQE106" s="189"/>
      <c r="JQF106" s="189"/>
      <c r="JQG106" s="189"/>
      <c r="JQH106" s="189"/>
      <c r="JQI106" s="189"/>
      <c r="JQJ106" s="189"/>
      <c r="JQK106" s="189"/>
      <c r="JQL106" s="189"/>
      <c r="JQM106" s="189"/>
      <c r="JQN106" s="189"/>
      <c r="JQO106" s="189"/>
      <c r="JQP106" s="189"/>
      <c r="JQQ106" s="189"/>
      <c r="JQR106" s="189"/>
      <c r="JQS106" s="189"/>
      <c r="JQT106" s="189"/>
      <c r="JQU106" s="189"/>
      <c r="JQV106" s="189"/>
      <c r="JQW106" s="189"/>
      <c r="JQX106" s="189"/>
      <c r="JQY106" s="189"/>
      <c r="JQZ106" s="189"/>
      <c r="JRA106" s="189"/>
      <c r="JRB106" s="189"/>
      <c r="JRC106" s="189"/>
      <c r="JRD106" s="189"/>
      <c r="JRE106" s="189"/>
      <c r="JRF106" s="189"/>
      <c r="JRG106" s="189"/>
      <c r="JRH106" s="189"/>
      <c r="JRI106" s="189"/>
      <c r="JRJ106" s="189"/>
      <c r="JRK106" s="189"/>
      <c r="JRL106" s="189"/>
      <c r="JRM106" s="189"/>
      <c r="JRN106" s="189"/>
      <c r="JRO106" s="189"/>
      <c r="JRP106" s="189"/>
      <c r="JRQ106" s="189"/>
      <c r="JRR106" s="189"/>
      <c r="JRS106" s="189"/>
      <c r="JRT106" s="189"/>
      <c r="JRU106" s="189"/>
      <c r="JRV106" s="189"/>
      <c r="JRW106" s="189"/>
      <c r="JRX106" s="189"/>
      <c r="JRY106" s="189"/>
      <c r="JRZ106" s="189"/>
      <c r="JSA106" s="189"/>
      <c r="JSB106" s="189"/>
      <c r="JSC106" s="189"/>
      <c r="JSD106" s="189"/>
      <c r="JSE106" s="189"/>
      <c r="JSF106" s="189"/>
      <c r="JSG106" s="189"/>
      <c r="JSH106" s="189"/>
      <c r="JSI106" s="189"/>
      <c r="JSJ106" s="189"/>
      <c r="JSK106" s="189"/>
      <c r="JSL106" s="189"/>
      <c r="JSM106" s="189"/>
      <c r="JSN106" s="189"/>
      <c r="JSO106" s="189"/>
      <c r="JSP106" s="189"/>
      <c r="JSQ106" s="189"/>
      <c r="JSR106" s="189"/>
      <c r="JSS106" s="189"/>
      <c r="JST106" s="189"/>
      <c r="JSU106" s="189"/>
      <c r="JSV106" s="189"/>
      <c r="JSW106" s="189"/>
      <c r="JSX106" s="189"/>
      <c r="JSY106" s="189"/>
      <c r="JSZ106" s="189"/>
      <c r="JTA106" s="189"/>
      <c r="JTB106" s="189"/>
      <c r="JTC106" s="189"/>
      <c r="JTD106" s="189"/>
      <c r="JTE106" s="189"/>
      <c r="JTF106" s="189"/>
      <c r="JTG106" s="189"/>
      <c r="JTH106" s="189"/>
      <c r="JTI106" s="189"/>
      <c r="JTJ106" s="189"/>
      <c r="JTK106" s="189"/>
      <c r="JTL106" s="189"/>
      <c r="JTM106" s="189"/>
      <c r="JTN106" s="189"/>
      <c r="JTO106" s="189"/>
      <c r="JTP106" s="189"/>
      <c r="JTQ106" s="189"/>
      <c r="JTR106" s="189"/>
      <c r="JTS106" s="189"/>
      <c r="JTT106" s="189"/>
      <c r="JTU106" s="189"/>
      <c r="JTV106" s="189"/>
      <c r="JTW106" s="189"/>
      <c r="JTX106" s="189"/>
      <c r="JTY106" s="189"/>
      <c r="JTZ106" s="189"/>
      <c r="JUA106" s="189"/>
      <c r="JUB106" s="189"/>
      <c r="JUC106" s="189"/>
      <c r="JUD106" s="189"/>
      <c r="JUE106" s="189"/>
      <c r="JUF106" s="189"/>
      <c r="JUG106" s="189"/>
      <c r="JUH106" s="189"/>
      <c r="JUI106" s="189"/>
      <c r="JUJ106" s="189"/>
      <c r="JUK106" s="189"/>
      <c r="JUL106" s="189"/>
      <c r="JUM106" s="189"/>
      <c r="JUN106" s="189"/>
      <c r="JUO106" s="189"/>
      <c r="JUP106" s="189"/>
      <c r="JUQ106" s="189"/>
      <c r="JUR106" s="189"/>
      <c r="JUS106" s="189"/>
      <c r="JUT106" s="189"/>
      <c r="JUU106" s="189"/>
      <c r="JUV106" s="189"/>
      <c r="JUW106" s="189"/>
      <c r="JUX106" s="189"/>
      <c r="JUY106" s="189"/>
      <c r="JUZ106" s="189"/>
      <c r="JVA106" s="189"/>
      <c r="JVB106" s="189"/>
      <c r="JVC106" s="189"/>
      <c r="JVD106" s="189"/>
      <c r="JVE106" s="189"/>
      <c r="JVF106" s="189"/>
      <c r="JVG106" s="189"/>
      <c r="JVH106" s="189"/>
      <c r="JVI106" s="189"/>
      <c r="JVJ106" s="189"/>
      <c r="JVK106" s="189"/>
      <c r="JVL106" s="189"/>
      <c r="JVM106" s="189"/>
      <c r="JVN106" s="189"/>
      <c r="JVO106" s="189"/>
      <c r="JVP106" s="189"/>
      <c r="JVQ106" s="189"/>
      <c r="JVR106" s="189"/>
      <c r="JVS106" s="189"/>
      <c r="JVT106" s="189"/>
      <c r="JVU106" s="189"/>
      <c r="JVV106" s="189"/>
      <c r="JVW106" s="189"/>
      <c r="JVX106" s="189"/>
      <c r="JVY106" s="189"/>
      <c r="JVZ106" s="189"/>
      <c r="JWA106" s="189"/>
      <c r="JWB106" s="189"/>
      <c r="JWC106" s="189"/>
      <c r="JWD106" s="189"/>
      <c r="JWE106" s="189"/>
      <c r="JWF106" s="189"/>
      <c r="JWG106" s="189"/>
      <c r="JWH106" s="189"/>
      <c r="JWI106" s="189"/>
      <c r="JWJ106" s="189"/>
      <c r="JWK106" s="189"/>
      <c r="JWL106" s="189"/>
      <c r="JWM106" s="189"/>
      <c r="JWN106" s="189"/>
      <c r="JWO106" s="189"/>
      <c r="JWP106" s="189"/>
      <c r="JWQ106" s="189"/>
      <c r="JWR106" s="189"/>
      <c r="JWS106" s="189"/>
      <c r="JWT106" s="189"/>
      <c r="JWU106" s="189"/>
      <c r="JWV106" s="189"/>
      <c r="JWW106" s="189"/>
      <c r="JWX106" s="189"/>
      <c r="JWY106" s="189"/>
      <c r="JWZ106" s="189"/>
      <c r="JXA106" s="189"/>
      <c r="JXB106" s="189"/>
      <c r="JXC106" s="189"/>
      <c r="JXD106" s="189"/>
      <c r="JXE106" s="189"/>
      <c r="JXF106" s="189"/>
      <c r="JXG106" s="189"/>
      <c r="JXH106" s="189"/>
      <c r="JXI106" s="189"/>
      <c r="JXJ106" s="189"/>
      <c r="JXK106" s="189"/>
      <c r="JXL106" s="189"/>
      <c r="JXM106" s="189"/>
      <c r="JXN106" s="189"/>
      <c r="JXO106" s="189"/>
      <c r="JXP106" s="189"/>
      <c r="JXQ106" s="189"/>
      <c r="JXR106" s="189"/>
      <c r="JXS106" s="189"/>
      <c r="JXT106" s="189"/>
      <c r="JXU106" s="189"/>
      <c r="JXV106" s="189"/>
      <c r="JXW106" s="189"/>
      <c r="JXX106" s="189"/>
      <c r="JXY106" s="189"/>
      <c r="JXZ106" s="189"/>
      <c r="JYA106" s="189"/>
      <c r="JYB106" s="189"/>
      <c r="JYC106" s="189"/>
      <c r="JYD106" s="189"/>
      <c r="JYE106" s="189"/>
      <c r="JYF106" s="189"/>
      <c r="JYG106" s="189"/>
      <c r="JYH106" s="189"/>
      <c r="JYI106" s="189"/>
      <c r="JYJ106" s="189"/>
      <c r="JYK106" s="189"/>
      <c r="JYL106" s="189"/>
      <c r="JYM106" s="189"/>
      <c r="JYN106" s="189"/>
      <c r="JYO106" s="189"/>
      <c r="JYP106" s="189"/>
      <c r="JYQ106" s="189"/>
      <c r="JYR106" s="189"/>
      <c r="JYS106" s="189"/>
      <c r="JYT106" s="189"/>
      <c r="JYU106" s="189"/>
      <c r="JYV106" s="189"/>
      <c r="JYW106" s="189"/>
      <c r="JYX106" s="189"/>
      <c r="JYY106" s="189"/>
      <c r="JYZ106" s="189"/>
      <c r="JZA106" s="189"/>
      <c r="JZB106" s="189"/>
      <c r="JZC106" s="189"/>
      <c r="JZD106" s="189"/>
      <c r="JZE106" s="189"/>
      <c r="JZF106" s="189"/>
      <c r="JZG106" s="189"/>
      <c r="JZH106" s="189"/>
      <c r="JZI106" s="189"/>
      <c r="JZJ106" s="189"/>
      <c r="JZK106" s="189"/>
      <c r="JZL106" s="189"/>
      <c r="JZM106" s="189"/>
      <c r="JZN106" s="189"/>
      <c r="JZO106" s="189"/>
      <c r="JZP106" s="189"/>
      <c r="JZQ106" s="189"/>
      <c r="JZR106" s="189"/>
      <c r="JZS106" s="189"/>
      <c r="JZT106" s="189"/>
      <c r="JZU106" s="189"/>
      <c r="JZV106" s="189"/>
      <c r="JZW106" s="189"/>
      <c r="JZX106" s="189"/>
      <c r="JZY106" s="189"/>
      <c r="JZZ106" s="189"/>
      <c r="KAA106" s="189"/>
      <c r="KAB106" s="189"/>
      <c r="KAC106" s="189"/>
      <c r="KAD106" s="189"/>
      <c r="KAE106" s="189"/>
      <c r="KAF106" s="189"/>
      <c r="KAG106" s="189"/>
      <c r="KAH106" s="189"/>
      <c r="KAI106" s="189"/>
      <c r="KAJ106" s="189"/>
      <c r="KAK106" s="189"/>
      <c r="KAL106" s="189"/>
      <c r="KAM106" s="189"/>
      <c r="KAN106" s="189"/>
      <c r="KAO106" s="189"/>
      <c r="KAP106" s="189"/>
      <c r="KAQ106" s="189"/>
      <c r="KAR106" s="189"/>
      <c r="KAS106" s="189"/>
      <c r="KAT106" s="189"/>
      <c r="KAU106" s="189"/>
      <c r="KAV106" s="189"/>
      <c r="KAW106" s="189"/>
      <c r="KAX106" s="189"/>
      <c r="KAY106" s="189"/>
      <c r="KAZ106" s="189"/>
      <c r="KBA106" s="189"/>
      <c r="KBB106" s="189"/>
      <c r="KBC106" s="189"/>
      <c r="KBD106" s="189"/>
      <c r="KBE106" s="189"/>
      <c r="KBF106" s="189"/>
      <c r="KBG106" s="189"/>
      <c r="KBH106" s="189"/>
      <c r="KBI106" s="189"/>
      <c r="KBJ106" s="189"/>
      <c r="KBK106" s="189"/>
      <c r="KBL106" s="189"/>
      <c r="KBM106" s="189"/>
      <c r="KBN106" s="189"/>
      <c r="KBO106" s="189"/>
      <c r="KBP106" s="189"/>
      <c r="KBQ106" s="189"/>
      <c r="KBR106" s="189"/>
      <c r="KBS106" s="189"/>
      <c r="KBT106" s="189"/>
      <c r="KBU106" s="189"/>
      <c r="KBV106" s="189"/>
      <c r="KBW106" s="189"/>
      <c r="KBX106" s="189"/>
      <c r="KBY106" s="189"/>
      <c r="KBZ106" s="189"/>
      <c r="KCA106" s="189"/>
      <c r="KCB106" s="189"/>
      <c r="KCC106" s="189"/>
      <c r="KCD106" s="189"/>
      <c r="KCE106" s="189"/>
      <c r="KCF106" s="189"/>
      <c r="KCG106" s="189"/>
      <c r="KCH106" s="189"/>
      <c r="KCI106" s="189"/>
      <c r="KCJ106" s="189"/>
      <c r="KCK106" s="189"/>
      <c r="KCL106" s="189"/>
      <c r="KCM106" s="189"/>
      <c r="KCN106" s="189"/>
      <c r="KCO106" s="189"/>
      <c r="KCP106" s="189"/>
      <c r="KCQ106" s="189"/>
      <c r="KCR106" s="189"/>
      <c r="KCS106" s="189"/>
      <c r="KCT106" s="189"/>
      <c r="KCU106" s="189"/>
      <c r="KCV106" s="189"/>
      <c r="KCW106" s="189"/>
      <c r="KCX106" s="189"/>
      <c r="KCY106" s="189"/>
      <c r="KCZ106" s="189"/>
      <c r="KDA106" s="189"/>
      <c r="KDB106" s="189"/>
      <c r="KDC106" s="189"/>
      <c r="KDD106" s="189"/>
      <c r="KDE106" s="189"/>
      <c r="KDF106" s="189"/>
      <c r="KDG106" s="189"/>
      <c r="KDH106" s="189"/>
      <c r="KDI106" s="189"/>
      <c r="KDJ106" s="189"/>
      <c r="KDK106" s="189"/>
      <c r="KDL106" s="189"/>
      <c r="KDM106" s="189"/>
      <c r="KDN106" s="189"/>
      <c r="KDO106" s="189"/>
      <c r="KDP106" s="189"/>
      <c r="KDQ106" s="189"/>
      <c r="KDR106" s="189"/>
      <c r="KDS106" s="189"/>
      <c r="KDT106" s="189"/>
      <c r="KDU106" s="189"/>
      <c r="KDV106" s="189"/>
      <c r="KDW106" s="189"/>
      <c r="KDX106" s="189"/>
      <c r="KDY106" s="189"/>
      <c r="KDZ106" s="189"/>
      <c r="KEA106" s="189"/>
      <c r="KEB106" s="189"/>
      <c r="KEC106" s="189"/>
      <c r="KED106" s="189"/>
      <c r="KEE106" s="189"/>
      <c r="KEF106" s="189"/>
      <c r="KEG106" s="189"/>
      <c r="KEH106" s="189"/>
      <c r="KEI106" s="189"/>
      <c r="KEJ106" s="189"/>
      <c r="KEK106" s="189"/>
      <c r="KEL106" s="189"/>
      <c r="KEM106" s="189"/>
      <c r="KEN106" s="189"/>
      <c r="KEO106" s="189"/>
      <c r="KEP106" s="189"/>
      <c r="KEQ106" s="189"/>
      <c r="KER106" s="189"/>
      <c r="KES106" s="189"/>
      <c r="KET106" s="189"/>
      <c r="KEU106" s="189"/>
      <c r="KEV106" s="189"/>
      <c r="KEW106" s="189"/>
      <c r="KEX106" s="189"/>
      <c r="KEY106" s="189"/>
      <c r="KEZ106" s="189"/>
      <c r="KFA106" s="189"/>
      <c r="KFB106" s="189"/>
      <c r="KFC106" s="189"/>
      <c r="KFD106" s="189"/>
      <c r="KFE106" s="189"/>
      <c r="KFF106" s="189"/>
      <c r="KFG106" s="189"/>
      <c r="KFH106" s="189"/>
      <c r="KFI106" s="189"/>
      <c r="KFJ106" s="189"/>
      <c r="KFK106" s="189"/>
      <c r="KFL106" s="189"/>
      <c r="KFM106" s="189"/>
      <c r="KFN106" s="189"/>
      <c r="KFO106" s="189"/>
      <c r="KFP106" s="189"/>
      <c r="KFQ106" s="189"/>
      <c r="KFR106" s="189"/>
      <c r="KFS106" s="189"/>
      <c r="KFT106" s="189"/>
      <c r="KFU106" s="189"/>
      <c r="KFV106" s="189"/>
      <c r="KFW106" s="189"/>
      <c r="KFX106" s="189"/>
      <c r="KFY106" s="189"/>
      <c r="KFZ106" s="189"/>
      <c r="KGA106" s="189"/>
      <c r="KGB106" s="189"/>
      <c r="KGC106" s="189"/>
      <c r="KGD106" s="189"/>
      <c r="KGE106" s="189"/>
      <c r="KGF106" s="189"/>
      <c r="KGG106" s="189"/>
      <c r="KGH106" s="189"/>
      <c r="KGI106" s="189"/>
      <c r="KGJ106" s="189"/>
      <c r="KGK106" s="189"/>
      <c r="KGL106" s="189"/>
      <c r="KGM106" s="189"/>
      <c r="KGN106" s="189"/>
      <c r="KGO106" s="189"/>
      <c r="KGP106" s="189"/>
      <c r="KGQ106" s="189"/>
      <c r="KGR106" s="189"/>
      <c r="KGS106" s="189"/>
      <c r="KGT106" s="189"/>
      <c r="KGU106" s="189"/>
      <c r="KGV106" s="189"/>
      <c r="KGW106" s="189"/>
      <c r="KGX106" s="189"/>
      <c r="KGY106" s="189"/>
      <c r="KGZ106" s="189"/>
      <c r="KHA106" s="189"/>
      <c r="KHB106" s="189"/>
      <c r="KHC106" s="189"/>
      <c r="KHD106" s="189"/>
      <c r="KHE106" s="189"/>
      <c r="KHF106" s="189"/>
      <c r="KHG106" s="189"/>
      <c r="KHH106" s="189"/>
      <c r="KHI106" s="189"/>
      <c r="KHJ106" s="189"/>
      <c r="KHK106" s="189"/>
      <c r="KHL106" s="189"/>
      <c r="KHM106" s="189"/>
      <c r="KHN106" s="189"/>
      <c r="KHO106" s="189"/>
      <c r="KHP106" s="189"/>
      <c r="KHQ106" s="189"/>
      <c r="KHR106" s="189"/>
      <c r="KHS106" s="189"/>
      <c r="KHT106" s="189"/>
      <c r="KHU106" s="189"/>
      <c r="KHV106" s="189"/>
      <c r="KHW106" s="189"/>
      <c r="KHX106" s="189"/>
      <c r="KHY106" s="189"/>
      <c r="KHZ106" s="189"/>
      <c r="KIA106" s="189"/>
      <c r="KIB106" s="189"/>
      <c r="KIC106" s="189"/>
      <c r="KID106" s="189"/>
      <c r="KIE106" s="189"/>
      <c r="KIF106" s="189"/>
      <c r="KIG106" s="189"/>
      <c r="KIH106" s="189"/>
      <c r="KII106" s="189"/>
      <c r="KIJ106" s="189"/>
      <c r="KIK106" s="189"/>
      <c r="KIL106" s="189"/>
      <c r="KIM106" s="189"/>
      <c r="KIN106" s="189"/>
      <c r="KIO106" s="189"/>
      <c r="KIP106" s="189"/>
      <c r="KIQ106" s="189"/>
      <c r="KIR106" s="189"/>
      <c r="KIS106" s="189"/>
      <c r="KIT106" s="189"/>
      <c r="KIU106" s="189"/>
      <c r="KIV106" s="189"/>
      <c r="KIW106" s="189"/>
      <c r="KIX106" s="189"/>
      <c r="KIY106" s="189"/>
      <c r="KIZ106" s="189"/>
      <c r="KJA106" s="189"/>
      <c r="KJB106" s="189"/>
      <c r="KJC106" s="189"/>
      <c r="KJD106" s="189"/>
      <c r="KJE106" s="189"/>
      <c r="KJF106" s="189"/>
      <c r="KJG106" s="189"/>
      <c r="KJH106" s="189"/>
      <c r="KJI106" s="189"/>
      <c r="KJJ106" s="189"/>
      <c r="KJK106" s="189"/>
      <c r="KJL106" s="189"/>
      <c r="KJM106" s="189"/>
      <c r="KJN106" s="189"/>
      <c r="KJO106" s="189"/>
      <c r="KJP106" s="189"/>
      <c r="KJQ106" s="189"/>
      <c r="KJR106" s="189"/>
      <c r="KJS106" s="189"/>
      <c r="KJT106" s="189"/>
      <c r="KJU106" s="189"/>
      <c r="KJV106" s="189"/>
      <c r="KJW106" s="189"/>
      <c r="KJX106" s="189"/>
      <c r="KJY106" s="189"/>
      <c r="KJZ106" s="189"/>
      <c r="KKA106" s="189"/>
      <c r="KKB106" s="189"/>
      <c r="KKC106" s="189"/>
      <c r="KKD106" s="189"/>
      <c r="KKE106" s="189"/>
      <c r="KKF106" s="189"/>
      <c r="KKG106" s="189"/>
      <c r="KKH106" s="189"/>
      <c r="KKI106" s="189"/>
      <c r="KKJ106" s="189"/>
      <c r="KKK106" s="189"/>
      <c r="KKL106" s="189"/>
      <c r="KKM106" s="189"/>
      <c r="KKN106" s="189"/>
      <c r="KKO106" s="189"/>
      <c r="KKP106" s="189"/>
      <c r="KKQ106" s="189"/>
      <c r="KKR106" s="189"/>
      <c r="KKS106" s="189"/>
      <c r="KKT106" s="189"/>
      <c r="KKU106" s="189"/>
      <c r="KKV106" s="189"/>
      <c r="KKW106" s="189"/>
      <c r="KKX106" s="189"/>
      <c r="KKY106" s="189"/>
      <c r="KKZ106" s="189"/>
      <c r="KLA106" s="189"/>
      <c r="KLB106" s="189"/>
      <c r="KLC106" s="189"/>
      <c r="KLD106" s="189"/>
      <c r="KLE106" s="189"/>
      <c r="KLF106" s="189"/>
      <c r="KLG106" s="189"/>
      <c r="KLH106" s="189"/>
      <c r="KLI106" s="189"/>
      <c r="KLJ106" s="189"/>
      <c r="KLK106" s="189"/>
      <c r="KLL106" s="189"/>
      <c r="KLM106" s="189"/>
      <c r="KLN106" s="189"/>
      <c r="KLO106" s="189"/>
      <c r="KLP106" s="189"/>
      <c r="KLQ106" s="189"/>
      <c r="KLR106" s="189"/>
      <c r="KLS106" s="189"/>
      <c r="KLT106" s="189"/>
      <c r="KLU106" s="189"/>
      <c r="KLV106" s="189"/>
      <c r="KLW106" s="189"/>
      <c r="KLX106" s="189"/>
      <c r="KLY106" s="189"/>
      <c r="KLZ106" s="189"/>
      <c r="KMA106" s="189"/>
      <c r="KMB106" s="189"/>
      <c r="KMC106" s="189"/>
      <c r="KMD106" s="189"/>
      <c r="KME106" s="189"/>
      <c r="KMF106" s="189"/>
      <c r="KMG106" s="189"/>
      <c r="KMH106" s="189"/>
      <c r="KMI106" s="189"/>
      <c r="KMJ106" s="189"/>
      <c r="KMK106" s="189"/>
      <c r="KML106" s="189"/>
      <c r="KMM106" s="189"/>
      <c r="KMN106" s="189"/>
      <c r="KMO106" s="189"/>
      <c r="KMP106" s="189"/>
      <c r="KMQ106" s="189"/>
      <c r="KMR106" s="189"/>
      <c r="KMS106" s="189"/>
      <c r="KMT106" s="189"/>
      <c r="KMU106" s="189"/>
      <c r="KMV106" s="189"/>
      <c r="KMW106" s="189"/>
      <c r="KMX106" s="189"/>
      <c r="KMY106" s="189"/>
      <c r="KMZ106" s="189"/>
      <c r="KNA106" s="189"/>
      <c r="KNB106" s="189"/>
      <c r="KNC106" s="189"/>
      <c r="KND106" s="189"/>
      <c r="KNE106" s="189"/>
      <c r="KNF106" s="189"/>
      <c r="KNG106" s="189"/>
      <c r="KNH106" s="189"/>
      <c r="KNI106" s="189"/>
      <c r="KNJ106" s="189"/>
      <c r="KNK106" s="189"/>
      <c r="KNL106" s="189"/>
      <c r="KNM106" s="189"/>
      <c r="KNN106" s="189"/>
      <c r="KNO106" s="189"/>
      <c r="KNP106" s="189"/>
      <c r="KNQ106" s="189"/>
      <c r="KNR106" s="189"/>
      <c r="KNS106" s="189"/>
      <c r="KNT106" s="189"/>
      <c r="KNU106" s="189"/>
      <c r="KNV106" s="189"/>
      <c r="KNW106" s="189"/>
      <c r="KNX106" s="189"/>
      <c r="KNY106" s="189"/>
      <c r="KNZ106" s="189"/>
      <c r="KOA106" s="189"/>
      <c r="KOB106" s="189"/>
      <c r="KOC106" s="189"/>
      <c r="KOD106" s="189"/>
      <c r="KOE106" s="189"/>
      <c r="KOF106" s="189"/>
      <c r="KOG106" s="189"/>
      <c r="KOH106" s="189"/>
      <c r="KOI106" s="189"/>
      <c r="KOJ106" s="189"/>
      <c r="KOK106" s="189"/>
      <c r="KOL106" s="189"/>
      <c r="KOM106" s="189"/>
      <c r="KON106" s="189"/>
      <c r="KOO106" s="189"/>
      <c r="KOP106" s="189"/>
      <c r="KOQ106" s="189"/>
      <c r="KOR106" s="189"/>
      <c r="KOS106" s="189"/>
      <c r="KOT106" s="189"/>
      <c r="KOU106" s="189"/>
      <c r="KOV106" s="189"/>
      <c r="KOW106" s="189"/>
      <c r="KOX106" s="189"/>
      <c r="KOY106" s="189"/>
      <c r="KOZ106" s="189"/>
      <c r="KPA106" s="189"/>
      <c r="KPB106" s="189"/>
      <c r="KPC106" s="189"/>
      <c r="KPD106" s="189"/>
      <c r="KPE106" s="189"/>
      <c r="KPF106" s="189"/>
      <c r="KPG106" s="189"/>
      <c r="KPH106" s="189"/>
      <c r="KPI106" s="189"/>
      <c r="KPJ106" s="189"/>
      <c r="KPK106" s="189"/>
      <c r="KPL106" s="189"/>
      <c r="KPM106" s="189"/>
      <c r="KPN106" s="189"/>
      <c r="KPO106" s="189"/>
      <c r="KPP106" s="189"/>
      <c r="KPQ106" s="189"/>
      <c r="KPR106" s="189"/>
      <c r="KPS106" s="189"/>
      <c r="KPT106" s="189"/>
      <c r="KPU106" s="189"/>
      <c r="KPV106" s="189"/>
      <c r="KPW106" s="189"/>
      <c r="KPX106" s="189"/>
      <c r="KPY106" s="189"/>
      <c r="KPZ106" s="189"/>
      <c r="KQA106" s="189"/>
      <c r="KQB106" s="189"/>
      <c r="KQC106" s="189"/>
      <c r="KQD106" s="189"/>
      <c r="KQE106" s="189"/>
      <c r="KQF106" s="189"/>
      <c r="KQG106" s="189"/>
      <c r="KQH106" s="189"/>
      <c r="KQI106" s="189"/>
      <c r="KQJ106" s="189"/>
      <c r="KQK106" s="189"/>
      <c r="KQL106" s="189"/>
      <c r="KQM106" s="189"/>
      <c r="KQN106" s="189"/>
      <c r="KQO106" s="189"/>
      <c r="KQP106" s="189"/>
      <c r="KQQ106" s="189"/>
      <c r="KQR106" s="189"/>
      <c r="KQS106" s="189"/>
      <c r="KQT106" s="189"/>
      <c r="KQU106" s="189"/>
      <c r="KQV106" s="189"/>
      <c r="KQW106" s="189"/>
      <c r="KQX106" s="189"/>
      <c r="KQY106" s="189"/>
      <c r="KQZ106" s="189"/>
      <c r="KRA106" s="189"/>
      <c r="KRB106" s="189"/>
      <c r="KRC106" s="189"/>
      <c r="KRD106" s="189"/>
      <c r="KRE106" s="189"/>
      <c r="KRF106" s="189"/>
      <c r="KRG106" s="189"/>
      <c r="KRH106" s="189"/>
      <c r="KRI106" s="189"/>
      <c r="KRJ106" s="189"/>
      <c r="KRK106" s="189"/>
      <c r="KRL106" s="189"/>
      <c r="KRM106" s="189"/>
      <c r="KRN106" s="189"/>
      <c r="KRO106" s="189"/>
      <c r="KRP106" s="189"/>
      <c r="KRQ106" s="189"/>
      <c r="KRR106" s="189"/>
      <c r="KRS106" s="189"/>
      <c r="KRT106" s="189"/>
      <c r="KRU106" s="189"/>
      <c r="KRV106" s="189"/>
      <c r="KRW106" s="189"/>
      <c r="KRX106" s="189"/>
      <c r="KRY106" s="189"/>
      <c r="KRZ106" s="189"/>
      <c r="KSA106" s="189"/>
      <c r="KSB106" s="189"/>
      <c r="KSC106" s="189"/>
      <c r="KSD106" s="189"/>
      <c r="KSE106" s="189"/>
      <c r="KSF106" s="189"/>
      <c r="KSG106" s="189"/>
      <c r="KSH106" s="189"/>
      <c r="KSI106" s="189"/>
      <c r="KSJ106" s="189"/>
      <c r="KSK106" s="189"/>
      <c r="KSL106" s="189"/>
      <c r="KSM106" s="189"/>
      <c r="KSN106" s="189"/>
      <c r="KSO106" s="189"/>
      <c r="KSP106" s="189"/>
      <c r="KSQ106" s="189"/>
      <c r="KSR106" s="189"/>
      <c r="KSS106" s="189"/>
      <c r="KST106" s="189"/>
      <c r="KSU106" s="189"/>
      <c r="KSV106" s="189"/>
      <c r="KSW106" s="189"/>
      <c r="KSX106" s="189"/>
      <c r="KSY106" s="189"/>
      <c r="KSZ106" s="189"/>
      <c r="KTA106" s="189"/>
      <c r="KTB106" s="189"/>
      <c r="KTC106" s="189"/>
      <c r="KTD106" s="189"/>
      <c r="KTE106" s="189"/>
      <c r="KTF106" s="189"/>
      <c r="KTG106" s="189"/>
      <c r="KTH106" s="189"/>
      <c r="KTI106" s="189"/>
      <c r="KTJ106" s="189"/>
      <c r="KTK106" s="189"/>
      <c r="KTL106" s="189"/>
      <c r="KTM106" s="189"/>
      <c r="KTN106" s="189"/>
      <c r="KTO106" s="189"/>
      <c r="KTP106" s="189"/>
      <c r="KTQ106" s="189"/>
      <c r="KTR106" s="189"/>
      <c r="KTS106" s="189"/>
      <c r="KTT106" s="189"/>
      <c r="KTU106" s="189"/>
      <c r="KTV106" s="189"/>
      <c r="KTW106" s="189"/>
      <c r="KTX106" s="189"/>
      <c r="KTY106" s="189"/>
      <c r="KTZ106" s="189"/>
      <c r="KUA106" s="189"/>
      <c r="KUB106" s="189"/>
      <c r="KUC106" s="189"/>
      <c r="KUD106" s="189"/>
      <c r="KUE106" s="189"/>
      <c r="KUF106" s="189"/>
      <c r="KUG106" s="189"/>
      <c r="KUH106" s="189"/>
      <c r="KUI106" s="189"/>
      <c r="KUJ106" s="189"/>
      <c r="KUK106" s="189"/>
      <c r="KUL106" s="189"/>
      <c r="KUM106" s="189"/>
      <c r="KUN106" s="189"/>
      <c r="KUO106" s="189"/>
      <c r="KUP106" s="189"/>
      <c r="KUQ106" s="189"/>
      <c r="KUR106" s="189"/>
      <c r="KUS106" s="189"/>
      <c r="KUT106" s="189"/>
      <c r="KUU106" s="189"/>
      <c r="KUV106" s="189"/>
      <c r="KUW106" s="189"/>
      <c r="KUX106" s="189"/>
      <c r="KUY106" s="189"/>
      <c r="KUZ106" s="189"/>
      <c r="KVA106" s="189"/>
      <c r="KVB106" s="189"/>
      <c r="KVC106" s="189"/>
      <c r="KVD106" s="189"/>
      <c r="KVE106" s="189"/>
      <c r="KVF106" s="189"/>
      <c r="KVG106" s="189"/>
      <c r="KVH106" s="189"/>
      <c r="KVI106" s="189"/>
      <c r="KVJ106" s="189"/>
      <c r="KVK106" s="189"/>
      <c r="KVL106" s="189"/>
      <c r="KVM106" s="189"/>
      <c r="KVN106" s="189"/>
      <c r="KVO106" s="189"/>
      <c r="KVP106" s="189"/>
      <c r="KVQ106" s="189"/>
      <c r="KVR106" s="189"/>
      <c r="KVS106" s="189"/>
      <c r="KVT106" s="189"/>
      <c r="KVU106" s="189"/>
      <c r="KVV106" s="189"/>
      <c r="KVW106" s="189"/>
      <c r="KVX106" s="189"/>
      <c r="KVY106" s="189"/>
      <c r="KVZ106" s="189"/>
      <c r="KWA106" s="189"/>
      <c r="KWB106" s="189"/>
      <c r="KWC106" s="189"/>
      <c r="KWD106" s="189"/>
      <c r="KWE106" s="189"/>
      <c r="KWF106" s="189"/>
      <c r="KWG106" s="189"/>
      <c r="KWH106" s="189"/>
      <c r="KWI106" s="189"/>
      <c r="KWJ106" s="189"/>
      <c r="KWK106" s="189"/>
      <c r="KWL106" s="189"/>
      <c r="KWM106" s="189"/>
      <c r="KWN106" s="189"/>
      <c r="KWO106" s="189"/>
      <c r="KWP106" s="189"/>
      <c r="KWQ106" s="189"/>
      <c r="KWR106" s="189"/>
      <c r="KWS106" s="189"/>
      <c r="KWT106" s="189"/>
      <c r="KWU106" s="189"/>
      <c r="KWV106" s="189"/>
      <c r="KWW106" s="189"/>
      <c r="KWX106" s="189"/>
      <c r="KWY106" s="189"/>
      <c r="KWZ106" s="189"/>
      <c r="KXA106" s="189"/>
      <c r="KXB106" s="189"/>
      <c r="KXC106" s="189"/>
      <c r="KXD106" s="189"/>
      <c r="KXE106" s="189"/>
      <c r="KXF106" s="189"/>
      <c r="KXG106" s="189"/>
      <c r="KXH106" s="189"/>
      <c r="KXI106" s="189"/>
      <c r="KXJ106" s="189"/>
      <c r="KXK106" s="189"/>
      <c r="KXL106" s="189"/>
      <c r="KXM106" s="189"/>
      <c r="KXN106" s="189"/>
      <c r="KXO106" s="189"/>
      <c r="KXP106" s="189"/>
      <c r="KXQ106" s="189"/>
      <c r="KXR106" s="189"/>
      <c r="KXS106" s="189"/>
      <c r="KXT106" s="189"/>
      <c r="KXU106" s="189"/>
      <c r="KXV106" s="189"/>
      <c r="KXW106" s="189"/>
      <c r="KXX106" s="189"/>
      <c r="KXY106" s="189"/>
      <c r="KXZ106" s="189"/>
      <c r="KYA106" s="189"/>
      <c r="KYB106" s="189"/>
      <c r="KYC106" s="189"/>
      <c r="KYD106" s="189"/>
      <c r="KYE106" s="189"/>
      <c r="KYF106" s="189"/>
      <c r="KYG106" s="189"/>
      <c r="KYH106" s="189"/>
      <c r="KYI106" s="189"/>
      <c r="KYJ106" s="189"/>
      <c r="KYK106" s="189"/>
      <c r="KYL106" s="189"/>
      <c r="KYM106" s="189"/>
      <c r="KYN106" s="189"/>
      <c r="KYO106" s="189"/>
      <c r="KYP106" s="189"/>
      <c r="KYQ106" s="189"/>
      <c r="KYR106" s="189"/>
      <c r="KYS106" s="189"/>
      <c r="KYT106" s="189"/>
      <c r="KYU106" s="189"/>
      <c r="KYV106" s="189"/>
      <c r="KYW106" s="189"/>
      <c r="KYX106" s="189"/>
      <c r="KYY106" s="189"/>
      <c r="KYZ106" s="189"/>
      <c r="KZA106" s="189"/>
      <c r="KZB106" s="189"/>
      <c r="KZC106" s="189"/>
      <c r="KZD106" s="189"/>
      <c r="KZE106" s="189"/>
      <c r="KZF106" s="189"/>
      <c r="KZG106" s="189"/>
      <c r="KZH106" s="189"/>
      <c r="KZI106" s="189"/>
      <c r="KZJ106" s="189"/>
      <c r="KZK106" s="189"/>
      <c r="KZL106" s="189"/>
      <c r="KZM106" s="189"/>
      <c r="KZN106" s="189"/>
      <c r="KZO106" s="189"/>
      <c r="KZP106" s="189"/>
      <c r="KZQ106" s="189"/>
      <c r="KZR106" s="189"/>
      <c r="KZS106" s="189"/>
      <c r="KZT106" s="189"/>
      <c r="KZU106" s="189"/>
      <c r="KZV106" s="189"/>
      <c r="KZW106" s="189"/>
      <c r="KZX106" s="189"/>
      <c r="KZY106" s="189"/>
      <c r="KZZ106" s="189"/>
      <c r="LAA106" s="189"/>
      <c r="LAB106" s="189"/>
      <c r="LAC106" s="189"/>
      <c r="LAD106" s="189"/>
      <c r="LAE106" s="189"/>
      <c r="LAF106" s="189"/>
      <c r="LAG106" s="189"/>
      <c r="LAH106" s="189"/>
      <c r="LAI106" s="189"/>
      <c r="LAJ106" s="189"/>
      <c r="LAK106" s="189"/>
      <c r="LAL106" s="189"/>
      <c r="LAM106" s="189"/>
      <c r="LAN106" s="189"/>
      <c r="LAO106" s="189"/>
      <c r="LAP106" s="189"/>
      <c r="LAQ106" s="189"/>
      <c r="LAR106" s="189"/>
      <c r="LAS106" s="189"/>
      <c r="LAT106" s="189"/>
      <c r="LAU106" s="189"/>
      <c r="LAV106" s="189"/>
      <c r="LAW106" s="189"/>
      <c r="LAX106" s="189"/>
      <c r="LAY106" s="189"/>
      <c r="LAZ106" s="189"/>
      <c r="LBA106" s="189"/>
      <c r="LBB106" s="189"/>
      <c r="LBC106" s="189"/>
      <c r="LBD106" s="189"/>
      <c r="LBE106" s="189"/>
      <c r="LBF106" s="189"/>
      <c r="LBG106" s="189"/>
      <c r="LBH106" s="189"/>
      <c r="LBI106" s="189"/>
      <c r="LBJ106" s="189"/>
      <c r="LBK106" s="189"/>
      <c r="LBL106" s="189"/>
      <c r="LBM106" s="189"/>
      <c r="LBN106" s="189"/>
      <c r="LBO106" s="189"/>
      <c r="LBP106" s="189"/>
      <c r="LBQ106" s="189"/>
      <c r="LBR106" s="189"/>
      <c r="LBS106" s="189"/>
      <c r="LBT106" s="189"/>
      <c r="LBU106" s="189"/>
      <c r="LBV106" s="189"/>
      <c r="LBW106" s="189"/>
      <c r="LBX106" s="189"/>
      <c r="LBY106" s="189"/>
      <c r="LBZ106" s="189"/>
      <c r="LCA106" s="189"/>
      <c r="LCB106" s="189"/>
      <c r="LCC106" s="189"/>
      <c r="LCD106" s="189"/>
      <c r="LCE106" s="189"/>
      <c r="LCF106" s="189"/>
      <c r="LCG106" s="189"/>
      <c r="LCH106" s="189"/>
      <c r="LCI106" s="189"/>
      <c r="LCJ106" s="189"/>
      <c r="LCK106" s="189"/>
      <c r="LCL106" s="189"/>
      <c r="LCM106" s="189"/>
      <c r="LCN106" s="189"/>
      <c r="LCO106" s="189"/>
      <c r="LCP106" s="189"/>
      <c r="LCQ106" s="189"/>
      <c r="LCR106" s="189"/>
      <c r="LCS106" s="189"/>
      <c r="LCT106" s="189"/>
      <c r="LCU106" s="189"/>
      <c r="LCV106" s="189"/>
      <c r="LCW106" s="189"/>
      <c r="LCX106" s="189"/>
      <c r="LCY106" s="189"/>
      <c r="LCZ106" s="189"/>
      <c r="LDA106" s="189"/>
      <c r="LDB106" s="189"/>
      <c r="LDC106" s="189"/>
      <c r="LDD106" s="189"/>
      <c r="LDE106" s="189"/>
      <c r="LDF106" s="189"/>
      <c r="LDG106" s="189"/>
      <c r="LDH106" s="189"/>
      <c r="LDI106" s="189"/>
      <c r="LDJ106" s="189"/>
      <c r="LDK106" s="189"/>
      <c r="LDL106" s="189"/>
      <c r="LDM106" s="189"/>
      <c r="LDN106" s="189"/>
      <c r="LDO106" s="189"/>
      <c r="LDP106" s="189"/>
      <c r="LDQ106" s="189"/>
      <c r="LDR106" s="189"/>
      <c r="LDS106" s="189"/>
      <c r="LDT106" s="189"/>
      <c r="LDU106" s="189"/>
      <c r="LDV106" s="189"/>
      <c r="LDW106" s="189"/>
      <c r="LDX106" s="189"/>
      <c r="LDY106" s="189"/>
      <c r="LDZ106" s="189"/>
      <c r="LEA106" s="189"/>
      <c r="LEB106" s="189"/>
      <c r="LEC106" s="189"/>
      <c r="LED106" s="189"/>
      <c r="LEE106" s="189"/>
      <c r="LEF106" s="189"/>
      <c r="LEG106" s="189"/>
      <c r="LEH106" s="189"/>
      <c r="LEI106" s="189"/>
      <c r="LEJ106" s="189"/>
      <c r="LEK106" s="189"/>
      <c r="LEL106" s="189"/>
      <c r="LEM106" s="189"/>
      <c r="LEN106" s="189"/>
      <c r="LEO106" s="189"/>
      <c r="LEP106" s="189"/>
      <c r="LEQ106" s="189"/>
      <c r="LER106" s="189"/>
      <c r="LES106" s="189"/>
      <c r="LET106" s="189"/>
      <c r="LEU106" s="189"/>
      <c r="LEV106" s="189"/>
      <c r="LEW106" s="189"/>
      <c r="LEX106" s="189"/>
      <c r="LEY106" s="189"/>
      <c r="LEZ106" s="189"/>
      <c r="LFA106" s="189"/>
      <c r="LFB106" s="189"/>
      <c r="LFC106" s="189"/>
      <c r="LFD106" s="189"/>
      <c r="LFE106" s="189"/>
      <c r="LFF106" s="189"/>
      <c r="LFG106" s="189"/>
      <c r="LFH106" s="189"/>
      <c r="LFI106" s="189"/>
      <c r="LFJ106" s="189"/>
      <c r="LFK106" s="189"/>
      <c r="LFL106" s="189"/>
      <c r="LFM106" s="189"/>
      <c r="LFN106" s="189"/>
      <c r="LFO106" s="189"/>
      <c r="LFP106" s="189"/>
      <c r="LFQ106" s="189"/>
      <c r="LFR106" s="189"/>
      <c r="LFS106" s="189"/>
      <c r="LFT106" s="189"/>
      <c r="LFU106" s="189"/>
      <c r="LFV106" s="189"/>
      <c r="LFW106" s="189"/>
      <c r="LFX106" s="189"/>
      <c r="LFY106" s="189"/>
      <c r="LFZ106" s="189"/>
      <c r="LGA106" s="189"/>
      <c r="LGB106" s="189"/>
      <c r="LGC106" s="189"/>
      <c r="LGD106" s="189"/>
      <c r="LGE106" s="189"/>
      <c r="LGF106" s="189"/>
      <c r="LGG106" s="189"/>
      <c r="LGH106" s="189"/>
      <c r="LGI106" s="189"/>
      <c r="LGJ106" s="189"/>
      <c r="LGK106" s="189"/>
      <c r="LGL106" s="189"/>
      <c r="LGM106" s="189"/>
      <c r="LGN106" s="189"/>
      <c r="LGO106" s="189"/>
      <c r="LGP106" s="189"/>
      <c r="LGQ106" s="189"/>
      <c r="LGR106" s="189"/>
      <c r="LGS106" s="189"/>
      <c r="LGT106" s="189"/>
      <c r="LGU106" s="189"/>
      <c r="LGV106" s="189"/>
      <c r="LGW106" s="189"/>
      <c r="LGX106" s="189"/>
      <c r="LGY106" s="189"/>
      <c r="LGZ106" s="189"/>
      <c r="LHA106" s="189"/>
      <c r="LHB106" s="189"/>
      <c r="LHC106" s="189"/>
      <c r="LHD106" s="189"/>
      <c r="LHE106" s="189"/>
      <c r="LHF106" s="189"/>
      <c r="LHG106" s="189"/>
      <c r="LHH106" s="189"/>
      <c r="LHI106" s="189"/>
      <c r="LHJ106" s="189"/>
      <c r="LHK106" s="189"/>
      <c r="LHL106" s="189"/>
      <c r="LHM106" s="189"/>
      <c r="LHN106" s="189"/>
      <c r="LHO106" s="189"/>
      <c r="LHP106" s="189"/>
      <c r="LHQ106" s="189"/>
      <c r="LHR106" s="189"/>
      <c r="LHS106" s="189"/>
      <c r="LHT106" s="189"/>
      <c r="LHU106" s="189"/>
      <c r="LHV106" s="189"/>
      <c r="LHW106" s="189"/>
      <c r="LHX106" s="189"/>
      <c r="LHY106" s="189"/>
      <c r="LHZ106" s="189"/>
      <c r="LIA106" s="189"/>
      <c r="LIB106" s="189"/>
      <c r="LIC106" s="189"/>
      <c r="LID106" s="189"/>
      <c r="LIE106" s="189"/>
      <c r="LIF106" s="189"/>
      <c r="LIG106" s="189"/>
      <c r="LIH106" s="189"/>
      <c r="LII106" s="189"/>
      <c r="LIJ106" s="189"/>
      <c r="LIK106" s="189"/>
      <c r="LIL106" s="189"/>
      <c r="LIM106" s="189"/>
      <c r="LIN106" s="189"/>
      <c r="LIO106" s="189"/>
      <c r="LIP106" s="189"/>
      <c r="LIQ106" s="189"/>
      <c r="LIR106" s="189"/>
      <c r="LIS106" s="189"/>
      <c r="LIT106" s="189"/>
      <c r="LIU106" s="189"/>
      <c r="LIV106" s="189"/>
      <c r="LIW106" s="189"/>
      <c r="LIX106" s="189"/>
      <c r="LIY106" s="189"/>
      <c r="LIZ106" s="189"/>
      <c r="LJA106" s="189"/>
      <c r="LJB106" s="189"/>
      <c r="LJC106" s="189"/>
      <c r="LJD106" s="189"/>
      <c r="LJE106" s="189"/>
      <c r="LJF106" s="189"/>
      <c r="LJG106" s="189"/>
      <c r="LJH106" s="189"/>
      <c r="LJI106" s="189"/>
      <c r="LJJ106" s="189"/>
      <c r="LJK106" s="189"/>
      <c r="LJL106" s="189"/>
      <c r="LJM106" s="189"/>
      <c r="LJN106" s="189"/>
      <c r="LJO106" s="189"/>
      <c r="LJP106" s="189"/>
      <c r="LJQ106" s="189"/>
      <c r="LJR106" s="189"/>
      <c r="LJS106" s="189"/>
      <c r="LJT106" s="189"/>
      <c r="LJU106" s="189"/>
      <c r="LJV106" s="189"/>
      <c r="LJW106" s="189"/>
      <c r="LJX106" s="189"/>
      <c r="LJY106" s="189"/>
      <c r="LJZ106" s="189"/>
      <c r="LKA106" s="189"/>
      <c r="LKB106" s="189"/>
      <c r="LKC106" s="189"/>
      <c r="LKD106" s="189"/>
      <c r="LKE106" s="189"/>
      <c r="LKF106" s="189"/>
      <c r="LKG106" s="189"/>
      <c r="LKH106" s="189"/>
      <c r="LKI106" s="189"/>
      <c r="LKJ106" s="189"/>
      <c r="LKK106" s="189"/>
      <c r="LKL106" s="189"/>
      <c r="LKM106" s="189"/>
      <c r="LKN106" s="189"/>
      <c r="LKO106" s="189"/>
      <c r="LKP106" s="189"/>
      <c r="LKQ106" s="189"/>
      <c r="LKR106" s="189"/>
      <c r="LKS106" s="189"/>
      <c r="LKT106" s="189"/>
      <c r="LKU106" s="189"/>
      <c r="LKV106" s="189"/>
      <c r="LKW106" s="189"/>
      <c r="LKX106" s="189"/>
      <c r="LKY106" s="189"/>
      <c r="LKZ106" s="189"/>
      <c r="LLA106" s="189"/>
      <c r="LLB106" s="189"/>
      <c r="LLC106" s="189"/>
      <c r="LLD106" s="189"/>
      <c r="LLE106" s="189"/>
      <c r="LLF106" s="189"/>
      <c r="LLG106" s="189"/>
      <c r="LLH106" s="189"/>
      <c r="LLI106" s="189"/>
      <c r="LLJ106" s="189"/>
      <c r="LLK106" s="189"/>
      <c r="LLL106" s="189"/>
      <c r="LLM106" s="189"/>
      <c r="LLN106" s="189"/>
      <c r="LLO106" s="189"/>
      <c r="LLP106" s="189"/>
      <c r="LLQ106" s="189"/>
      <c r="LLR106" s="189"/>
      <c r="LLS106" s="189"/>
      <c r="LLT106" s="189"/>
      <c r="LLU106" s="189"/>
      <c r="LLV106" s="189"/>
      <c r="LLW106" s="189"/>
      <c r="LLX106" s="189"/>
      <c r="LLY106" s="189"/>
      <c r="LLZ106" s="189"/>
      <c r="LMA106" s="189"/>
      <c r="LMB106" s="189"/>
      <c r="LMC106" s="189"/>
      <c r="LMD106" s="189"/>
      <c r="LME106" s="189"/>
      <c r="LMF106" s="189"/>
      <c r="LMG106" s="189"/>
      <c r="LMH106" s="189"/>
      <c r="LMI106" s="189"/>
      <c r="LMJ106" s="189"/>
      <c r="LMK106" s="189"/>
      <c r="LML106" s="189"/>
      <c r="LMM106" s="189"/>
      <c r="LMN106" s="189"/>
      <c r="LMO106" s="189"/>
      <c r="LMP106" s="189"/>
      <c r="LMQ106" s="189"/>
      <c r="LMR106" s="189"/>
      <c r="LMS106" s="189"/>
      <c r="LMT106" s="189"/>
      <c r="LMU106" s="189"/>
      <c r="LMV106" s="189"/>
      <c r="LMW106" s="189"/>
      <c r="LMX106" s="189"/>
      <c r="LMY106" s="189"/>
      <c r="LMZ106" s="189"/>
      <c r="LNA106" s="189"/>
      <c r="LNB106" s="189"/>
      <c r="LNC106" s="189"/>
      <c r="LND106" s="189"/>
      <c r="LNE106" s="189"/>
      <c r="LNF106" s="189"/>
      <c r="LNG106" s="189"/>
      <c r="LNH106" s="189"/>
      <c r="LNI106" s="189"/>
      <c r="LNJ106" s="189"/>
      <c r="LNK106" s="189"/>
      <c r="LNL106" s="189"/>
      <c r="LNM106" s="189"/>
      <c r="LNN106" s="189"/>
      <c r="LNO106" s="189"/>
      <c r="LNP106" s="189"/>
      <c r="LNQ106" s="189"/>
      <c r="LNR106" s="189"/>
      <c r="LNS106" s="189"/>
      <c r="LNT106" s="189"/>
      <c r="LNU106" s="189"/>
      <c r="LNV106" s="189"/>
      <c r="LNW106" s="189"/>
      <c r="LNX106" s="189"/>
      <c r="LNY106" s="189"/>
      <c r="LNZ106" s="189"/>
      <c r="LOA106" s="189"/>
      <c r="LOB106" s="189"/>
      <c r="LOC106" s="189"/>
      <c r="LOD106" s="189"/>
      <c r="LOE106" s="189"/>
      <c r="LOF106" s="189"/>
      <c r="LOG106" s="189"/>
      <c r="LOH106" s="189"/>
      <c r="LOI106" s="189"/>
      <c r="LOJ106" s="189"/>
      <c r="LOK106" s="189"/>
      <c r="LOL106" s="189"/>
      <c r="LOM106" s="189"/>
      <c r="LON106" s="189"/>
      <c r="LOO106" s="189"/>
      <c r="LOP106" s="189"/>
      <c r="LOQ106" s="189"/>
      <c r="LOR106" s="189"/>
      <c r="LOS106" s="189"/>
      <c r="LOT106" s="189"/>
      <c r="LOU106" s="189"/>
      <c r="LOV106" s="189"/>
      <c r="LOW106" s="189"/>
      <c r="LOX106" s="189"/>
      <c r="LOY106" s="189"/>
      <c r="LOZ106" s="189"/>
      <c r="LPA106" s="189"/>
      <c r="LPB106" s="189"/>
      <c r="LPC106" s="189"/>
      <c r="LPD106" s="189"/>
      <c r="LPE106" s="189"/>
      <c r="LPF106" s="189"/>
      <c r="LPG106" s="189"/>
      <c r="LPH106" s="189"/>
      <c r="LPI106" s="189"/>
      <c r="LPJ106" s="189"/>
      <c r="LPK106" s="189"/>
      <c r="LPL106" s="189"/>
      <c r="LPM106" s="189"/>
      <c r="LPN106" s="189"/>
      <c r="LPO106" s="189"/>
      <c r="LPP106" s="189"/>
      <c r="LPQ106" s="189"/>
      <c r="LPR106" s="189"/>
      <c r="LPS106" s="189"/>
      <c r="LPT106" s="189"/>
      <c r="LPU106" s="189"/>
      <c r="LPV106" s="189"/>
      <c r="LPW106" s="189"/>
      <c r="LPX106" s="189"/>
      <c r="LPY106" s="189"/>
      <c r="LPZ106" s="189"/>
      <c r="LQA106" s="189"/>
      <c r="LQB106" s="189"/>
      <c r="LQC106" s="189"/>
      <c r="LQD106" s="189"/>
      <c r="LQE106" s="189"/>
      <c r="LQF106" s="189"/>
      <c r="LQG106" s="189"/>
      <c r="LQH106" s="189"/>
      <c r="LQI106" s="189"/>
      <c r="LQJ106" s="189"/>
      <c r="LQK106" s="189"/>
      <c r="LQL106" s="189"/>
      <c r="LQM106" s="189"/>
      <c r="LQN106" s="189"/>
      <c r="LQO106" s="189"/>
      <c r="LQP106" s="189"/>
      <c r="LQQ106" s="189"/>
      <c r="LQR106" s="189"/>
      <c r="LQS106" s="189"/>
      <c r="LQT106" s="189"/>
      <c r="LQU106" s="189"/>
      <c r="LQV106" s="189"/>
      <c r="LQW106" s="189"/>
      <c r="LQX106" s="189"/>
      <c r="LQY106" s="189"/>
      <c r="LQZ106" s="189"/>
      <c r="LRA106" s="189"/>
      <c r="LRB106" s="189"/>
      <c r="LRC106" s="189"/>
      <c r="LRD106" s="189"/>
      <c r="LRE106" s="189"/>
      <c r="LRF106" s="189"/>
      <c r="LRG106" s="189"/>
      <c r="LRH106" s="189"/>
      <c r="LRI106" s="189"/>
      <c r="LRJ106" s="189"/>
      <c r="LRK106" s="189"/>
      <c r="LRL106" s="189"/>
      <c r="LRM106" s="189"/>
      <c r="LRN106" s="189"/>
      <c r="LRO106" s="189"/>
      <c r="LRP106" s="189"/>
      <c r="LRQ106" s="189"/>
      <c r="LRR106" s="189"/>
      <c r="LRS106" s="189"/>
      <c r="LRT106" s="189"/>
      <c r="LRU106" s="189"/>
      <c r="LRV106" s="189"/>
      <c r="LRW106" s="189"/>
      <c r="LRX106" s="189"/>
      <c r="LRY106" s="189"/>
      <c r="LRZ106" s="189"/>
      <c r="LSA106" s="189"/>
      <c r="LSB106" s="189"/>
      <c r="LSC106" s="189"/>
      <c r="LSD106" s="189"/>
      <c r="LSE106" s="189"/>
      <c r="LSF106" s="189"/>
      <c r="LSG106" s="189"/>
      <c r="LSH106" s="189"/>
      <c r="LSI106" s="189"/>
      <c r="LSJ106" s="189"/>
      <c r="LSK106" s="189"/>
      <c r="LSL106" s="189"/>
      <c r="LSM106" s="189"/>
      <c r="LSN106" s="189"/>
      <c r="LSO106" s="189"/>
      <c r="LSP106" s="189"/>
      <c r="LSQ106" s="189"/>
      <c r="LSR106" s="189"/>
      <c r="LSS106" s="189"/>
      <c r="LST106" s="189"/>
      <c r="LSU106" s="189"/>
      <c r="LSV106" s="189"/>
      <c r="LSW106" s="189"/>
      <c r="LSX106" s="189"/>
      <c r="LSY106" s="189"/>
      <c r="LSZ106" s="189"/>
      <c r="LTA106" s="189"/>
      <c r="LTB106" s="189"/>
      <c r="LTC106" s="189"/>
      <c r="LTD106" s="189"/>
      <c r="LTE106" s="189"/>
      <c r="LTF106" s="189"/>
      <c r="LTG106" s="189"/>
      <c r="LTH106" s="189"/>
      <c r="LTI106" s="189"/>
      <c r="LTJ106" s="189"/>
      <c r="LTK106" s="189"/>
      <c r="LTL106" s="189"/>
      <c r="LTM106" s="189"/>
      <c r="LTN106" s="189"/>
      <c r="LTO106" s="189"/>
      <c r="LTP106" s="189"/>
      <c r="LTQ106" s="189"/>
      <c r="LTR106" s="189"/>
      <c r="LTS106" s="189"/>
      <c r="LTT106" s="189"/>
      <c r="LTU106" s="189"/>
      <c r="LTV106" s="189"/>
      <c r="LTW106" s="189"/>
      <c r="LTX106" s="189"/>
      <c r="LTY106" s="189"/>
      <c r="LTZ106" s="189"/>
      <c r="LUA106" s="189"/>
      <c r="LUB106" s="189"/>
      <c r="LUC106" s="189"/>
      <c r="LUD106" s="189"/>
      <c r="LUE106" s="189"/>
      <c r="LUF106" s="189"/>
      <c r="LUG106" s="189"/>
      <c r="LUH106" s="189"/>
      <c r="LUI106" s="189"/>
      <c r="LUJ106" s="189"/>
      <c r="LUK106" s="189"/>
      <c r="LUL106" s="189"/>
      <c r="LUM106" s="189"/>
      <c r="LUN106" s="189"/>
      <c r="LUO106" s="189"/>
      <c r="LUP106" s="189"/>
      <c r="LUQ106" s="189"/>
      <c r="LUR106" s="189"/>
      <c r="LUS106" s="189"/>
      <c r="LUT106" s="189"/>
      <c r="LUU106" s="189"/>
      <c r="LUV106" s="189"/>
      <c r="LUW106" s="189"/>
      <c r="LUX106" s="189"/>
      <c r="LUY106" s="189"/>
      <c r="LUZ106" s="189"/>
      <c r="LVA106" s="189"/>
      <c r="LVB106" s="189"/>
      <c r="LVC106" s="189"/>
      <c r="LVD106" s="189"/>
      <c r="LVE106" s="189"/>
      <c r="LVF106" s="189"/>
      <c r="LVG106" s="189"/>
      <c r="LVH106" s="189"/>
      <c r="LVI106" s="189"/>
      <c r="LVJ106" s="189"/>
      <c r="LVK106" s="189"/>
      <c r="LVL106" s="189"/>
      <c r="LVM106" s="189"/>
      <c r="LVN106" s="189"/>
      <c r="LVO106" s="189"/>
      <c r="LVP106" s="189"/>
      <c r="LVQ106" s="189"/>
      <c r="LVR106" s="189"/>
      <c r="LVS106" s="189"/>
      <c r="LVT106" s="189"/>
      <c r="LVU106" s="189"/>
      <c r="LVV106" s="189"/>
      <c r="LVW106" s="189"/>
      <c r="LVX106" s="189"/>
      <c r="LVY106" s="189"/>
      <c r="LVZ106" s="189"/>
      <c r="LWA106" s="189"/>
      <c r="LWB106" s="189"/>
      <c r="LWC106" s="189"/>
      <c r="LWD106" s="189"/>
      <c r="LWE106" s="189"/>
      <c r="LWF106" s="189"/>
      <c r="LWG106" s="189"/>
      <c r="LWH106" s="189"/>
      <c r="LWI106" s="189"/>
      <c r="LWJ106" s="189"/>
      <c r="LWK106" s="189"/>
      <c r="LWL106" s="189"/>
      <c r="LWM106" s="189"/>
      <c r="LWN106" s="189"/>
      <c r="LWO106" s="189"/>
      <c r="LWP106" s="189"/>
      <c r="LWQ106" s="189"/>
      <c r="LWR106" s="189"/>
      <c r="LWS106" s="189"/>
      <c r="LWT106" s="189"/>
      <c r="LWU106" s="189"/>
      <c r="LWV106" s="189"/>
      <c r="LWW106" s="189"/>
      <c r="LWX106" s="189"/>
      <c r="LWY106" s="189"/>
      <c r="LWZ106" s="189"/>
      <c r="LXA106" s="189"/>
      <c r="LXB106" s="189"/>
      <c r="LXC106" s="189"/>
      <c r="LXD106" s="189"/>
      <c r="LXE106" s="189"/>
      <c r="LXF106" s="189"/>
      <c r="LXG106" s="189"/>
      <c r="LXH106" s="189"/>
      <c r="LXI106" s="189"/>
      <c r="LXJ106" s="189"/>
      <c r="LXK106" s="189"/>
      <c r="LXL106" s="189"/>
      <c r="LXM106" s="189"/>
      <c r="LXN106" s="189"/>
      <c r="LXO106" s="189"/>
      <c r="LXP106" s="189"/>
      <c r="LXQ106" s="189"/>
      <c r="LXR106" s="189"/>
      <c r="LXS106" s="189"/>
      <c r="LXT106" s="189"/>
      <c r="LXU106" s="189"/>
      <c r="LXV106" s="189"/>
      <c r="LXW106" s="189"/>
      <c r="LXX106" s="189"/>
      <c r="LXY106" s="189"/>
      <c r="LXZ106" s="189"/>
      <c r="LYA106" s="189"/>
      <c r="LYB106" s="189"/>
      <c r="LYC106" s="189"/>
      <c r="LYD106" s="189"/>
      <c r="LYE106" s="189"/>
      <c r="LYF106" s="189"/>
      <c r="LYG106" s="189"/>
      <c r="LYH106" s="189"/>
      <c r="LYI106" s="189"/>
      <c r="LYJ106" s="189"/>
      <c r="LYK106" s="189"/>
      <c r="LYL106" s="189"/>
      <c r="LYM106" s="189"/>
      <c r="LYN106" s="189"/>
      <c r="LYO106" s="189"/>
      <c r="LYP106" s="189"/>
      <c r="LYQ106" s="189"/>
      <c r="LYR106" s="189"/>
      <c r="LYS106" s="189"/>
      <c r="LYT106" s="189"/>
      <c r="LYU106" s="189"/>
      <c r="LYV106" s="189"/>
      <c r="LYW106" s="189"/>
      <c r="LYX106" s="189"/>
      <c r="LYY106" s="189"/>
      <c r="LYZ106" s="189"/>
      <c r="LZA106" s="189"/>
      <c r="LZB106" s="189"/>
      <c r="LZC106" s="189"/>
      <c r="LZD106" s="189"/>
      <c r="LZE106" s="189"/>
      <c r="LZF106" s="189"/>
      <c r="LZG106" s="189"/>
      <c r="LZH106" s="189"/>
      <c r="LZI106" s="189"/>
      <c r="LZJ106" s="189"/>
      <c r="LZK106" s="189"/>
      <c r="LZL106" s="189"/>
      <c r="LZM106" s="189"/>
      <c r="LZN106" s="189"/>
      <c r="LZO106" s="189"/>
      <c r="LZP106" s="189"/>
      <c r="LZQ106" s="189"/>
      <c r="LZR106" s="189"/>
      <c r="LZS106" s="189"/>
      <c r="LZT106" s="189"/>
      <c r="LZU106" s="189"/>
      <c r="LZV106" s="189"/>
      <c r="LZW106" s="189"/>
      <c r="LZX106" s="189"/>
      <c r="LZY106" s="189"/>
      <c r="LZZ106" s="189"/>
      <c r="MAA106" s="189"/>
      <c r="MAB106" s="189"/>
      <c r="MAC106" s="189"/>
      <c r="MAD106" s="189"/>
      <c r="MAE106" s="189"/>
      <c r="MAF106" s="189"/>
      <c r="MAG106" s="189"/>
      <c r="MAH106" s="189"/>
      <c r="MAI106" s="189"/>
      <c r="MAJ106" s="189"/>
      <c r="MAK106" s="189"/>
      <c r="MAL106" s="189"/>
      <c r="MAM106" s="189"/>
      <c r="MAN106" s="189"/>
      <c r="MAO106" s="189"/>
      <c r="MAP106" s="189"/>
      <c r="MAQ106" s="189"/>
      <c r="MAR106" s="189"/>
      <c r="MAS106" s="189"/>
      <c r="MAT106" s="189"/>
      <c r="MAU106" s="189"/>
      <c r="MAV106" s="189"/>
      <c r="MAW106" s="189"/>
      <c r="MAX106" s="189"/>
      <c r="MAY106" s="189"/>
      <c r="MAZ106" s="189"/>
      <c r="MBA106" s="189"/>
      <c r="MBB106" s="189"/>
      <c r="MBC106" s="189"/>
      <c r="MBD106" s="189"/>
      <c r="MBE106" s="189"/>
      <c r="MBF106" s="189"/>
      <c r="MBG106" s="189"/>
      <c r="MBH106" s="189"/>
      <c r="MBI106" s="189"/>
      <c r="MBJ106" s="189"/>
      <c r="MBK106" s="189"/>
      <c r="MBL106" s="189"/>
      <c r="MBM106" s="189"/>
      <c r="MBN106" s="189"/>
      <c r="MBO106" s="189"/>
      <c r="MBP106" s="189"/>
      <c r="MBQ106" s="189"/>
      <c r="MBR106" s="189"/>
      <c r="MBS106" s="189"/>
      <c r="MBT106" s="189"/>
      <c r="MBU106" s="189"/>
      <c r="MBV106" s="189"/>
      <c r="MBW106" s="189"/>
      <c r="MBX106" s="189"/>
      <c r="MBY106" s="189"/>
      <c r="MBZ106" s="189"/>
      <c r="MCA106" s="189"/>
      <c r="MCB106" s="189"/>
      <c r="MCC106" s="189"/>
      <c r="MCD106" s="189"/>
      <c r="MCE106" s="189"/>
      <c r="MCF106" s="189"/>
      <c r="MCG106" s="189"/>
      <c r="MCH106" s="189"/>
      <c r="MCI106" s="189"/>
      <c r="MCJ106" s="189"/>
      <c r="MCK106" s="189"/>
      <c r="MCL106" s="189"/>
      <c r="MCM106" s="189"/>
      <c r="MCN106" s="189"/>
      <c r="MCO106" s="189"/>
      <c r="MCP106" s="189"/>
      <c r="MCQ106" s="189"/>
      <c r="MCR106" s="189"/>
      <c r="MCS106" s="189"/>
      <c r="MCT106" s="189"/>
      <c r="MCU106" s="189"/>
      <c r="MCV106" s="189"/>
      <c r="MCW106" s="189"/>
      <c r="MCX106" s="189"/>
      <c r="MCY106" s="189"/>
      <c r="MCZ106" s="189"/>
      <c r="MDA106" s="189"/>
      <c r="MDB106" s="189"/>
      <c r="MDC106" s="189"/>
      <c r="MDD106" s="189"/>
      <c r="MDE106" s="189"/>
      <c r="MDF106" s="189"/>
      <c r="MDG106" s="189"/>
      <c r="MDH106" s="189"/>
      <c r="MDI106" s="189"/>
      <c r="MDJ106" s="189"/>
      <c r="MDK106" s="189"/>
      <c r="MDL106" s="189"/>
      <c r="MDM106" s="189"/>
      <c r="MDN106" s="189"/>
      <c r="MDO106" s="189"/>
      <c r="MDP106" s="189"/>
      <c r="MDQ106" s="189"/>
      <c r="MDR106" s="189"/>
      <c r="MDS106" s="189"/>
      <c r="MDT106" s="189"/>
      <c r="MDU106" s="189"/>
      <c r="MDV106" s="189"/>
      <c r="MDW106" s="189"/>
      <c r="MDX106" s="189"/>
      <c r="MDY106" s="189"/>
      <c r="MDZ106" s="189"/>
      <c r="MEA106" s="189"/>
      <c r="MEB106" s="189"/>
      <c r="MEC106" s="189"/>
      <c r="MED106" s="189"/>
      <c r="MEE106" s="189"/>
      <c r="MEF106" s="189"/>
      <c r="MEG106" s="189"/>
      <c r="MEH106" s="189"/>
      <c r="MEI106" s="189"/>
      <c r="MEJ106" s="189"/>
      <c r="MEK106" s="189"/>
      <c r="MEL106" s="189"/>
      <c r="MEM106" s="189"/>
      <c r="MEN106" s="189"/>
      <c r="MEO106" s="189"/>
      <c r="MEP106" s="189"/>
      <c r="MEQ106" s="189"/>
      <c r="MER106" s="189"/>
      <c r="MES106" s="189"/>
      <c r="MET106" s="189"/>
      <c r="MEU106" s="189"/>
      <c r="MEV106" s="189"/>
      <c r="MEW106" s="189"/>
      <c r="MEX106" s="189"/>
      <c r="MEY106" s="189"/>
      <c r="MEZ106" s="189"/>
      <c r="MFA106" s="189"/>
      <c r="MFB106" s="189"/>
      <c r="MFC106" s="189"/>
      <c r="MFD106" s="189"/>
      <c r="MFE106" s="189"/>
      <c r="MFF106" s="189"/>
      <c r="MFG106" s="189"/>
      <c r="MFH106" s="189"/>
      <c r="MFI106" s="189"/>
      <c r="MFJ106" s="189"/>
      <c r="MFK106" s="189"/>
      <c r="MFL106" s="189"/>
      <c r="MFM106" s="189"/>
      <c r="MFN106" s="189"/>
      <c r="MFO106" s="189"/>
      <c r="MFP106" s="189"/>
      <c r="MFQ106" s="189"/>
      <c r="MFR106" s="189"/>
      <c r="MFS106" s="189"/>
      <c r="MFT106" s="189"/>
      <c r="MFU106" s="189"/>
      <c r="MFV106" s="189"/>
      <c r="MFW106" s="189"/>
      <c r="MFX106" s="189"/>
      <c r="MFY106" s="189"/>
      <c r="MFZ106" s="189"/>
      <c r="MGA106" s="189"/>
      <c r="MGB106" s="189"/>
      <c r="MGC106" s="189"/>
      <c r="MGD106" s="189"/>
      <c r="MGE106" s="189"/>
      <c r="MGF106" s="189"/>
      <c r="MGG106" s="189"/>
      <c r="MGH106" s="189"/>
      <c r="MGI106" s="189"/>
      <c r="MGJ106" s="189"/>
      <c r="MGK106" s="189"/>
      <c r="MGL106" s="189"/>
      <c r="MGM106" s="189"/>
      <c r="MGN106" s="189"/>
      <c r="MGO106" s="189"/>
      <c r="MGP106" s="189"/>
      <c r="MGQ106" s="189"/>
      <c r="MGR106" s="189"/>
      <c r="MGS106" s="189"/>
      <c r="MGT106" s="189"/>
      <c r="MGU106" s="189"/>
      <c r="MGV106" s="189"/>
      <c r="MGW106" s="189"/>
      <c r="MGX106" s="189"/>
      <c r="MGY106" s="189"/>
      <c r="MGZ106" s="189"/>
      <c r="MHA106" s="189"/>
      <c r="MHB106" s="189"/>
      <c r="MHC106" s="189"/>
      <c r="MHD106" s="189"/>
      <c r="MHE106" s="189"/>
      <c r="MHF106" s="189"/>
      <c r="MHG106" s="189"/>
      <c r="MHH106" s="189"/>
      <c r="MHI106" s="189"/>
      <c r="MHJ106" s="189"/>
      <c r="MHK106" s="189"/>
      <c r="MHL106" s="189"/>
      <c r="MHM106" s="189"/>
      <c r="MHN106" s="189"/>
      <c r="MHO106" s="189"/>
      <c r="MHP106" s="189"/>
      <c r="MHQ106" s="189"/>
      <c r="MHR106" s="189"/>
      <c r="MHS106" s="189"/>
      <c r="MHT106" s="189"/>
      <c r="MHU106" s="189"/>
      <c r="MHV106" s="189"/>
      <c r="MHW106" s="189"/>
      <c r="MHX106" s="189"/>
      <c r="MHY106" s="189"/>
      <c r="MHZ106" s="189"/>
      <c r="MIA106" s="189"/>
      <c r="MIB106" s="189"/>
      <c r="MIC106" s="189"/>
      <c r="MID106" s="189"/>
      <c r="MIE106" s="189"/>
      <c r="MIF106" s="189"/>
      <c r="MIG106" s="189"/>
      <c r="MIH106" s="189"/>
      <c r="MII106" s="189"/>
      <c r="MIJ106" s="189"/>
      <c r="MIK106" s="189"/>
      <c r="MIL106" s="189"/>
      <c r="MIM106" s="189"/>
      <c r="MIN106" s="189"/>
      <c r="MIO106" s="189"/>
      <c r="MIP106" s="189"/>
      <c r="MIQ106" s="189"/>
      <c r="MIR106" s="189"/>
      <c r="MIS106" s="189"/>
      <c r="MIT106" s="189"/>
      <c r="MIU106" s="189"/>
      <c r="MIV106" s="189"/>
      <c r="MIW106" s="189"/>
      <c r="MIX106" s="189"/>
      <c r="MIY106" s="189"/>
      <c r="MIZ106" s="189"/>
      <c r="MJA106" s="189"/>
      <c r="MJB106" s="189"/>
      <c r="MJC106" s="189"/>
      <c r="MJD106" s="189"/>
      <c r="MJE106" s="189"/>
      <c r="MJF106" s="189"/>
      <c r="MJG106" s="189"/>
      <c r="MJH106" s="189"/>
      <c r="MJI106" s="189"/>
      <c r="MJJ106" s="189"/>
      <c r="MJK106" s="189"/>
      <c r="MJL106" s="189"/>
      <c r="MJM106" s="189"/>
      <c r="MJN106" s="189"/>
      <c r="MJO106" s="189"/>
      <c r="MJP106" s="189"/>
      <c r="MJQ106" s="189"/>
      <c r="MJR106" s="189"/>
      <c r="MJS106" s="189"/>
      <c r="MJT106" s="189"/>
      <c r="MJU106" s="189"/>
      <c r="MJV106" s="189"/>
      <c r="MJW106" s="189"/>
      <c r="MJX106" s="189"/>
      <c r="MJY106" s="189"/>
      <c r="MJZ106" s="189"/>
      <c r="MKA106" s="189"/>
      <c r="MKB106" s="189"/>
      <c r="MKC106" s="189"/>
      <c r="MKD106" s="189"/>
      <c r="MKE106" s="189"/>
      <c r="MKF106" s="189"/>
      <c r="MKG106" s="189"/>
      <c r="MKH106" s="189"/>
      <c r="MKI106" s="189"/>
      <c r="MKJ106" s="189"/>
      <c r="MKK106" s="189"/>
      <c r="MKL106" s="189"/>
      <c r="MKM106" s="189"/>
      <c r="MKN106" s="189"/>
      <c r="MKO106" s="189"/>
      <c r="MKP106" s="189"/>
      <c r="MKQ106" s="189"/>
      <c r="MKR106" s="189"/>
      <c r="MKS106" s="189"/>
      <c r="MKT106" s="189"/>
      <c r="MKU106" s="189"/>
      <c r="MKV106" s="189"/>
      <c r="MKW106" s="189"/>
      <c r="MKX106" s="189"/>
      <c r="MKY106" s="189"/>
      <c r="MKZ106" s="189"/>
      <c r="MLA106" s="189"/>
      <c r="MLB106" s="189"/>
      <c r="MLC106" s="189"/>
      <c r="MLD106" s="189"/>
      <c r="MLE106" s="189"/>
      <c r="MLF106" s="189"/>
      <c r="MLG106" s="189"/>
      <c r="MLH106" s="189"/>
      <c r="MLI106" s="189"/>
      <c r="MLJ106" s="189"/>
      <c r="MLK106" s="189"/>
      <c r="MLL106" s="189"/>
      <c r="MLM106" s="189"/>
      <c r="MLN106" s="189"/>
      <c r="MLO106" s="189"/>
      <c r="MLP106" s="189"/>
      <c r="MLQ106" s="189"/>
      <c r="MLR106" s="189"/>
      <c r="MLS106" s="189"/>
      <c r="MLT106" s="189"/>
      <c r="MLU106" s="189"/>
      <c r="MLV106" s="189"/>
      <c r="MLW106" s="189"/>
      <c r="MLX106" s="189"/>
      <c r="MLY106" s="189"/>
      <c r="MLZ106" s="189"/>
      <c r="MMA106" s="189"/>
      <c r="MMB106" s="189"/>
      <c r="MMC106" s="189"/>
      <c r="MMD106" s="189"/>
      <c r="MME106" s="189"/>
      <c r="MMF106" s="189"/>
      <c r="MMG106" s="189"/>
      <c r="MMH106" s="189"/>
      <c r="MMI106" s="189"/>
      <c r="MMJ106" s="189"/>
      <c r="MMK106" s="189"/>
      <c r="MML106" s="189"/>
      <c r="MMM106" s="189"/>
      <c r="MMN106" s="189"/>
      <c r="MMO106" s="189"/>
      <c r="MMP106" s="189"/>
      <c r="MMQ106" s="189"/>
      <c r="MMR106" s="189"/>
      <c r="MMS106" s="189"/>
      <c r="MMT106" s="189"/>
      <c r="MMU106" s="189"/>
      <c r="MMV106" s="189"/>
      <c r="MMW106" s="189"/>
      <c r="MMX106" s="189"/>
      <c r="MMY106" s="189"/>
      <c r="MMZ106" s="189"/>
      <c r="MNA106" s="189"/>
      <c r="MNB106" s="189"/>
      <c r="MNC106" s="189"/>
      <c r="MND106" s="189"/>
      <c r="MNE106" s="189"/>
      <c r="MNF106" s="189"/>
      <c r="MNG106" s="189"/>
      <c r="MNH106" s="189"/>
      <c r="MNI106" s="189"/>
      <c r="MNJ106" s="189"/>
      <c r="MNK106" s="189"/>
      <c r="MNL106" s="189"/>
      <c r="MNM106" s="189"/>
      <c r="MNN106" s="189"/>
      <c r="MNO106" s="189"/>
      <c r="MNP106" s="189"/>
      <c r="MNQ106" s="189"/>
      <c r="MNR106" s="189"/>
      <c r="MNS106" s="189"/>
      <c r="MNT106" s="189"/>
      <c r="MNU106" s="189"/>
      <c r="MNV106" s="189"/>
      <c r="MNW106" s="189"/>
      <c r="MNX106" s="189"/>
      <c r="MNY106" s="189"/>
      <c r="MNZ106" s="189"/>
      <c r="MOA106" s="189"/>
      <c r="MOB106" s="189"/>
      <c r="MOC106" s="189"/>
      <c r="MOD106" s="189"/>
      <c r="MOE106" s="189"/>
      <c r="MOF106" s="189"/>
      <c r="MOG106" s="189"/>
      <c r="MOH106" s="189"/>
      <c r="MOI106" s="189"/>
      <c r="MOJ106" s="189"/>
      <c r="MOK106" s="189"/>
      <c r="MOL106" s="189"/>
      <c r="MOM106" s="189"/>
      <c r="MON106" s="189"/>
      <c r="MOO106" s="189"/>
      <c r="MOP106" s="189"/>
      <c r="MOQ106" s="189"/>
      <c r="MOR106" s="189"/>
      <c r="MOS106" s="189"/>
      <c r="MOT106" s="189"/>
      <c r="MOU106" s="189"/>
      <c r="MOV106" s="189"/>
      <c r="MOW106" s="189"/>
      <c r="MOX106" s="189"/>
      <c r="MOY106" s="189"/>
      <c r="MOZ106" s="189"/>
      <c r="MPA106" s="189"/>
      <c r="MPB106" s="189"/>
      <c r="MPC106" s="189"/>
      <c r="MPD106" s="189"/>
      <c r="MPE106" s="189"/>
      <c r="MPF106" s="189"/>
      <c r="MPG106" s="189"/>
      <c r="MPH106" s="189"/>
      <c r="MPI106" s="189"/>
      <c r="MPJ106" s="189"/>
      <c r="MPK106" s="189"/>
      <c r="MPL106" s="189"/>
      <c r="MPM106" s="189"/>
      <c r="MPN106" s="189"/>
      <c r="MPO106" s="189"/>
      <c r="MPP106" s="189"/>
      <c r="MPQ106" s="189"/>
      <c r="MPR106" s="189"/>
      <c r="MPS106" s="189"/>
      <c r="MPT106" s="189"/>
      <c r="MPU106" s="189"/>
      <c r="MPV106" s="189"/>
      <c r="MPW106" s="189"/>
      <c r="MPX106" s="189"/>
      <c r="MPY106" s="189"/>
      <c r="MPZ106" s="189"/>
      <c r="MQA106" s="189"/>
      <c r="MQB106" s="189"/>
      <c r="MQC106" s="189"/>
      <c r="MQD106" s="189"/>
      <c r="MQE106" s="189"/>
      <c r="MQF106" s="189"/>
      <c r="MQG106" s="189"/>
      <c r="MQH106" s="189"/>
      <c r="MQI106" s="189"/>
      <c r="MQJ106" s="189"/>
      <c r="MQK106" s="189"/>
      <c r="MQL106" s="189"/>
      <c r="MQM106" s="189"/>
      <c r="MQN106" s="189"/>
      <c r="MQO106" s="189"/>
      <c r="MQP106" s="189"/>
      <c r="MQQ106" s="189"/>
      <c r="MQR106" s="189"/>
      <c r="MQS106" s="189"/>
      <c r="MQT106" s="189"/>
      <c r="MQU106" s="189"/>
      <c r="MQV106" s="189"/>
      <c r="MQW106" s="189"/>
      <c r="MQX106" s="189"/>
      <c r="MQY106" s="189"/>
      <c r="MQZ106" s="189"/>
      <c r="MRA106" s="189"/>
      <c r="MRB106" s="189"/>
      <c r="MRC106" s="189"/>
      <c r="MRD106" s="189"/>
      <c r="MRE106" s="189"/>
      <c r="MRF106" s="189"/>
      <c r="MRG106" s="189"/>
      <c r="MRH106" s="189"/>
      <c r="MRI106" s="189"/>
      <c r="MRJ106" s="189"/>
      <c r="MRK106" s="189"/>
      <c r="MRL106" s="189"/>
      <c r="MRM106" s="189"/>
      <c r="MRN106" s="189"/>
      <c r="MRO106" s="189"/>
      <c r="MRP106" s="189"/>
      <c r="MRQ106" s="189"/>
      <c r="MRR106" s="189"/>
      <c r="MRS106" s="189"/>
      <c r="MRT106" s="189"/>
      <c r="MRU106" s="189"/>
      <c r="MRV106" s="189"/>
      <c r="MRW106" s="189"/>
      <c r="MRX106" s="189"/>
      <c r="MRY106" s="189"/>
      <c r="MRZ106" s="189"/>
      <c r="MSA106" s="189"/>
      <c r="MSB106" s="189"/>
      <c r="MSC106" s="189"/>
      <c r="MSD106" s="189"/>
      <c r="MSE106" s="189"/>
      <c r="MSF106" s="189"/>
      <c r="MSG106" s="189"/>
      <c r="MSH106" s="189"/>
      <c r="MSI106" s="189"/>
      <c r="MSJ106" s="189"/>
      <c r="MSK106" s="189"/>
      <c r="MSL106" s="189"/>
      <c r="MSM106" s="189"/>
      <c r="MSN106" s="189"/>
      <c r="MSO106" s="189"/>
      <c r="MSP106" s="189"/>
      <c r="MSQ106" s="189"/>
      <c r="MSR106" s="189"/>
      <c r="MSS106" s="189"/>
      <c r="MST106" s="189"/>
      <c r="MSU106" s="189"/>
      <c r="MSV106" s="189"/>
      <c r="MSW106" s="189"/>
      <c r="MSX106" s="189"/>
      <c r="MSY106" s="189"/>
      <c r="MSZ106" s="189"/>
      <c r="MTA106" s="189"/>
      <c r="MTB106" s="189"/>
      <c r="MTC106" s="189"/>
      <c r="MTD106" s="189"/>
      <c r="MTE106" s="189"/>
      <c r="MTF106" s="189"/>
      <c r="MTG106" s="189"/>
      <c r="MTH106" s="189"/>
      <c r="MTI106" s="189"/>
      <c r="MTJ106" s="189"/>
      <c r="MTK106" s="189"/>
      <c r="MTL106" s="189"/>
      <c r="MTM106" s="189"/>
      <c r="MTN106" s="189"/>
      <c r="MTO106" s="189"/>
      <c r="MTP106" s="189"/>
      <c r="MTQ106" s="189"/>
      <c r="MTR106" s="189"/>
      <c r="MTS106" s="189"/>
      <c r="MTT106" s="189"/>
      <c r="MTU106" s="189"/>
      <c r="MTV106" s="189"/>
      <c r="MTW106" s="189"/>
      <c r="MTX106" s="189"/>
      <c r="MTY106" s="189"/>
      <c r="MTZ106" s="189"/>
      <c r="MUA106" s="189"/>
      <c r="MUB106" s="189"/>
      <c r="MUC106" s="189"/>
      <c r="MUD106" s="189"/>
      <c r="MUE106" s="189"/>
      <c r="MUF106" s="189"/>
      <c r="MUG106" s="189"/>
      <c r="MUH106" s="189"/>
      <c r="MUI106" s="189"/>
      <c r="MUJ106" s="189"/>
      <c r="MUK106" s="189"/>
      <c r="MUL106" s="189"/>
      <c r="MUM106" s="189"/>
      <c r="MUN106" s="189"/>
      <c r="MUO106" s="189"/>
      <c r="MUP106" s="189"/>
      <c r="MUQ106" s="189"/>
      <c r="MUR106" s="189"/>
      <c r="MUS106" s="189"/>
      <c r="MUT106" s="189"/>
      <c r="MUU106" s="189"/>
      <c r="MUV106" s="189"/>
      <c r="MUW106" s="189"/>
      <c r="MUX106" s="189"/>
      <c r="MUY106" s="189"/>
      <c r="MUZ106" s="189"/>
      <c r="MVA106" s="189"/>
      <c r="MVB106" s="189"/>
      <c r="MVC106" s="189"/>
      <c r="MVD106" s="189"/>
      <c r="MVE106" s="189"/>
      <c r="MVF106" s="189"/>
      <c r="MVG106" s="189"/>
      <c r="MVH106" s="189"/>
      <c r="MVI106" s="189"/>
      <c r="MVJ106" s="189"/>
      <c r="MVK106" s="189"/>
      <c r="MVL106" s="189"/>
      <c r="MVM106" s="189"/>
      <c r="MVN106" s="189"/>
      <c r="MVO106" s="189"/>
      <c r="MVP106" s="189"/>
      <c r="MVQ106" s="189"/>
      <c r="MVR106" s="189"/>
      <c r="MVS106" s="189"/>
      <c r="MVT106" s="189"/>
      <c r="MVU106" s="189"/>
      <c r="MVV106" s="189"/>
      <c r="MVW106" s="189"/>
      <c r="MVX106" s="189"/>
      <c r="MVY106" s="189"/>
      <c r="MVZ106" s="189"/>
      <c r="MWA106" s="189"/>
      <c r="MWB106" s="189"/>
      <c r="MWC106" s="189"/>
      <c r="MWD106" s="189"/>
      <c r="MWE106" s="189"/>
      <c r="MWF106" s="189"/>
      <c r="MWG106" s="189"/>
      <c r="MWH106" s="189"/>
      <c r="MWI106" s="189"/>
      <c r="MWJ106" s="189"/>
      <c r="MWK106" s="189"/>
      <c r="MWL106" s="189"/>
      <c r="MWM106" s="189"/>
      <c r="MWN106" s="189"/>
      <c r="MWO106" s="189"/>
      <c r="MWP106" s="189"/>
      <c r="MWQ106" s="189"/>
      <c r="MWR106" s="189"/>
      <c r="MWS106" s="189"/>
      <c r="MWT106" s="189"/>
      <c r="MWU106" s="189"/>
      <c r="MWV106" s="189"/>
      <c r="MWW106" s="189"/>
      <c r="MWX106" s="189"/>
      <c r="MWY106" s="189"/>
      <c r="MWZ106" s="189"/>
      <c r="MXA106" s="189"/>
      <c r="MXB106" s="189"/>
      <c r="MXC106" s="189"/>
      <c r="MXD106" s="189"/>
      <c r="MXE106" s="189"/>
      <c r="MXF106" s="189"/>
      <c r="MXG106" s="189"/>
      <c r="MXH106" s="189"/>
      <c r="MXI106" s="189"/>
      <c r="MXJ106" s="189"/>
      <c r="MXK106" s="189"/>
      <c r="MXL106" s="189"/>
      <c r="MXM106" s="189"/>
      <c r="MXN106" s="189"/>
      <c r="MXO106" s="189"/>
      <c r="MXP106" s="189"/>
      <c r="MXQ106" s="189"/>
      <c r="MXR106" s="189"/>
      <c r="MXS106" s="189"/>
      <c r="MXT106" s="189"/>
      <c r="MXU106" s="189"/>
      <c r="MXV106" s="189"/>
      <c r="MXW106" s="189"/>
      <c r="MXX106" s="189"/>
      <c r="MXY106" s="189"/>
      <c r="MXZ106" s="189"/>
      <c r="MYA106" s="189"/>
      <c r="MYB106" s="189"/>
      <c r="MYC106" s="189"/>
      <c r="MYD106" s="189"/>
      <c r="MYE106" s="189"/>
      <c r="MYF106" s="189"/>
      <c r="MYG106" s="189"/>
      <c r="MYH106" s="189"/>
      <c r="MYI106" s="189"/>
      <c r="MYJ106" s="189"/>
      <c r="MYK106" s="189"/>
      <c r="MYL106" s="189"/>
      <c r="MYM106" s="189"/>
      <c r="MYN106" s="189"/>
      <c r="MYO106" s="189"/>
      <c r="MYP106" s="189"/>
      <c r="MYQ106" s="189"/>
      <c r="MYR106" s="189"/>
      <c r="MYS106" s="189"/>
      <c r="MYT106" s="189"/>
      <c r="MYU106" s="189"/>
      <c r="MYV106" s="189"/>
      <c r="MYW106" s="189"/>
      <c r="MYX106" s="189"/>
      <c r="MYY106" s="189"/>
      <c r="MYZ106" s="189"/>
      <c r="MZA106" s="189"/>
      <c r="MZB106" s="189"/>
      <c r="MZC106" s="189"/>
      <c r="MZD106" s="189"/>
      <c r="MZE106" s="189"/>
      <c r="MZF106" s="189"/>
      <c r="MZG106" s="189"/>
      <c r="MZH106" s="189"/>
      <c r="MZI106" s="189"/>
      <c r="MZJ106" s="189"/>
      <c r="MZK106" s="189"/>
      <c r="MZL106" s="189"/>
      <c r="MZM106" s="189"/>
      <c r="MZN106" s="189"/>
      <c r="MZO106" s="189"/>
      <c r="MZP106" s="189"/>
      <c r="MZQ106" s="189"/>
      <c r="MZR106" s="189"/>
      <c r="MZS106" s="189"/>
      <c r="MZT106" s="189"/>
      <c r="MZU106" s="189"/>
      <c r="MZV106" s="189"/>
      <c r="MZW106" s="189"/>
      <c r="MZX106" s="189"/>
      <c r="MZY106" s="189"/>
      <c r="MZZ106" s="189"/>
      <c r="NAA106" s="189"/>
      <c r="NAB106" s="189"/>
      <c r="NAC106" s="189"/>
      <c r="NAD106" s="189"/>
      <c r="NAE106" s="189"/>
      <c r="NAF106" s="189"/>
      <c r="NAG106" s="189"/>
      <c r="NAH106" s="189"/>
      <c r="NAI106" s="189"/>
      <c r="NAJ106" s="189"/>
      <c r="NAK106" s="189"/>
      <c r="NAL106" s="189"/>
      <c r="NAM106" s="189"/>
      <c r="NAN106" s="189"/>
      <c r="NAO106" s="189"/>
      <c r="NAP106" s="189"/>
      <c r="NAQ106" s="189"/>
      <c r="NAR106" s="189"/>
      <c r="NAS106" s="189"/>
      <c r="NAT106" s="189"/>
      <c r="NAU106" s="189"/>
      <c r="NAV106" s="189"/>
      <c r="NAW106" s="189"/>
      <c r="NAX106" s="189"/>
      <c r="NAY106" s="189"/>
      <c r="NAZ106" s="189"/>
      <c r="NBA106" s="189"/>
      <c r="NBB106" s="189"/>
      <c r="NBC106" s="189"/>
      <c r="NBD106" s="189"/>
      <c r="NBE106" s="189"/>
      <c r="NBF106" s="189"/>
      <c r="NBG106" s="189"/>
      <c r="NBH106" s="189"/>
      <c r="NBI106" s="189"/>
      <c r="NBJ106" s="189"/>
      <c r="NBK106" s="189"/>
      <c r="NBL106" s="189"/>
      <c r="NBM106" s="189"/>
      <c r="NBN106" s="189"/>
      <c r="NBO106" s="189"/>
      <c r="NBP106" s="189"/>
      <c r="NBQ106" s="189"/>
      <c r="NBR106" s="189"/>
      <c r="NBS106" s="189"/>
      <c r="NBT106" s="189"/>
      <c r="NBU106" s="189"/>
      <c r="NBV106" s="189"/>
      <c r="NBW106" s="189"/>
      <c r="NBX106" s="189"/>
      <c r="NBY106" s="189"/>
      <c r="NBZ106" s="189"/>
      <c r="NCA106" s="189"/>
      <c r="NCB106" s="189"/>
      <c r="NCC106" s="189"/>
      <c r="NCD106" s="189"/>
      <c r="NCE106" s="189"/>
      <c r="NCF106" s="189"/>
      <c r="NCG106" s="189"/>
      <c r="NCH106" s="189"/>
      <c r="NCI106" s="189"/>
      <c r="NCJ106" s="189"/>
      <c r="NCK106" s="189"/>
      <c r="NCL106" s="189"/>
      <c r="NCM106" s="189"/>
      <c r="NCN106" s="189"/>
      <c r="NCO106" s="189"/>
      <c r="NCP106" s="189"/>
      <c r="NCQ106" s="189"/>
      <c r="NCR106" s="189"/>
      <c r="NCS106" s="189"/>
      <c r="NCT106" s="189"/>
      <c r="NCU106" s="189"/>
      <c r="NCV106" s="189"/>
      <c r="NCW106" s="189"/>
      <c r="NCX106" s="189"/>
      <c r="NCY106" s="189"/>
      <c r="NCZ106" s="189"/>
      <c r="NDA106" s="189"/>
      <c r="NDB106" s="189"/>
      <c r="NDC106" s="189"/>
      <c r="NDD106" s="189"/>
      <c r="NDE106" s="189"/>
      <c r="NDF106" s="189"/>
      <c r="NDG106" s="189"/>
      <c r="NDH106" s="189"/>
      <c r="NDI106" s="189"/>
      <c r="NDJ106" s="189"/>
      <c r="NDK106" s="189"/>
      <c r="NDL106" s="189"/>
      <c r="NDM106" s="189"/>
      <c r="NDN106" s="189"/>
      <c r="NDO106" s="189"/>
      <c r="NDP106" s="189"/>
      <c r="NDQ106" s="189"/>
      <c r="NDR106" s="189"/>
      <c r="NDS106" s="189"/>
      <c r="NDT106" s="189"/>
      <c r="NDU106" s="189"/>
      <c r="NDV106" s="189"/>
      <c r="NDW106" s="189"/>
      <c r="NDX106" s="189"/>
      <c r="NDY106" s="189"/>
      <c r="NDZ106" s="189"/>
      <c r="NEA106" s="189"/>
      <c r="NEB106" s="189"/>
      <c r="NEC106" s="189"/>
      <c r="NED106" s="189"/>
      <c r="NEE106" s="189"/>
      <c r="NEF106" s="189"/>
      <c r="NEG106" s="189"/>
      <c r="NEH106" s="189"/>
      <c r="NEI106" s="189"/>
      <c r="NEJ106" s="189"/>
      <c r="NEK106" s="189"/>
      <c r="NEL106" s="189"/>
      <c r="NEM106" s="189"/>
      <c r="NEN106" s="189"/>
      <c r="NEO106" s="189"/>
      <c r="NEP106" s="189"/>
      <c r="NEQ106" s="189"/>
      <c r="NER106" s="189"/>
      <c r="NES106" s="189"/>
      <c r="NET106" s="189"/>
      <c r="NEU106" s="189"/>
      <c r="NEV106" s="189"/>
      <c r="NEW106" s="189"/>
      <c r="NEX106" s="189"/>
      <c r="NEY106" s="189"/>
      <c r="NEZ106" s="189"/>
      <c r="NFA106" s="189"/>
      <c r="NFB106" s="189"/>
      <c r="NFC106" s="189"/>
      <c r="NFD106" s="189"/>
      <c r="NFE106" s="189"/>
      <c r="NFF106" s="189"/>
      <c r="NFG106" s="189"/>
      <c r="NFH106" s="189"/>
      <c r="NFI106" s="189"/>
      <c r="NFJ106" s="189"/>
      <c r="NFK106" s="189"/>
      <c r="NFL106" s="189"/>
      <c r="NFM106" s="189"/>
      <c r="NFN106" s="189"/>
      <c r="NFO106" s="189"/>
      <c r="NFP106" s="189"/>
      <c r="NFQ106" s="189"/>
      <c r="NFR106" s="189"/>
      <c r="NFS106" s="189"/>
      <c r="NFT106" s="189"/>
      <c r="NFU106" s="189"/>
      <c r="NFV106" s="189"/>
      <c r="NFW106" s="189"/>
      <c r="NFX106" s="189"/>
      <c r="NFY106" s="189"/>
      <c r="NFZ106" s="189"/>
      <c r="NGA106" s="189"/>
      <c r="NGB106" s="189"/>
      <c r="NGC106" s="189"/>
      <c r="NGD106" s="189"/>
      <c r="NGE106" s="189"/>
      <c r="NGF106" s="189"/>
      <c r="NGG106" s="189"/>
      <c r="NGH106" s="189"/>
      <c r="NGI106" s="189"/>
      <c r="NGJ106" s="189"/>
      <c r="NGK106" s="189"/>
      <c r="NGL106" s="189"/>
      <c r="NGM106" s="189"/>
      <c r="NGN106" s="189"/>
      <c r="NGO106" s="189"/>
      <c r="NGP106" s="189"/>
      <c r="NGQ106" s="189"/>
      <c r="NGR106" s="189"/>
      <c r="NGS106" s="189"/>
      <c r="NGT106" s="189"/>
      <c r="NGU106" s="189"/>
      <c r="NGV106" s="189"/>
      <c r="NGW106" s="189"/>
      <c r="NGX106" s="189"/>
      <c r="NGY106" s="189"/>
      <c r="NGZ106" s="189"/>
      <c r="NHA106" s="189"/>
      <c r="NHB106" s="189"/>
      <c r="NHC106" s="189"/>
      <c r="NHD106" s="189"/>
      <c r="NHE106" s="189"/>
      <c r="NHF106" s="189"/>
      <c r="NHG106" s="189"/>
      <c r="NHH106" s="189"/>
      <c r="NHI106" s="189"/>
      <c r="NHJ106" s="189"/>
      <c r="NHK106" s="189"/>
      <c r="NHL106" s="189"/>
      <c r="NHM106" s="189"/>
      <c r="NHN106" s="189"/>
      <c r="NHO106" s="189"/>
      <c r="NHP106" s="189"/>
      <c r="NHQ106" s="189"/>
      <c r="NHR106" s="189"/>
      <c r="NHS106" s="189"/>
      <c r="NHT106" s="189"/>
      <c r="NHU106" s="189"/>
      <c r="NHV106" s="189"/>
      <c r="NHW106" s="189"/>
      <c r="NHX106" s="189"/>
      <c r="NHY106" s="189"/>
      <c r="NHZ106" s="189"/>
      <c r="NIA106" s="189"/>
      <c r="NIB106" s="189"/>
      <c r="NIC106" s="189"/>
      <c r="NID106" s="189"/>
      <c r="NIE106" s="189"/>
      <c r="NIF106" s="189"/>
      <c r="NIG106" s="189"/>
      <c r="NIH106" s="189"/>
      <c r="NII106" s="189"/>
      <c r="NIJ106" s="189"/>
      <c r="NIK106" s="189"/>
      <c r="NIL106" s="189"/>
      <c r="NIM106" s="189"/>
      <c r="NIN106" s="189"/>
      <c r="NIO106" s="189"/>
      <c r="NIP106" s="189"/>
      <c r="NIQ106" s="189"/>
      <c r="NIR106" s="189"/>
      <c r="NIS106" s="189"/>
      <c r="NIT106" s="189"/>
      <c r="NIU106" s="189"/>
      <c r="NIV106" s="189"/>
      <c r="NIW106" s="189"/>
      <c r="NIX106" s="189"/>
      <c r="NIY106" s="189"/>
      <c r="NIZ106" s="189"/>
      <c r="NJA106" s="189"/>
      <c r="NJB106" s="189"/>
      <c r="NJC106" s="189"/>
      <c r="NJD106" s="189"/>
      <c r="NJE106" s="189"/>
      <c r="NJF106" s="189"/>
      <c r="NJG106" s="189"/>
      <c r="NJH106" s="189"/>
      <c r="NJI106" s="189"/>
      <c r="NJJ106" s="189"/>
      <c r="NJK106" s="189"/>
      <c r="NJL106" s="189"/>
      <c r="NJM106" s="189"/>
      <c r="NJN106" s="189"/>
      <c r="NJO106" s="189"/>
      <c r="NJP106" s="189"/>
      <c r="NJQ106" s="189"/>
      <c r="NJR106" s="189"/>
      <c r="NJS106" s="189"/>
      <c r="NJT106" s="189"/>
      <c r="NJU106" s="189"/>
      <c r="NJV106" s="189"/>
      <c r="NJW106" s="189"/>
      <c r="NJX106" s="189"/>
      <c r="NJY106" s="189"/>
      <c r="NJZ106" s="189"/>
      <c r="NKA106" s="189"/>
      <c r="NKB106" s="189"/>
      <c r="NKC106" s="189"/>
      <c r="NKD106" s="189"/>
      <c r="NKE106" s="189"/>
      <c r="NKF106" s="189"/>
      <c r="NKG106" s="189"/>
      <c r="NKH106" s="189"/>
      <c r="NKI106" s="189"/>
      <c r="NKJ106" s="189"/>
      <c r="NKK106" s="189"/>
      <c r="NKL106" s="189"/>
      <c r="NKM106" s="189"/>
      <c r="NKN106" s="189"/>
      <c r="NKO106" s="189"/>
      <c r="NKP106" s="189"/>
      <c r="NKQ106" s="189"/>
      <c r="NKR106" s="189"/>
      <c r="NKS106" s="189"/>
      <c r="NKT106" s="189"/>
      <c r="NKU106" s="189"/>
      <c r="NKV106" s="189"/>
      <c r="NKW106" s="189"/>
      <c r="NKX106" s="189"/>
      <c r="NKY106" s="189"/>
      <c r="NKZ106" s="189"/>
      <c r="NLA106" s="189"/>
      <c r="NLB106" s="189"/>
      <c r="NLC106" s="189"/>
      <c r="NLD106" s="189"/>
      <c r="NLE106" s="189"/>
      <c r="NLF106" s="189"/>
      <c r="NLG106" s="189"/>
      <c r="NLH106" s="189"/>
      <c r="NLI106" s="189"/>
      <c r="NLJ106" s="189"/>
      <c r="NLK106" s="189"/>
      <c r="NLL106" s="189"/>
      <c r="NLM106" s="189"/>
      <c r="NLN106" s="189"/>
      <c r="NLO106" s="189"/>
      <c r="NLP106" s="189"/>
      <c r="NLQ106" s="189"/>
      <c r="NLR106" s="189"/>
      <c r="NLS106" s="189"/>
      <c r="NLT106" s="189"/>
      <c r="NLU106" s="189"/>
      <c r="NLV106" s="189"/>
      <c r="NLW106" s="189"/>
      <c r="NLX106" s="189"/>
      <c r="NLY106" s="189"/>
      <c r="NLZ106" s="189"/>
      <c r="NMA106" s="189"/>
      <c r="NMB106" s="189"/>
      <c r="NMC106" s="189"/>
      <c r="NMD106" s="189"/>
      <c r="NME106" s="189"/>
      <c r="NMF106" s="189"/>
      <c r="NMG106" s="189"/>
      <c r="NMH106" s="189"/>
      <c r="NMI106" s="189"/>
      <c r="NMJ106" s="189"/>
      <c r="NMK106" s="189"/>
      <c r="NML106" s="189"/>
      <c r="NMM106" s="189"/>
      <c r="NMN106" s="189"/>
      <c r="NMO106" s="189"/>
      <c r="NMP106" s="189"/>
      <c r="NMQ106" s="189"/>
      <c r="NMR106" s="189"/>
      <c r="NMS106" s="189"/>
      <c r="NMT106" s="189"/>
      <c r="NMU106" s="189"/>
      <c r="NMV106" s="189"/>
      <c r="NMW106" s="189"/>
      <c r="NMX106" s="189"/>
      <c r="NMY106" s="189"/>
      <c r="NMZ106" s="189"/>
      <c r="NNA106" s="189"/>
      <c r="NNB106" s="189"/>
      <c r="NNC106" s="189"/>
      <c r="NND106" s="189"/>
      <c r="NNE106" s="189"/>
      <c r="NNF106" s="189"/>
      <c r="NNG106" s="189"/>
      <c r="NNH106" s="189"/>
      <c r="NNI106" s="189"/>
      <c r="NNJ106" s="189"/>
      <c r="NNK106" s="189"/>
      <c r="NNL106" s="189"/>
      <c r="NNM106" s="189"/>
      <c r="NNN106" s="189"/>
      <c r="NNO106" s="189"/>
      <c r="NNP106" s="189"/>
      <c r="NNQ106" s="189"/>
      <c r="NNR106" s="189"/>
      <c r="NNS106" s="189"/>
      <c r="NNT106" s="189"/>
      <c r="NNU106" s="189"/>
      <c r="NNV106" s="189"/>
      <c r="NNW106" s="189"/>
      <c r="NNX106" s="189"/>
      <c r="NNY106" s="189"/>
      <c r="NNZ106" s="189"/>
      <c r="NOA106" s="189"/>
      <c r="NOB106" s="189"/>
      <c r="NOC106" s="189"/>
      <c r="NOD106" s="189"/>
      <c r="NOE106" s="189"/>
      <c r="NOF106" s="189"/>
      <c r="NOG106" s="189"/>
      <c r="NOH106" s="189"/>
      <c r="NOI106" s="189"/>
      <c r="NOJ106" s="189"/>
      <c r="NOK106" s="189"/>
      <c r="NOL106" s="189"/>
      <c r="NOM106" s="189"/>
      <c r="NON106" s="189"/>
      <c r="NOO106" s="189"/>
      <c r="NOP106" s="189"/>
      <c r="NOQ106" s="189"/>
      <c r="NOR106" s="189"/>
      <c r="NOS106" s="189"/>
      <c r="NOT106" s="189"/>
      <c r="NOU106" s="189"/>
      <c r="NOV106" s="189"/>
      <c r="NOW106" s="189"/>
      <c r="NOX106" s="189"/>
      <c r="NOY106" s="189"/>
      <c r="NOZ106" s="189"/>
      <c r="NPA106" s="189"/>
      <c r="NPB106" s="189"/>
      <c r="NPC106" s="189"/>
      <c r="NPD106" s="189"/>
      <c r="NPE106" s="189"/>
      <c r="NPF106" s="189"/>
      <c r="NPG106" s="189"/>
      <c r="NPH106" s="189"/>
      <c r="NPI106" s="189"/>
      <c r="NPJ106" s="189"/>
      <c r="NPK106" s="189"/>
      <c r="NPL106" s="189"/>
      <c r="NPM106" s="189"/>
      <c r="NPN106" s="189"/>
      <c r="NPO106" s="189"/>
      <c r="NPP106" s="189"/>
      <c r="NPQ106" s="189"/>
      <c r="NPR106" s="189"/>
      <c r="NPS106" s="189"/>
      <c r="NPT106" s="189"/>
      <c r="NPU106" s="189"/>
      <c r="NPV106" s="189"/>
      <c r="NPW106" s="189"/>
      <c r="NPX106" s="189"/>
      <c r="NPY106" s="189"/>
      <c r="NPZ106" s="189"/>
      <c r="NQA106" s="189"/>
      <c r="NQB106" s="189"/>
      <c r="NQC106" s="189"/>
      <c r="NQD106" s="189"/>
      <c r="NQE106" s="189"/>
      <c r="NQF106" s="189"/>
      <c r="NQG106" s="189"/>
      <c r="NQH106" s="189"/>
      <c r="NQI106" s="189"/>
      <c r="NQJ106" s="189"/>
      <c r="NQK106" s="189"/>
      <c r="NQL106" s="189"/>
      <c r="NQM106" s="189"/>
      <c r="NQN106" s="189"/>
      <c r="NQO106" s="189"/>
      <c r="NQP106" s="189"/>
      <c r="NQQ106" s="189"/>
      <c r="NQR106" s="189"/>
      <c r="NQS106" s="189"/>
      <c r="NQT106" s="189"/>
      <c r="NQU106" s="189"/>
      <c r="NQV106" s="189"/>
      <c r="NQW106" s="189"/>
      <c r="NQX106" s="189"/>
      <c r="NQY106" s="189"/>
      <c r="NQZ106" s="189"/>
      <c r="NRA106" s="189"/>
      <c r="NRB106" s="189"/>
      <c r="NRC106" s="189"/>
      <c r="NRD106" s="189"/>
      <c r="NRE106" s="189"/>
      <c r="NRF106" s="189"/>
      <c r="NRG106" s="189"/>
      <c r="NRH106" s="189"/>
      <c r="NRI106" s="189"/>
      <c r="NRJ106" s="189"/>
      <c r="NRK106" s="189"/>
      <c r="NRL106" s="189"/>
      <c r="NRM106" s="189"/>
      <c r="NRN106" s="189"/>
      <c r="NRO106" s="189"/>
      <c r="NRP106" s="189"/>
      <c r="NRQ106" s="189"/>
      <c r="NRR106" s="189"/>
      <c r="NRS106" s="189"/>
      <c r="NRT106" s="189"/>
      <c r="NRU106" s="189"/>
      <c r="NRV106" s="189"/>
      <c r="NRW106" s="189"/>
      <c r="NRX106" s="189"/>
      <c r="NRY106" s="189"/>
      <c r="NRZ106" s="189"/>
      <c r="NSA106" s="189"/>
      <c r="NSB106" s="189"/>
      <c r="NSC106" s="189"/>
      <c r="NSD106" s="189"/>
      <c r="NSE106" s="189"/>
      <c r="NSF106" s="189"/>
      <c r="NSG106" s="189"/>
      <c r="NSH106" s="189"/>
      <c r="NSI106" s="189"/>
      <c r="NSJ106" s="189"/>
      <c r="NSK106" s="189"/>
      <c r="NSL106" s="189"/>
      <c r="NSM106" s="189"/>
      <c r="NSN106" s="189"/>
      <c r="NSO106" s="189"/>
      <c r="NSP106" s="189"/>
      <c r="NSQ106" s="189"/>
      <c r="NSR106" s="189"/>
      <c r="NSS106" s="189"/>
      <c r="NST106" s="189"/>
      <c r="NSU106" s="189"/>
      <c r="NSV106" s="189"/>
      <c r="NSW106" s="189"/>
      <c r="NSX106" s="189"/>
      <c r="NSY106" s="189"/>
      <c r="NSZ106" s="189"/>
      <c r="NTA106" s="189"/>
      <c r="NTB106" s="189"/>
      <c r="NTC106" s="189"/>
      <c r="NTD106" s="189"/>
      <c r="NTE106" s="189"/>
      <c r="NTF106" s="189"/>
      <c r="NTG106" s="189"/>
      <c r="NTH106" s="189"/>
      <c r="NTI106" s="189"/>
      <c r="NTJ106" s="189"/>
      <c r="NTK106" s="189"/>
      <c r="NTL106" s="189"/>
      <c r="NTM106" s="189"/>
      <c r="NTN106" s="189"/>
      <c r="NTO106" s="189"/>
      <c r="NTP106" s="189"/>
      <c r="NTQ106" s="189"/>
      <c r="NTR106" s="189"/>
      <c r="NTS106" s="189"/>
      <c r="NTT106" s="189"/>
      <c r="NTU106" s="189"/>
      <c r="NTV106" s="189"/>
      <c r="NTW106" s="189"/>
      <c r="NTX106" s="189"/>
      <c r="NTY106" s="189"/>
      <c r="NTZ106" s="189"/>
      <c r="NUA106" s="189"/>
      <c r="NUB106" s="189"/>
      <c r="NUC106" s="189"/>
      <c r="NUD106" s="189"/>
      <c r="NUE106" s="189"/>
      <c r="NUF106" s="189"/>
      <c r="NUG106" s="189"/>
      <c r="NUH106" s="189"/>
      <c r="NUI106" s="189"/>
      <c r="NUJ106" s="189"/>
      <c r="NUK106" s="189"/>
      <c r="NUL106" s="189"/>
      <c r="NUM106" s="189"/>
      <c r="NUN106" s="189"/>
      <c r="NUO106" s="189"/>
      <c r="NUP106" s="189"/>
      <c r="NUQ106" s="189"/>
      <c r="NUR106" s="189"/>
      <c r="NUS106" s="189"/>
      <c r="NUT106" s="189"/>
      <c r="NUU106" s="189"/>
      <c r="NUV106" s="189"/>
      <c r="NUW106" s="189"/>
      <c r="NUX106" s="189"/>
      <c r="NUY106" s="189"/>
      <c r="NUZ106" s="189"/>
      <c r="NVA106" s="189"/>
      <c r="NVB106" s="189"/>
      <c r="NVC106" s="189"/>
      <c r="NVD106" s="189"/>
      <c r="NVE106" s="189"/>
      <c r="NVF106" s="189"/>
      <c r="NVG106" s="189"/>
      <c r="NVH106" s="189"/>
      <c r="NVI106" s="189"/>
      <c r="NVJ106" s="189"/>
      <c r="NVK106" s="189"/>
      <c r="NVL106" s="189"/>
      <c r="NVM106" s="189"/>
      <c r="NVN106" s="189"/>
      <c r="NVO106" s="189"/>
      <c r="NVP106" s="189"/>
      <c r="NVQ106" s="189"/>
      <c r="NVR106" s="189"/>
      <c r="NVS106" s="189"/>
      <c r="NVT106" s="189"/>
      <c r="NVU106" s="189"/>
      <c r="NVV106" s="189"/>
      <c r="NVW106" s="189"/>
      <c r="NVX106" s="189"/>
      <c r="NVY106" s="189"/>
      <c r="NVZ106" s="189"/>
      <c r="NWA106" s="189"/>
      <c r="NWB106" s="189"/>
      <c r="NWC106" s="189"/>
      <c r="NWD106" s="189"/>
      <c r="NWE106" s="189"/>
      <c r="NWF106" s="189"/>
      <c r="NWG106" s="189"/>
      <c r="NWH106" s="189"/>
      <c r="NWI106" s="189"/>
      <c r="NWJ106" s="189"/>
      <c r="NWK106" s="189"/>
      <c r="NWL106" s="189"/>
      <c r="NWM106" s="189"/>
      <c r="NWN106" s="189"/>
      <c r="NWO106" s="189"/>
      <c r="NWP106" s="189"/>
      <c r="NWQ106" s="189"/>
      <c r="NWR106" s="189"/>
      <c r="NWS106" s="189"/>
      <c r="NWT106" s="189"/>
      <c r="NWU106" s="189"/>
      <c r="NWV106" s="189"/>
      <c r="NWW106" s="189"/>
      <c r="NWX106" s="189"/>
      <c r="NWY106" s="189"/>
      <c r="NWZ106" s="189"/>
      <c r="NXA106" s="189"/>
      <c r="NXB106" s="189"/>
      <c r="NXC106" s="189"/>
      <c r="NXD106" s="189"/>
      <c r="NXE106" s="189"/>
      <c r="NXF106" s="189"/>
      <c r="NXG106" s="189"/>
      <c r="NXH106" s="189"/>
      <c r="NXI106" s="189"/>
      <c r="NXJ106" s="189"/>
      <c r="NXK106" s="189"/>
      <c r="NXL106" s="189"/>
      <c r="NXM106" s="189"/>
      <c r="NXN106" s="189"/>
      <c r="NXO106" s="189"/>
      <c r="NXP106" s="189"/>
      <c r="NXQ106" s="189"/>
      <c r="NXR106" s="189"/>
      <c r="NXS106" s="189"/>
      <c r="NXT106" s="189"/>
      <c r="NXU106" s="189"/>
      <c r="NXV106" s="189"/>
      <c r="NXW106" s="189"/>
      <c r="NXX106" s="189"/>
      <c r="NXY106" s="189"/>
      <c r="NXZ106" s="189"/>
      <c r="NYA106" s="189"/>
      <c r="NYB106" s="189"/>
      <c r="NYC106" s="189"/>
      <c r="NYD106" s="189"/>
      <c r="NYE106" s="189"/>
      <c r="NYF106" s="189"/>
      <c r="NYG106" s="189"/>
      <c r="NYH106" s="189"/>
      <c r="NYI106" s="189"/>
      <c r="NYJ106" s="189"/>
      <c r="NYK106" s="189"/>
      <c r="NYL106" s="189"/>
      <c r="NYM106" s="189"/>
      <c r="NYN106" s="189"/>
      <c r="NYO106" s="189"/>
      <c r="NYP106" s="189"/>
      <c r="NYQ106" s="189"/>
      <c r="NYR106" s="189"/>
      <c r="NYS106" s="189"/>
      <c r="NYT106" s="189"/>
      <c r="NYU106" s="189"/>
      <c r="NYV106" s="189"/>
      <c r="NYW106" s="189"/>
      <c r="NYX106" s="189"/>
      <c r="NYY106" s="189"/>
      <c r="NYZ106" s="189"/>
      <c r="NZA106" s="189"/>
      <c r="NZB106" s="189"/>
      <c r="NZC106" s="189"/>
      <c r="NZD106" s="189"/>
      <c r="NZE106" s="189"/>
      <c r="NZF106" s="189"/>
      <c r="NZG106" s="189"/>
      <c r="NZH106" s="189"/>
      <c r="NZI106" s="189"/>
      <c r="NZJ106" s="189"/>
      <c r="NZK106" s="189"/>
      <c r="NZL106" s="189"/>
      <c r="NZM106" s="189"/>
      <c r="NZN106" s="189"/>
      <c r="NZO106" s="189"/>
      <c r="NZP106" s="189"/>
      <c r="NZQ106" s="189"/>
      <c r="NZR106" s="189"/>
      <c r="NZS106" s="189"/>
      <c r="NZT106" s="189"/>
      <c r="NZU106" s="189"/>
      <c r="NZV106" s="189"/>
      <c r="NZW106" s="189"/>
      <c r="NZX106" s="189"/>
      <c r="NZY106" s="189"/>
      <c r="NZZ106" s="189"/>
      <c r="OAA106" s="189"/>
      <c r="OAB106" s="189"/>
      <c r="OAC106" s="189"/>
      <c r="OAD106" s="189"/>
      <c r="OAE106" s="189"/>
      <c r="OAF106" s="189"/>
      <c r="OAG106" s="189"/>
      <c r="OAH106" s="189"/>
      <c r="OAI106" s="189"/>
      <c r="OAJ106" s="189"/>
      <c r="OAK106" s="189"/>
      <c r="OAL106" s="189"/>
      <c r="OAM106" s="189"/>
      <c r="OAN106" s="189"/>
      <c r="OAO106" s="189"/>
      <c r="OAP106" s="189"/>
      <c r="OAQ106" s="189"/>
      <c r="OAR106" s="189"/>
      <c r="OAS106" s="189"/>
      <c r="OAT106" s="189"/>
      <c r="OAU106" s="189"/>
      <c r="OAV106" s="189"/>
      <c r="OAW106" s="189"/>
      <c r="OAX106" s="189"/>
      <c r="OAY106" s="189"/>
      <c r="OAZ106" s="189"/>
      <c r="OBA106" s="189"/>
      <c r="OBB106" s="189"/>
      <c r="OBC106" s="189"/>
      <c r="OBD106" s="189"/>
      <c r="OBE106" s="189"/>
      <c r="OBF106" s="189"/>
      <c r="OBG106" s="189"/>
      <c r="OBH106" s="189"/>
      <c r="OBI106" s="189"/>
      <c r="OBJ106" s="189"/>
      <c r="OBK106" s="189"/>
      <c r="OBL106" s="189"/>
      <c r="OBM106" s="189"/>
      <c r="OBN106" s="189"/>
      <c r="OBO106" s="189"/>
      <c r="OBP106" s="189"/>
      <c r="OBQ106" s="189"/>
      <c r="OBR106" s="189"/>
      <c r="OBS106" s="189"/>
      <c r="OBT106" s="189"/>
      <c r="OBU106" s="189"/>
      <c r="OBV106" s="189"/>
      <c r="OBW106" s="189"/>
      <c r="OBX106" s="189"/>
      <c r="OBY106" s="189"/>
      <c r="OBZ106" s="189"/>
      <c r="OCA106" s="189"/>
      <c r="OCB106" s="189"/>
      <c r="OCC106" s="189"/>
      <c r="OCD106" s="189"/>
      <c r="OCE106" s="189"/>
      <c r="OCF106" s="189"/>
      <c r="OCG106" s="189"/>
      <c r="OCH106" s="189"/>
      <c r="OCI106" s="189"/>
      <c r="OCJ106" s="189"/>
      <c r="OCK106" s="189"/>
      <c r="OCL106" s="189"/>
      <c r="OCM106" s="189"/>
      <c r="OCN106" s="189"/>
      <c r="OCO106" s="189"/>
      <c r="OCP106" s="189"/>
      <c r="OCQ106" s="189"/>
      <c r="OCR106" s="189"/>
      <c r="OCS106" s="189"/>
      <c r="OCT106" s="189"/>
      <c r="OCU106" s="189"/>
      <c r="OCV106" s="189"/>
      <c r="OCW106" s="189"/>
      <c r="OCX106" s="189"/>
      <c r="OCY106" s="189"/>
      <c r="OCZ106" s="189"/>
      <c r="ODA106" s="189"/>
      <c r="ODB106" s="189"/>
      <c r="ODC106" s="189"/>
      <c r="ODD106" s="189"/>
      <c r="ODE106" s="189"/>
      <c r="ODF106" s="189"/>
      <c r="ODG106" s="189"/>
      <c r="ODH106" s="189"/>
      <c r="ODI106" s="189"/>
      <c r="ODJ106" s="189"/>
      <c r="ODK106" s="189"/>
      <c r="ODL106" s="189"/>
      <c r="ODM106" s="189"/>
      <c r="ODN106" s="189"/>
      <c r="ODO106" s="189"/>
      <c r="ODP106" s="189"/>
      <c r="ODQ106" s="189"/>
      <c r="ODR106" s="189"/>
      <c r="ODS106" s="189"/>
      <c r="ODT106" s="189"/>
      <c r="ODU106" s="189"/>
      <c r="ODV106" s="189"/>
      <c r="ODW106" s="189"/>
      <c r="ODX106" s="189"/>
      <c r="ODY106" s="189"/>
      <c r="ODZ106" s="189"/>
      <c r="OEA106" s="189"/>
      <c r="OEB106" s="189"/>
      <c r="OEC106" s="189"/>
      <c r="OED106" s="189"/>
      <c r="OEE106" s="189"/>
      <c r="OEF106" s="189"/>
      <c r="OEG106" s="189"/>
      <c r="OEH106" s="189"/>
      <c r="OEI106" s="189"/>
      <c r="OEJ106" s="189"/>
      <c r="OEK106" s="189"/>
      <c r="OEL106" s="189"/>
      <c r="OEM106" s="189"/>
      <c r="OEN106" s="189"/>
      <c r="OEO106" s="189"/>
      <c r="OEP106" s="189"/>
      <c r="OEQ106" s="189"/>
      <c r="OER106" s="189"/>
      <c r="OES106" s="189"/>
      <c r="OET106" s="189"/>
      <c r="OEU106" s="189"/>
      <c r="OEV106" s="189"/>
      <c r="OEW106" s="189"/>
      <c r="OEX106" s="189"/>
      <c r="OEY106" s="189"/>
      <c r="OEZ106" s="189"/>
      <c r="OFA106" s="189"/>
      <c r="OFB106" s="189"/>
      <c r="OFC106" s="189"/>
      <c r="OFD106" s="189"/>
      <c r="OFE106" s="189"/>
      <c r="OFF106" s="189"/>
      <c r="OFG106" s="189"/>
      <c r="OFH106" s="189"/>
      <c r="OFI106" s="189"/>
      <c r="OFJ106" s="189"/>
      <c r="OFK106" s="189"/>
      <c r="OFL106" s="189"/>
      <c r="OFM106" s="189"/>
      <c r="OFN106" s="189"/>
      <c r="OFO106" s="189"/>
      <c r="OFP106" s="189"/>
      <c r="OFQ106" s="189"/>
      <c r="OFR106" s="189"/>
      <c r="OFS106" s="189"/>
      <c r="OFT106" s="189"/>
      <c r="OFU106" s="189"/>
      <c r="OFV106" s="189"/>
      <c r="OFW106" s="189"/>
      <c r="OFX106" s="189"/>
      <c r="OFY106" s="189"/>
      <c r="OFZ106" s="189"/>
      <c r="OGA106" s="189"/>
      <c r="OGB106" s="189"/>
      <c r="OGC106" s="189"/>
      <c r="OGD106" s="189"/>
      <c r="OGE106" s="189"/>
      <c r="OGF106" s="189"/>
      <c r="OGG106" s="189"/>
      <c r="OGH106" s="189"/>
      <c r="OGI106" s="189"/>
      <c r="OGJ106" s="189"/>
      <c r="OGK106" s="189"/>
      <c r="OGL106" s="189"/>
      <c r="OGM106" s="189"/>
      <c r="OGN106" s="189"/>
      <c r="OGO106" s="189"/>
      <c r="OGP106" s="189"/>
      <c r="OGQ106" s="189"/>
      <c r="OGR106" s="189"/>
      <c r="OGS106" s="189"/>
      <c r="OGT106" s="189"/>
      <c r="OGU106" s="189"/>
      <c r="OGV106" s="189"/>
      <c r="OGW106" s="189"/>
      <c r="OGX106" s="189"/>
      <c r="OGY106" s="189"/>
      <c r="OGZ106" s="189"/>
      <c r="OHA106" s="189"/>
      <c r="OHB106" s="189"/>
      <c r="OHC106" s="189"/>
      <c r="OHD106" s="189"/>
      <c r="OHE106" s="189"/>
      <c r="OHF106" s="189"/>
      <c r="OHG106" s="189"/>
      <c r="OHH106" s="189"/>
      <c r="OHI106" s="189"/>
      <c r="OHJ106" s="189"/>
      <c r="OHK106" s="189"/>
      <c r="OHL106" s="189"/>
      <c r="OHM106" s="189"/>
      <c r="OHN106" s="189"/>
      <c r="OHO106" s="189"/>
      <c r="OHP106" s="189"/>
      <c r="OHQ106" s="189"/>
      <c r="OHR106" s="189"/>
      <c r="OHS106" s="189"/>
      <c r="OHT106" s="189"/>
      <c r="OHU106" s="189"/>
      <c r="OHV106" s="189"/>
      <c r="OHW106" s="189"/>
      <c r="OHX106" s="189"/>
      <c r="OHY106" s="189"/>
      <c r="OHZ106" s="189"/>
      <c r="OIA106" s="189"/>
      <c r="OIB106" s="189"/>
      <c r="OIC106" s="189"/>
      <c r="OID106" s="189"/>
      <c r="OIE106" s="189"/>
      <c r="OIF106" s="189"/>
      <c r="OIG106" s="189"/>
      <c r="OIH106" s="189"/>
      <c r="OII106" s="189"/>
      <c r="OIJ106" s="189"/>
      <c r="OIK106" s="189"/>
      <c r="OIL106" s="189"/>
      <c r="OIM106" s="189"/>
      <c r="OIN106" s="189"/>
      <c r="OIO106" s="189"/>
      <c r="OIP106" s="189"/>
      <c r="OIQ106" s="189"/>
      <c r="OIR106" s="189"/>
      <c r="OIS106" s="189"/>
      <c r="OIT106" s="189"/>
      <c r="OIU106" s="189"/>
      <c r="OIV106" s="189"/>
      <c r="OIW106" s="189"/>
      <c r="OIX106" s="189"/>
      <c r="OIY106" s="189"/>
      <c r="OIZ106" s="189"/>
      <c r="OJA106" s="189"/>
      <c r="OJB106" s="189"/>
      <c r="OJC106" s="189"/>
      <c r="OJD106" s="189"/>
      <c r="OJE106" s="189"/>
      <c r="OJF106" s="189"/>
      <c r="OJG106" s="189"/>
      <c r="OJH106" s="189"/>
      <c r="OJI106" s="189"/>
      <c r="OJJ106" s="189"/>
      <c r="OJK106" s="189"/>
      <c r="OJL106" s="189"/>
      <c r="OJM106" s="189"/>
      <c r="OJN106" s="189"/>
      <c r="OJO106" s="189"/>
      <c r="OJP106" s="189"/>
      <c r="OJQ106" s="189"/>
      <c r="OJR106" s="189"/>
      <c r="OJS106" s="189"/>
      <c r="OJT106" s="189"/>
      <c r="OJU106" s="189"/>
      <c r="OJV106" s="189"/>
      <c r="OJW106" s="189"/>
      <c r="OJX106" s="189"/>
      <c r="OJY106" s="189"/>
      <c r="OJZ106" s="189"/>
      <c r="OKA106" s="189"/>
      <c r="OKB106" s="189"/>
      <c r="OKC106" s="189"/>
      <c r="OKD106" s="189"/>
      <c r="OKE106" s="189"/>
      <c r="OKF106" s="189"/>
      <c r="OKG106" s="189"/>
      <c r="OKH106" s="189"/>
      <c r="OKI106" s="189"/>
      <c r="OKJ106" s="189"/>
      <c r="OKK106" s="189"/>
      <c r="OKL106" s="189"/>
      <c r="OKM106" s="189"/>
      <c r="OKN106" s="189"/>
      <c r="OKO106" s="189"/>
      <c r="OKP106" s="189"/>
      <c r="OKQ106" s="189"/>
      <c r="OKR106" s="189"/>
      <c r="OKS106" s="189"/>
      <c r="OKT106" s="189"/>
      <c r="OKU106" s="189"/>
      <c r="OKV106" s="189"/>
      <c r="OKW106" s="189"/>
      <c r="OKX106" s="189"/>
      <c r="OKY106" s="189"/>
      <c r="OKZ106" s="189"/>
      <c r="OLA106" s="189"/>
      <c r="OLB106" s="189"/>
      <c r="OLC106" s="189"/>
      <c r="OLD106" s="189"/>
      <c r="OLE106" s="189"/>
      <c r="OLF106" s="189"/>
      <c r="OLG106" s="189"/>
      <c r="OLH106" s="189"/>
      <c r="OLI106" s="189"/>
      <c r="OLJ106" s="189"/>
      <c r="OLK106" s="189"/>
      <c r="OLL106" s="189"/>
      <c r="OLM106" s="189"/>
      <c r="OLN106" s="189"/>
      <c r="OLO106" s="189"/>
      <c r="OLP106" s="189"/>
      <c r="OLQ106" s="189"/>
      <c r="OLR106" s="189"/>
      <c r="OLS106" s="189"/>
      <c r="OLT106" s="189"/>
      <c r="OLU106" s="189"/>
      <c r="OLV106" s="189"/>
      <c r="OLW106" s="189"/>
      <c r="OLX106" s="189"/>
      <c r="OLY106" s="189"/>
      <c r="OLZ106" s="189"/>
      <c r="OMA106" s="189"/>
      <c r="OMB106" s="189"/>
      <c r="OMC106" s="189"/>
      <c r="OMD106" s="189"/>
      <c r="OME106" s="189"/>
      <c r="OMF106" s="189"/>
      <c r="OMG106" s="189"/>
      <c r="OMH106" s="189"/>
      <c r="OMI106" s="189"/>
      <c r="OMJ106" s="189"/>
      <c r="OMK106" s="189"/>
      <c r="OML106" s="189"/>
      <c r="OMM106" s="189"/>
      <c r="OMN106" s="189"/>
      <c r="OMO106" s="189"/>
      <c r="OMP106" s="189"/>
      <c r="OMQ106" s="189"/>
      <c r="OMR106" s="189"/>
      <c r="OMS106" s="189"/>
      <c r="OMT106" s="189"/>
      <c r="OMU106" s="189"/>
      <c r="OMV106" s="189"/>
      <c r="OMW106" s="189"/>
      <c r="OMX106" s="189"/>
      <c r="OMY106" s="189"/>
      <c r="OMZ106" s="189"/>
      <c r="ONA106" s="189"/>
      <c r="ONB106" s="189"/>
      <c r="ONC106" s="189"/>
      <c r="OND106" s="189"/>
      <c r="ONE106" s="189"/>
      <c r="ONF106" s="189"/>
      <c r="ONG106" s="189"/>
      <c r="ONH106" s="189"/>
      <c r="ONI106" s="189"/>
      <c r="ONJ106" s="189"/>
      <c r="ONK106" s="189"/>
      <c r="ONL106" s="189"/>
      <c r="ONM106" s="189"/>
      <c r="ONN106" s="189"/>
      <c r="ONO106" s="189"/>
      <c r="ONP106" s="189"/>
      <c r="ONQ106" s="189"/>
      <c r="ONR106" s="189"/>
      <c r="ONS106" s="189"/>
      <c r="ONT106" s="189"/>
      <c r="ONU106" s="189"/>
      <c r="ONV106" s="189"/>
      <c r="ONW106" s="189"/>
      <c r="ONX106" s="189"/>
      <c r="ONY106" s="189"/>
      <c r="ONZ106" s="189"/>
      <c r="OOA106" s="189"/>
      <c r="OOB106" s="189"/>
      <c r="OOC106" s="189"/>
      <c r="OOD106" s="189"/>
      <c r="OOE106" s="189"/>
      <c r="OOF106" s="189"/>
      <c r="OOG106" s="189"/>
      <c r="OOH106" s="189"/>
      <c r="OOI106" s="189"/>
      <c r="OOJ106" s="189"/>
      <c r="OOK106" s="189"/>
      <c r="OOL106" s="189"/>
      <c r="OOM106" s="189"/>
      <c r="OON106" s="189"/>
      <c r="OOO106" s="189"/>
      <c r="OOP106" s="189"/>
      <c r="OOQ106" s="189"/>
      <c r="OOR106" s="189"/>
      <c r="OOS106" s="189"/>
      <c r="OOT106" s="189"/>
      <c r="OOU106" s="189"/>
      <c r="OOV106" s="189"/>
      <c r="OOW106" s="189"/>
      <c r="OOX106" s="189"/>
      <c r="OOY106" s="189"/>
      <c r="OOZ106" s="189"/>
      <c r="OPA106" s="189"/>
      <c r="OPB106" s="189"/>
      <c r="OPC106" s="189"/>
      <c r="OPD106" s="189"/>
      <c r="OPE106" s="189"/>
      <c r="OPF106" s="189"/>
      <c r="OPG106" s="189"/>
      <c r="OPH106" s="189"/>
      <c r="OPI106" s="189"/>
      <c r="OPJ106" s="189"/>
      <c r="OPK106" s="189"/>
      <c r="OPL106" s="189"/>
      <c r="OPM106" s="189"/>
      <c r="OPN106" s="189"/>
      <c r="OPO106" s="189"/>
      <c r="OPP106" s="189"/>
      <c r="OPQ106" s="189"/>
      <c r="OPR106" s="189"/>
      <c r="OPS106" s="189"/>
      <c r="OPT106" s="189"/>
      <c r="OPU106" s="189"/>
      <c r="OPV106" s="189"/>
      <c r="OPW106" s="189"/>
      <c r="OPX106" s="189"/>
      <c r="OPY106" s="189"/>
      <c r="OPZ106" s="189"/>
      <c r="OQA106" s="189"/>
      <c r="OQB106" s="189"/>
      <c r="OQC106" s="189"/>
      <c r="OQD106" s="189"/>
      <c r="OQE106" s="189"/>
      <c r="OQF106" s="189"/>
      <c r="OQG106" s="189"/>
      <c r="OQH106" s="189"/>
      <c r="OQI106" s="189"/>
      <c r="OQJ106" s="189"/>
      <c r="OQK106" s="189"/>
      <c r="OQL106" s="189"/>
      <c r="OQM106" s="189"/>
      <c r="OQN106" s="189"/>
      <c r="OQO106" s="189"/>
      <c r="OQP106" s="189"/>
      <c r="OQQ106" s="189"/>
      <c r="OQR106" s="189"/>
      <c r="OQS106" s="189"/>
      <c r="OQT106" s="189"/>
      <c r="OQU106" s="189"/>
      <c r="OQV106" s="189"/>
      <c r="OQW106" s="189"/>
      <c r="OQX106" s="189"/>
      <c r="OQY106" s="189"/>
      <c r="OQZ106" s="189"/>
      <c r="ORA106" s="189"/>
      <c r="ORB106" s="189"/>
      <c r="ORC106" s="189"/>
      <c r="ORD106" s="189"/>
      <c r="ORE106" s="189"/>
      <c r="ORF106" s="189"/>
      <c r="ORG106" s="189"/>
      <c r="ORH106" s="189"/>
      <c r="ORI106" s="189"/>
      <c r="ORJ106" s="189"/>
      <c r="ORK106" s="189"/>
      <c r="ORL106" s="189"/>
      <c r="ORM106" s="189"/>
      <c r="ORN106" s="189"/>
      <c r="ORO106" s="189"/>
      <c r="ORP106" s="189"/>
      <c r="ORQ106" s="189"/>
      <c r="ORR106" s="189"/>
      <c r="ORS106" s="189"/>
      <c r="ORT106" s="189"/>
      <c r="ORU106" s="189"/>
      <c r="ORV106" s="189"/>
      <c r="ORW106" s="189"/>
      <c r="ORX106" s="189"/>
      <c r="ORY106" s="189"/>
      <c r="ORZ106" s="189"/>
      <c r="OSA106" s="189"/>
      <c r="OSB106" s="189"/>
      <c r="OSC106" s="189"/>
      <c r="OSD106" s="189"/>
      <c r="OSE106" s="189"/>
      <c r="OSF106" s="189"/>
      <c r="OSG106" s="189"/>
      <c r="OSH106" s="189"/>
      <c r="OSI106" s="189"/>
      <c r="OSJ106" s="189"/>
      <c r="OSK106" s="189"/>
      <c r="OSL106" s="189"/>
      <c r="OSM106" s="189"/>
      <c r="OSN106" s="189"/>
      <c r="OSO106" s="189"/>
      <c r="OSP106" s="189"/>
      <c r="OSQ106" s="189"/>
      <c r="OSR106" s="189"/>
      <c r="OSS106" s="189"/>
      <c r="OST106" s="189"/>
      <c r="OSU106" s="189"/>
      <c r="OSV106" s="189"/>
      <c r="OSW106" s="189"/>
      <c r="OSX106" s="189"/>
      <c r="OSY106" s="189"/>
      <c r="OSZ106" s="189"/>
      <c r="OTA106" s="189"/>
      <c r="OTB106" s="189"/>
      <c r="OTC106" s="189"/>
      <c r="OTD106" s="189"/>
      <c r="OTE106" s="189"/>
      <c r="OTF106" s="189"/>
      <c r="OTG106" s="189"/>
      <c r="OTH106" s="189"/>
      <c r="OTI106" s="189"/>
      <c r="OTJ106" s="189"/>
      <c r="OTK106" s="189"/>
      <c r="OTL106" s="189"/>
      <c r="OTM106" s="189"/>
      <c r="OTN106" s="189"/>
      <c r="OTO106" s="189"/>
      <c r="OTP106" s="189"/>
      <c r="OTQ106" s="189"/>
      <c r="OTR106" s="189"/>
      <c r="OTS106" s="189"/>
      <c r="OTT106" s="189"/>
      <c r="OTU106" s="189"/>
      <c r="OTV106" s="189"/>
      <c r="OTW106" s="189"/>
      <c r="OTX106" s="189"/>
      <c r="OTY106" s="189"/>
      <c r="OTZ106" s="189"/>
      <c r="OUA106" s="189"/>
      <c r="OUB106" s="189"/>
      <c r="OUC106" s="189"/>
      <c r="OUD106" s="189"/>
      <c r="OUE106" s="189"/>
      <c r="OUF106" s="189"/>
      <c r="OUG106" s="189"/>
      <c r="OUH106" s="189"/>
      <c r="OUI106" s="189"/>
      <c r="OUJ106" s="189"/>
      <c r="OUK106" s="189"/>
      <c r="OUL106" s="189"/>
      <c r="OUM106" s="189"/>
      <c r="OUN106" s="189"/>
      <c r="OUO106" s="189"/>
      <c r="OUP106" s="189"/>
      <c r="OUQ106" s="189"/>
      <c r="OUR106" s="189"/>
      <c r="OUS106" s="189"/>
      <c r="OUT106" s="189"/>
      <c r="OUU106" s="189"/>
      <c r="OUV106" s="189"/>
      <c r="OUW106" s="189"/>
      <c r="OUX106" s="189"/>
      <c r="OUY106" s="189"/>
      <c r="OUZ106" s="189"/>
      <c r="OVA106" s="189"/>
      <c r="OVB106" s="189"/>
      <c r="OVC106" s="189"/>
      <c r="OVD106" s="189"/>
      <c r="OVE106" s="189"/>
      <c r="OVF106" s="189"/>
      <c r="OVG106" s="189"/>
      <c r="OVH106" s="189"/>
      <c r="OVI106" s="189"/>
      <c r="OVJ106" s="189"/>
      <c r="OVK106" s="189"/>
      <c r="OVL106" s="189"/>
      <c r="OVM106" s="189"/>
      <c r="OVN106" s="189"/>
      <c r="OVO106" s="189"/>
      <c r="OVP106" s="189"/>
      <c r="OVQ106" s="189"/>
      <c r="OVR106" s="189"/>
      <c r="OVS106" s="189"/>
      <c r="OVT106" s="189"/>
      <c r="OVU106" s="189"/>
      <c r="OVV106" s="189"/>
      <c r="OVW106" s="189"/>
      <c r="OVX106" s="189"/>
      <c r="OVY106" s="189"/>
      <c r="OVZ106" s="189"/>
      <c r="OWA106" s="189"/>
      <c r="OWB106" s="189"/>
      <c r="OWC106" s="189"/>
      <c r="OWD106" s="189"/>
      <c r="OWE106" s="189"/>
      <c r="OWF106" s="189"/>
      <c r="OWG106" s="189"/>
      <c r="OWH106" s="189"/>
      <c r="OWI106" s="189"/>
      <c r="OWJ106" s="189"/>
      <c r="OWK106" s="189"/>
      <c r="OWL106" s="189"/>
      <c r="OWM106" s="189"/>
      <c r="OWN106" s="189"/>
      <c r="OWO106" s="189"/>
      <c r="OWP106" s="189"/>
      <c r="OWQ106" s="189"/>
      <c r="OWR106" s="189"/>
      <c r="OWS106" s="189"/>
      <c r="OWT106" s="189"/>
      <c r="OWU106" s="189"/>
      <c r="OWV106" s="189"/>
      <c r="OWW106" s="189"/>
      <c r="OWX106" s="189"/>
      <c r="OWY106" s="189"/>
      <c r="OWZ106" s="189"/>
      <c r="OXA106" s="189"/>
      <c r="OXB106" s="189"/>
      <c r="OXC106" s="189"/>
      <c r="OXD106" s="189"/>
      <c r="OXE106" s="189"/>
      <c r="OXF106" s="189"/>
      <c r="OXG106" s="189"/>
      <c r="OXH106" s="189"/>
      <c r="OXI106" s="189"/>
      <c r="OXJ106" s="189"/>
      <c r="OXK106" s="189"/>
      <c r="OXL106" s="189"/>
      <c r="OXM106" s="189"/>
      <c r="OXN106" s="189"/>
      <c r="OXO106" s="189"/>
      <c r="OXP106" s="189"/>
      <c r="OXQ106" s="189"/>
      <c r="OXR106" s="189"/>
      <c r="OXS106" s="189"/>
      <c r="OXT106" s="189"/>
      <c r="OXU106" s="189"/>
      <c r="OXV106" s="189"/>
      <c r="OXW106" s="189"/>
      <c r="OXX106" s="189"/>
      <c r="OXY106" s="189"/>
      <c r="OXZ106" s="189"/>
      <c r="OYA106" s="189"/>
      <c r="OYB106" s="189"/>
      <c r="OYC106" s="189"/>
      <c r="OYD106" s="189"/>
      <c r="OYE106" s="189"/>
      <c r="OYF106" s="189"/>
      <c r="OYG106" s="189"/>
      <c r="OYH106" s="189"/>
      <c r="OYI106" s="189"/>
      <c r="OYJ106" s="189"/>
      <c r="OYK106" s="189"/>
      <c r="OYL106" s="189"/>
      <c r="OYM106" s="189"/>
      <c r="OYN106" s="189"/>
      <c r="OYO106" s="189"/>
      <c r="OYP106" s="189"/>
      <c r="OYQ106" s="189"/>
      <c r="OYR106" s="189"/>
      <c r="OYS106" s="189"/>
      <c r="OYT106" s="189"/>
      <c r="OYU106" s="189"/>
      <c r="OYV106" s="189"/>
      <c r="OYW106" s="189"/>
      <c r="OYX106" s="189"/>
      <c r="OYY106" s="189"/>
      <c r="OYZ106" s="189"/>
      <c r="OZA106" s="189"/>
      <c r="OZB106" s="189"/>
      <c r="OZC106" s="189"/>
      <c r="OZD106" s="189"/>
      <c r="OZE106" s="189"/>
      <c r="OZF106" s="189"/>
      <c r="OZG106" s="189"/>
      <c r="OZH106" s="189"/>
      <c r="OZI106" s="189"/>
      <c r="OZJ106" s="189"/>
      <c r="OZK106" s="189"/>
      <c r="OZL106" s="189"/>
      <c r="OZM106" s="189"/>
      <c r="OZN106" s="189"/>
      <c r="OZO106" s="189"/>
      <c r="OZP106" s="189"/>
      <c r="OZQ106" s="189"/>
      <c r="OZR106" s="189"/>
      <c r="OZS106" s="189"/>
      <c r="OZT106" s="189"/>
      <c r="OZU106" s="189"/>
      <c r="OZV106" s="189"/>
      <c r="OZW106" s="189"/>
      <c r="OZX106" s="189"/>
      <c r="OZY106" s="189"/>
      <c r="OZZ106" s="189"/>
      <c r="PAA106" s="189"/>
      <c r="PAB106" s="189"/>
      <c r="PAC106" s="189"/>
      <c r="PAD106" s="189"/>
      <c r="PAE106" s="189"/>
      <c r="PAF106" s="189"/>
      <c r="PAG106" s="189"/>
      <c r="PAH106" s="189"/>
      <c r="PAI106" s="189"/>
      <c r="PAJ106" s="189"/>
      <c r="PAK106" s="189"/>
      <c r="PAL106" s="189"/>
      <c r="PAM106" s="189"/>
      <c r="PAN106" s="189"/>
      <c r="PAO106" s="189"/>
      <c r="PAP106" s="189"/>
      <c r="PAQ106" s="189"/>
      <c r="PAR106" s="189"/>
      <c r="PAS106" s="189"/>
      <c r="PAT106" s="189"/>
      <c r="PAU106" s="189"/>
      <c r="PAV106" s="189"/>
      <c r="PAW106" s="189"/>
      <c r="PAX106" s="189"/>
      <c r="PAY106" s="189"/>
      <c r="PAZ106" s="189"/>
      <c r="PBA106" s="189"/>
      <c r="PBB106" s="189"/>
      <c r="PBC106" s="189"/>
      <c r="PBD106" s="189"/>
      <c r="PBE106" s="189"/>
      <c r="PBF106" s="189"/>
      <c r="PBG106" s="189"/>
      <c r="PBH106" s="189"/>
      <c r="PBI106" s="189"/>
      <c r="PBJ106" s="189"/>
      <c r="PBK106" s="189"/>
      <c r="PBL106" s="189"/>
      <c r="PBM106" s="189"/>
      <c r="PBN106" s="189"/>
      <c r="PBO106" s="189"/>
      <c r="PBP106" s="189"/>
      <c r="PBQ106" s="189"/>
      <c r="PBR106" s="189"/>
      <c r="PBS106" s="189"/>
      <c r="PBT106" s="189"/>
      <c r="PBU106" s="189"/>
      <c r="PBV106" s="189"/>
      <c r="PBW106" s="189"/>
      <c r="PBX106" s="189"/>
      <c r="PBY106" s="189"/>
      <c r="PBZ106" s="189"/>
      <c r="PCA106" s="189"/>
      <c r="PCB106" s="189"/>
      <c r="PCC106" s="189"/>
      <c r="PCD106" s="189"/>
      <c r="PCE106" s="189"/>
      <c r="PCF106" s="189"/>
      <c r="PCG106" s="189"/>
      <c r="PCH106" s="189"/>
      <c r="PCI106" s="189"/>
      <c r="PCJ106" s="189"/>
      <c r="PCK106" s="189"/>
      <c r="PCL106" s="189"/>
      <c r="PCM106" s="189"/>
      <c r="PCN106" s="189"/>
      <c r="PCO106" s="189"/>
      <c r="PCP106" s="189"/>
      <c r="PCQ106" s="189"/>
      <c r="PCR106" s="189"/>
      <c r="PCS106" s="189"/>
      <c r="PCT106" s="189"/>
      <c r="PCU106" s="189"/>
      <c r="PCV106" s="189"/>
      <c r="PCW106" s="189"/>
      <c r="PCX106" s="189"/>
      <c r="PCY106" s="189"/>
      <c r="PCZ106" s="189"/>
      <c r="PDA106" s="189"/>
      <c r="PDB106" s="189"/>
      <c r="PDC106" s="189"/>
      <c r="PDD106" s="189"/>
      <c r="PDE106" s="189"/>
      <c r="PDF106" s="189"/>
      <c r="PDG106" s="189"/>
      <c r="PDH106" s="189"/>
      <c r="PDI106" s="189"/>
      <c r="PDJ106" s="189"/>
      <c r="PDK106" s="189"/>
      <c r="PDL106" s="189"/>
      <c r="PDM106" s="189"/>
      <c r="PDN106" s="189"/>
      <c r="PDO106" s="189"/>
      <c r="PDP106" s="189"/>
      <c r="PDQ106" s="189"/>
      <c r="PDR106" s="189"/>
      <c r="PDS106" s="189"/>
      <c r="PDT106" s="189"/>
      <c r="PDU106" s="189"/>
      <c r="PDV106" s="189"/>
      <c r="PDW106" s="189"/>
      <c r="PDX106" s="189"/>
      <c r="PDY106" s="189"/>
      <c r="PDZ106" s="189"/>
      <c r="PEA106" s="189"/>
      <c r="PEB106" s="189"/>
      <c r="PEC106" s="189"/>
      <c r="PED106" s="189"/>
      <c r="PEE106" s="189"/>
      <c r="PEF106" s="189"/>
      <c r="PEG106" s="189"/>
      <c r="PEH106" s="189"/>
      <c r="PEI106" s="189"/>
      <c r="PEJ106" s="189"/>
      <c r="PEK106" s="189"/>
      <c r="PEL106" s="189"/>
      <c r="PEM106" s="189"/>
      <c r="PEN106" s="189"/>
      <c r="PEO106" s="189"/>
      <c r="PEP106" s="189"/>
      <c r="PEQ106" s="189"/>
      <c r="PER106" s="189"/>
      <c r="PES106" s="189"/>
      <c r="PET106" s="189"/>
      <c r="PEU106" s="189"/>
      <c r="PEV106" s="189"/>
      <c r="PEW106" s="189"/>
      <c r="PEX106" s="189"/>
      <c r="PEY106" s="189"/>
      <c r="PEZ106" s="189"/>
      <c r="PFA106" s="189"/>
      <c r="PFB106" s="189"/>
      <c r="PFC106" s="189"/>
      <c r="PFD106" s="189"/>
      <c r="PFE106" s="189"/>
      <c r="PFF106" s="189"/>
      <c r="PFG106" s="189"/>
      <c r="PFH106" s="189"/>
      <c r="PFI106" s="189"/>
      <c r="PFJ106" s="189"/>
      <c r="PFK106" s="189"/>
      <c r="PFL106" s="189"/>
      <c r="PFM106" s="189"/>
      <c r="PFN106" s="189"/>
      <c r="PFO106" s="189"/>
      <c r="PFP106" s="189"/>
      <c r="PFQ106" s="189"/>
      <c r="PFR106" s="189"/>
      <c r="PFS106" s="189"/>
      <c r="PFT106" s="189"/>
      <c r="PFU106" s="189"/>
      <c r="PFV106" s="189"/>
      <c r="PFW106" s="189"/>
      <c r="PFX106" s="189"/>
      <c r="PFY106" s="189"/>
      <c r="PFZ106" s="189"/>
      <c r="PGA106" s="189"/>
      <c r="PGB106" s="189"/>
      <c r="PGC106" s="189"/>
      <c r="PGD106" s="189"/>
      <c r="PGE106" s="189"/>
      <c r="PGF106" s="189"/>
      <c r="PGG106" s="189"/>
      <c r="PGH106" s="189"/>
      <c r="PGI106" s="189"/>
      <c r="PGJ106" s="189"/>
      <c r="PGK106" s="189"/>
      <c r="PGL106" s="189"/>
      <c r="PGM106" s="189"/>
      <c r="PGN106" s="189"/>
      <c r="PGO106" s="189"/>
      <c r="PGP106" s="189"/>
      <c r="PGQ106" s="189"/>
      <c r="PGR106" s="189"/>
      <c r="PGS106" s="189"/>
      <c r="PGT106" s="189"/>
      <c r="PGU106" s="189"/>
      <c r="PGV106" s="189"/>
      <c r="PGW106" s="189"/>
      <c r="PGX106" s="189"/>
      <c r="PGY106" s="189"/>
      <c r="PGZ106" s="189"/>
      <c r="PHA106" s="189"/>
      <c r="PHB106" s="189"/>
      <c r="PHC106" s="189"/>
      <c r="PHD106" s="189"/>
      <c r="PHE106" s="189"/>
      <c r="PHF106" s="189"/>
      <c r="PHG106" s="189"/>
      <c r="PHH106" s="189"/>
      <c r="PHI106" s="189"/>
      <c r="PHJ106" s="189"/>
      <c r="PHK106" s="189"/>
      <c r="PHL106" s="189"/>
      <c r="PHM106" s="189"/>
      <c r="PHN106" s="189"/>
      <c r="PHO106" s="189"/>
      <c r="PHP106" s="189"/>
      <c r="PHQ106" s="189"/>
      <c r="PHR106" s="189"/>
      <c r="PHS106" s="189"/>
      <c r="PHT106" s="189"/>
      <c r="PHU106" s="189"/>
      <c r="PHV106" s="189"/>
      <c r="PHW106" s="189"/>
      <c r="PHX106" s="189"/>
      <c r="PHY106" s="189"/>
      <c r="PHZ106" s="189"/>
      <c r="PIA106" s="189"/>
      <c r="PIB106" s="189"/>
      <c r="PIC106" s="189"/>
      <c r="PID106" s="189"/>
      <c r="PIE106" s="189"/>
      <c r="PIF106" s="189"/>
      <c r="PIG106" s="189"/>
      <c r="PIH106" s="189"/>
      <c r="PII106" s="189"/>
      <c r="PIJ106" s="189"/>
      <c r="PIK106" s="189"/>
      <c r="PIL106" s="189"/>
      <c r="PIM106" s="189"/>
      <c r="PIN106" s="189"/>
      <c r="PIO106" s="189"/>
      <c r="PIP106" s="189"/>
      <c r="PIQ106" s="189"/>
      <c r="PIR106" s="189"/>
      <c r="PIS106" s="189"/>
      <c r="PIT106" s="189"/>
      <c r="PIU106" s="189"/>
      <c r="PIV106" s="189"/>
      <c r="PIW106" s="189"/>
      <c r="PIX106" s="189"/>
      <c r="PIY106" s="189"/>
      <c r="PIZ106" s="189"/>
      <c r="PJA106" s="189"/>
      <c r="PJB106" s="189"/>
      <c r="PJC106" s="189"/>
      <c r="PJD106" s="189"/>
      <c r="PJE106" s="189"/>
      <c r="PJF106" s="189"/>
      <c r="PJG106" s="189"/>
      <c r="PJH106" s="189"/>
      <c r="PJI106" s="189"/>
      <c r="PJJ106" s="189"/>
      <c r="PJK106" s="189"/>
      <c r="PJL106" s="189"/>
      <c r="PJM106" s="189"/>
      <c r="PJN106" s="189"/>
      <c r="PJO106" s="189"/>
      <c r="PJP106" s="189"/>
      <c r="PJQ106" s="189"/>
      <c r="PJR106" s="189"/>
      <c r="PJS106" s="189"/>
      <c r="PJT106" s="189"/>
      <c r="PJU106" s="189"/>
      <c r="PJV106" s="189"/>
      <c r="PJW106" s="189"/>
      <c r="PJX106" s="189"/>
      <c r="PJY106" s="189"/>
      <c r="PJZ106" s="189"/>
      <c r="PKA106" s="189"/>
      <c r="PKB106" s="189"/>
      <c r="PKC106" s="189"/>
      <c r="PKD106" s="189"/>
      <c r="PKE106" s="189"/>
      <c r="PKF106" s="189"/>
      <c r="PKG106" s="189"/>
      <c r="PKH106" s="189"/>
      <c r="PKI106" s="189"/>
      <c r="PKJ106" s="189"/>
      <c r="PKK106" s="189"/>
      <c r="PKL106" s="189"/>
      <c r="PKM106" s="189"/>
      <c r="PKN106" s="189"/>
      <c r="PKO106" s="189"/>
      <c r="PKP106" s="189"/>
      <c r="PKQ106" s="189"/>
      <c r="PKR106" s="189"/>
      <c r="PKS106" s="189"/>
      <c r="PKT106" s="189"/>
      <c r="PKU106" s="189"/>
      <c r="PKV106" s="189"/>
      <c r="PKW106" s="189"/>
      <c r="PKX106" s="189"/>
      <c r="PKY106" s="189"/>
      <c r="PKZ106" s="189"/>
      <c r="PLA106" s="189"/>
      <c r="PLB106" s="189"/>
      <c r="PLC106" s="189"/>
      <c r="PLD106" s="189"/>
      <c r="PLE106" s="189"/>
      <c r="PLF106" s="189"/>
      <c r="PLG106" s="189"/>
      <c r="PLH106" s="189"/>
      <c r="PLI106" s="189"/>
      <c r="PLJ106" s="189"/>
      <c r="PLK106" s="189"/>
      <c r="PLL106" s="189"/>
      <c r="PLM106" s="189"/>
      <c r="PLN106" s="189"/>
      <c r="PLO106" s="189"/>
      <c r="PLP106" s="189"/>
      <c r="PLQ106" s="189"/>
      <c r="PLR106" s="189"/>
      <c r="PLS106" s="189"/>
      <c r="PLT106" s="189"/>
      <c r="PLU106" s="189"/>
      <c r="PLV106" s="189"/>
      <c r="PLW106" s="189"/>
      <c r="PLX106" s="189"/>
      <c r="PLY106" s="189"/>
      <c r="PLZ106" s="189"/>
      <c r="PMA106" s="189"/>
      <c r="PMB106" s="189"/>
      <c r="PMC106" s="189"/>
      <c r="PMD106" s="189"/>
      <c r="PME106" s="189"/>
      <c r="PMF106" s="189"/>
      <c r="PMG106" s="189"/>
      <c r="PMH106" s="189"/>
      <c r="PMI106" s="189"/>
      <c r="PMJ106" s="189"/>
      <c r="PMK106" s="189"/>
      <c r="PML106" s="189"/>
      <c r="PMM106" s="189"/>
      <c r="PMN106" s="189"/>
      <c r="PMO106" s="189"/>
      <c r="PMP106" s="189"/>
      <c r="PMQ106" s="189"/>
      <c r="PMR106" s="189"/>
      <c r="PMS106" s="189"/>
      <c r="PMT106" s="189"/>
      <c r="PMU106" s="189"/>
      <c r="PMV106" s="189"/>
      <c r="PMW106" s="189"/>
      <c r="PMX106" s="189"/>
      <c r="PMY106" s="189"/>
      <c r="PMZ106" s="189"/>
      <c r="PNA106" s="189"/>
      <c r="PNB106" s="189"/>
      <c r="PNC106" s="189"/>
      <c r="PND106" s="189"/>
      <c r="PNE106" s="189"/>
      <c r="PNF106" s="189"/>
      <c r="PNG106" s="189"/>
      <c r="PNH106" s="189"/>
      <c r="PNI106" s="189"/>
      <c r="PNJ106" s="189"/>
      <c r="PNK106" s="189"/>
      <c r="PNL106" s="189"/>
      <c r="PNM106" s="189"/>
      <c r="PNN106" s="189"/>
      <c r="PNO106" s="189"/>
      <c r="PNP106" s="189"/>
      <c r="PNQ106" s="189"/>
      <c r="PNR106" s="189"/>
      <c r="PNS106" s="189"/>
      <c r="PNT106" s="189"/>
      <c r="PNU106" s="189"/>
      <c r="PNV106" s="189"/>
      <c r="PNW106" s="189"/>
      <c r="PNX106" s="189"/>
      <c r="PNY106" s="189"/>
      <c r="PNZ106" s="189"/>
      <c r="POA106" s="189"/>
      <c r="POB106" s="189"/>
      <c r="POC106" s="189"/>
      <c r="POD106" s="189"/>
      <c r="POE106" s="189"/>
      <c r="POF106" s="189"/>
      <c r="POG106" s="189"/>
      <c r="POH106" s="189"/>
      <c r="POI106" s="189"/>
      <c r="POJ106" s="189"/>
      <c r="POK106" s="189"/>
      <c r="POL106" s="189"/>
      <c r="POM106" s="189"/>
      <c r="PON106" s="189"/>
      <c r="POO106" s="189"/>
      <c r="POP106" s="189"/>
      <c r="POQ106" s="189"/>
      <c r="POR106" s="189"/>
      <c r="POS106" s="189"/>
      <c r="POT106" s="189"/>
      <c r="POU106" s="189"/>
      <c r="POV106" s="189"/>
      <c r="POW106" s="189"/>
      <c r="POX106" s="189"/>
      <c r="POY106" s="189"/>
      <c r="POZ106" s="189"/>
      <c r="PPA106" s="189"/>
      <c r="PPB106" s="189"/>
      <c r="PPC106" s="189"/>
      <c r="PPD106" s="189"/>
      <c r="PPE106" s="189"/>
      <c r="PPF106" s="189"/>
      <c r="PPG106" s="189"/>
      <c r="PPH106" s="189"/>
      <c r="PPI106" s="189"/>
      <c r="PPJ106" s="189"/>
      <c r="PPK106" s="189"/>
      <c r="PPL106" s="189"/>
      <c r="PPM106" s="189"/>
      <c r="PPN106" s="189"/>
      <c r="PPO106" s="189"/>
      <c r="PPP106" s="189"/>
      <c r="PPQ106" s="189"/>
      <c r="PPR106" s="189"/>
      <c r="PPS106" s="189"/>
      <c r="PPT106" s="189"/>
      <c r="PPU106" s="189"/>
      <c r="PPV106" s="189"/>
      <c r="PPW106" s="189"/>
      <c r="PPX106" s="189"/>
      <c r="PPY106" s="189"/>
      <c r="PPZ106" s="189"/>
      <c r="PQA106" s="189"/>
      <c r="PQB106" s="189"/>
      <c r="PQC106" s="189"/>
      <c r="PQD106" s="189"/>
      <c r="PQE106" s="189"/>
      <c r="PQF106" s="189"/>
      <c r="PQG106" s="189"/>
      <c r="PQH106" s="189"/>
      <c r="PQI106" s="189"/>
      <c r="PQJ106" s="189"/>
      <c r="PQK106" s="189"/>
      <c r="PQL106" s="189"/>
      <c r="PQM106" s="189"/>
      <c r="PQN106" s="189"/>
      <c r="PQO106" s="189"/>
      <c r="PQP106" s="189"/>
      <c r="PQQ106" s="189"/>
      <c r="PQR106" s="189"/>
      <c r="PQS106" s="189"/>
      <c r="PQT106" s="189"/>
      <c r="PQU106" s="189"/>
      <c r="PQV106" s="189"/>
      <c r="PQW106" s="189"/>
      <c r="PQX106" s="189"/>
      <c r="PQY106" s="189"/>
      <c r="PQZ106" s="189"/>
      <c r="PRA106" s="189"/>
      <c r="PRB106" s="189"/>
      <c r="PRC106" s="189"/>
      <c r="PRD106" s="189"/>
      <c r="PRE106" s="189"/>
      <c r="PRF106" s="189"/>
      <c r="PRG106" s="189"/>
      <c r="PRH106" s="189"/>
      <c r="PRI106" s="189"/>
      <c r="PRJ106" s="189"/>
      <c r="PRK106" s="189"/>
      <c r="PRL106" s="189"/>
      <c r="PRM106" s="189"/>
      <c r="PRN106" s="189"/>
      <c r="PRO106" s="189"/>
      <c r="PRP106" s="189"/>
      <c r="PRQ106" s="189"/>
      <c r="PRR106" s="189"/>
      <c r="PRS106" s="189"/>
      <c r="PRT106" s="189"/>
      <c r="PRU106" s="189"/>
      <c r="PRV106" s="189"/>
      <c r="PRW106" s="189"/>
      <c r="PRX106" s="189"/>
      <c r="PRY106" s="189"/>
      <c r="PRZ106" s="189"/>
      <c r="PSA106" s="189"/>
      <c r="PSB106" s="189"/>
      <c r="PSC106" s="189"/>
      <c r="PSD106" s="189"/>
      <c r="PSE106" s="189"/>
      <c r="PSF106" s="189"/>
      <c r="PSG106" s="189"/>
      <c r="PSH106" s="189"/>
      <c r="PSI106" s="189"/>
      <c r="PSJ106" s="189"/>
      <c r="PSK106" s="189"/>
      <c r="PSL106" s="189"/>
      <c r="PSM106" s="189"/>
      <c r="PSN106" s="189"/>
      <c r="PSO106" s="189"/>
      <c r="PSP106" s="189"/>
      <c r="PSQ106" s="189"/>
      <c r="PSR106" s="189"/>
      <c r="PSS106" s="189"/>
      <c r="PST106" s="189"/>
      <c r="PSU106" s="189"/>
      <c r="PSV106" s="189"/>
      <c r="PSW106" s="189"/>
      <c r="PSX106" s="189"/>
      <c r="PSY106" s="189"/>
      <c r="PSZ106" s="189"/>
      <c r="PTA106" s="189"/>
      <c r="PTB106" s="189"/>
      <c r="PTC106" s="189"/>
      <c r="PTD106" s="189"/>
      <c r="PTE106" s="189"/>
      <c r="PTF106" s="189"/>
      <c r="PTG106" s="189"/>
      <c r="PTH106" s="189"/>
      <c r="PTI106" s="189"/>
      <c r="PTJ106" s="189"/>
      <c r="PTK106" s="189"/>
      <c r="PTL106" s="189"/>
      <c r="PTM106" s="189"/>
      <c r="PTN106" s="189"/>
      <c r="PTO106" s="189"/>
      <c r="PTP106" s="189"/>
      <c r="PTQ106" s="189"/>
      <c r="PTR106" s="189"/>
      <c r="PTS106" s="189"/>
      <c r="PTT106" s="189"/>
      <c r="PTU106" s="189"/>
      <c r="PTV106" s="189"/>
      <c r="PTW106" s="189"/>
      <c r="PTX106" s="189"/>
      <c r="PTY106" s="189"/>
      <c r="PTZ106" s="189"/>
      <c r="PUA106" s="189"/>
      <c r="PUB106" s="189"/>
      <c r="PUC106" s="189"/>
      <c r="PUD106" s="189"/>
      <c r="PUE106" s="189"/>
      <c r="PUF106" s="189"/>
      <c r="PUG106" s="189"/>
      <c r="PUH106" s="189"/>
      <c r="PUI106" s="189"/>
      <c r="PUJ106" s="189"/>
      <c r="PUK106" s="189"/>
      <c r="PUL106" s="189"/>
      <c r="PUM106" s="189"/>
      <c r="PUN106" s="189"/>
      <c r="PUO106" s="189"/>
      <c r="PUP106" s="189"/>
      <c r="PUQ106" s="189"/>
      <c r="PUR106" s="189"/>
      <c r="PUS106" s="189"/>
      <c r="PUT106" s="189"/>
      <c r="PUU106" s="189"/>
      <c r="PUV106" s="189"/>
      <c r="PUW106" s="189"/>
      <c r="PUX106" s="189"/>
      <c r="PUY106" s="189"/>
      <c r="PUZ106" s="189"/>
      <c r="PVA106" s="189"/>
      <c r="PVB106" s="189"/>
      <c r="PVC106" s="189"/>
      <c r="PVD106" s="189"/>
      <c r="PVE106" s="189"/>
      <c r="PVF106" s="189"/>
      <c r="PVG106" s="189"/>
      <c r="PVH106" s="189"/>
      <c r="PVI106" s="189"/>
      <c r="PVJ106" s="189"/>
      <c r="PVK106" s="189"/>
      <c r="PVL106" s="189"/>
      <c r="PVM106" s="189"/>
      <c r="PVN106" s="189"/>
      <c r="PVO106" s="189"/>
      <c r="PVP106" s="189"/>
      <c r="PVQ106" s="189"/>
      <c r="PVR106" s="189"/>
      <c r="PVS106" s="189"/>
      <c r="PVT106" s="189"/>
      <c r="PVU106" s="189"/>
      <c r="PVV106" s="189"/>
      <c r="PVW106" s="189"/>
      <c r="PVX106" s="189"/>
      <c r="PVY106" s="189"/>
      <c r="PVZ106" s="189"/>
      <c r="PWA106" s="189"/>
      <c r="PWB106" s="189"/>
      <c r="PWC106" s="189"/>
      <c r="PWD106" s="189"/>
      <c r="PWE106" s="189"/>
      <c r="PWF106" s="189"/>
      <c r="PWG106" s="189"/>
      <c r="PWH106" s="189"/>
      <c r="PWI106" s="189"/>
      <c r="PWJ106" s="189"/>
      <c r="PWK106" s="189"/>
      <c r="PWL106" s="189"/>
      <c r="PWM106" s="189"/>
      <c r="PWN106" s="189"/>
      <c r="PWO106" s="189"/>
      <c r="PWP106" s="189"/>
      <c r="PWQ106" s="189"/>
      <c r="PWR106" s="189"/>
      <c r="PWS106" s="189"/>
      <c r="PWT106" s="189"/>
      <c r="PWU106" s="189"/>
      <c r="PWV106" s="189"/>
      <c r="PWW106" s="189"/>
      <c r="PWX106" s="189"/>
      <c r="PWY106" s="189"/>
      <c r="PWZ106" s="189"/>
      <c r="PXA106" s="189"/>
      <c r="PXB106" s="189"/>
      <c r="PXC106" s="189"/>
      <c r="PXD106" s="189"/>
      <c r="PXE106" s="189"/>
      <c r="PXF106" s="189"/>
      <c r="PXG106" s="189"/>
      <c r="PXH106" s="189"/>
      <c r="PXI106" s="189"/>
      <c r="PXJ106" s="189"/>
      <c r="PXK106" s="189"/>
      <c r="PXL106" s="189"/>
      <c r="PXM106" s="189"/>
      <c r="PXN106" s="189"/>
      <c r="PXO106" s="189"/>
      <c r="PXP106" s="189"/>
      <c r="PXQ106" s="189"/>
      <c r="PXR106" s="189"/>
      <c r="PXS106" s="189"/>
      <c r="PXT106" s="189"/>
      <c r="PXU106" s="189"/>
      <c r="PXV106" s="189"/>
      <c r="PXW106" s="189"/>
      <c r="PXX106" s="189"/>
      <c r="PXY106" s="189"/>
      <c r="PXZ106" s="189"/>
      <c r="PYA106" s="189"/>
      <c r="PYB106" s="189"/>
      <c r="PYC106" s="189"/>
      <c r="PYD106" s="189"/>
      <c r="PYE106" s="189"/>
      <c r="PYF106" s="189"/>
      <c r="PYG106" s="189"/>
      <c r="PYH106" s="189"/>
      <c r="PYI106" s="189"/>
      <c r="PYJ106" s="189"/>
      <c r="PYK106" s="189"/>
      <c r="PYL106" s="189"/>
      <c r="PYM106" s="189"/>
      <c r="PYN106" s="189"/>
      <c r="PYO106" s="189"/>
      <c r="PYP106" s="189"/>
      <c r="PYQ106" s="189"/>
      <c r="PYR106" s="189"/>
      <c r="PYS106" s="189"/>
      <c r="PYT106" s="189"/>
      <c r="PYU106" s="189"/>
      <c r="PYV106" s="189"/>
      <c r="PYW106" s="189"/>
      <c r="PYX106" s="189"/>
      <c r="PYY106" s="189"/>
      <c r="PYZ106" s="189"/>
      <c r="PZA106" s="189"/>
      <c r="PZB106" s="189"/>
      <c r="PZC106" s="189"/>
      <c r="PZD106" s="189"/>
      <c r="PZE106" s="189"/>
      <c r="PZF106" s="189"/>
      <c r="PZG106" s="189"/>
      <c r="PZH106" s="189"/>
      <c r="PZI106" s="189"/>
      <c r="PZJ106" s="189"/>
      <c r="PZK106" s="189"/>
      <c r="PZL106" s="189"/>
      <c r="PZM106" s="189"/>
      <c r="PZN106" s="189"/>
      <c r="PZO106" s="189"/>
      <c r="PZP106" s="189"/>
      <c r="PZQ106" s="189"/>
      <c r="PZR106" s="189"/>
      <c r="PZS106" s="189"/>
      <c r="PZT106" s="189"/>
      <c r="PZU106" s="189"/>
      <c r="PZV106" s="189"/>
      <c r="PZW106" s="189"/>
      <c r="PZX106" s="189"/>
      <c r="PZY106" s="189"/>
      <c r="PZZ106" s="189"/>
      <c r="QAA106" s="189"/>
      <c r="QAB106" s="189"/>
      <c r="QAC106" s="189"/>
      <c r="QAD106" s="189"/>
      <c r="QAE106" s="189"/>
      <c r="QAF106" s="189"/>
      <c r="QAG106" s="189"/>
      <c r="QAH106" s="189"/>
      <c r="QAI106" s="189"/>
      <c r="QAJ106" s="189"/>
      <c r="QAK106" s="189"/>
      <c r="QAL106" s="189"/>
      <c r="QAM106" s="189"/>
      <c r="QAN106" s="189"/>
      <c r="QAO106" s="189"/>
      <c r="QAP106" s="189"/>
      <c r="QAQ106" s="189"/>
      <c r="QAR106" s="189"/>
      <c r="QAS106" s="189"/>
      <c r="QAT106" s="189"/>
      <c r="QAU106" s="189"/>
      <c r="QAV106" s="189"/>
      <c r="QAW106" s="189"/>
      <c r="QAX106" s="189"/>
      <c r="QAY106" s="189"/>
      <c r="QAZ106" s="189"/>
      <c r="QBA106" s="189"/>
      <c r="QBB106" s="189"/>
      <c r="QBC106" s="189"/>
      <c r="QBD106" s="189"/>
      <c r="QBE106" s="189"/>
      <c r="QBF106" s="189"/>
      <c r="QBG106" s="189"/>
      <c r="QBH106" s="189"/>
      <c r="QBI106" s="189"/>
      <c r="QBJ106" s="189"/>
      <c r="QBK106" s="189"/>
      <c r="QBL106" s="189"/>
      <c r="QBM106" s="189"/>
      <c r="QBN106" s="189"/>
      <c r="QBO106" s="189"/>
      <c r="QBP106" s="189"/>
      <c r="QBQ106" s="189"/>
      <c r="QBR106" s="189"/>
      <c r="QBS106" s="189"/>
      <c r="QBT106" s="189"/>
      <c r="QBU106" s="189"/>
      <c r="QBV106" s="189"/>
      <c r="QBW106" s="189"/>
      <c r="QBX106" s="189"/>
      <c r="QBY106" s="189"/>
      <c r="QBZ106" s="189"/>
      <c r="QCA106" s="189"/>
      <c r="QCB106" s="189"/>
      <c r="QCC106" s="189"/>
      <c r="QCD106" s="189"/>
      <c r="QCE106" s="189"/>
      <c r="QCF106" s="189"/>
      <c r="QCG106" s="189"/>
      <c r="QCH106" s="189"/>
      <c r="QCI106" s="189"/>
      <c r="QCJ106" s="189"/>
      <c r="QCK106" s="189"/>
      <c r="QCL106" s="189"/>
      <c r="QCM106" s="189"/>
      <c r="QCN106" s="189"/>
      <c r="QCO106" s="189"/>
      <c r="QCP106" s="189"/>
      <c r="QCQ106" s="189"/>
      <c r="QCR106" s="189"/>
      <c r="QCS106" s="189"/>
      <c r="QCT106" s="189"/>
      <c r="QCU106" s="189"/>
      <c r="QCV106" s="189"/>
      <c r="QCW106" s="189"/>
      <c r="QCX106" s="189"/>
      <c r="QCY106" s="189"/>
      <c r="QCZ106" s="189"/>
      <c r="QDA106" s="189"/>
      <c r="QDB106" s="189"/>
      <c r="QDC106" s="189"/>
      <c r="QDD106" s="189"/>
      <c r="QDE106" s="189"/>
      <c r="QDF106" s="189"/>
      <c r="QDG106" s="189"/>
      <c r="QDH106" s="189"/>
      <c r="QDI106" s="189"/>
      <c r="QDJ106" s="189"/>
      <c r="QDK106" s="189"/>
      <c r="QDL106" s="189"/>
      <c r="QDM106" s="189"/>
      <c r="QDN106" s="189"/>
      <c r="QDO106" s="189"/>
      <c r="QDP106" s="189"/>
      <c r="QDQ106" s="189"/>
      <c r="QDR106" s="189"/>
      <c r="QDS106" s="189"/>
      <c r="QDT106" s="189"/>
      <c r="QDU106" s="189"/>
      <c r="QDV106" s="189"/>
      <c r="QDW106" s="189"/>
      <c r="QDX106" s="189"/>
      <c r="QDY106" s="189"/>
      <c r="QDZ106" s="189"/>
      <c r="QEA106" s="189"/>
      <c r="QEB106" s="189"/>
      <c r="QEC106" s="189"/>
      <c r="QED106" s="189"/>
      <c r="QEE106" s="189"/>
      <c r="QEF106" s="189"/>
      <c r="QEG106" s="189"/>
      <c r="QEH106" s="189"/>
      <c r="QEI106" s="189"/>
      <c r="QEJ106" s="189"/>
      <c r="QEK106" s="189"/>
      <c r="QEL106" s="189"/>
      <c r="QEM106" s="189"/>
      <c r="QEN106" s="189"/>
      <c r="QEO106" s="189"/>
      <c r="QEP106" s="189"/>
      <c r="QEQ106" s="189"/>
      <c r="QER106" s="189"/>
      <c r="QES106" s="189"/>
      <c r="QET106" s="189"/>
      <c r="QEU106" s="189"/>
      <c r="QEV106" s="189"/>
      <c r="QEW106" s="189"/>
      <c r="QEX106" s="189"/>
      <c r="QEY106" s="189"/>
      <c r="QEZ106" s="189"/>
      <c r="QFA106" s="189"/>
      <c r="QFB106" s="189"/>
      <c r="QFC106" s="189"/>
      <c r="QFD106" s="189"/>
      <c r="QFE106" s="189"/>
      <c r="QFF106" s="189"/>
      <c r="QFG106" s="189"/>
      <c r="QFH106" s="189"/>
      <c r="QFI106" s="189"/>
      <c r="QFJ106" s="189"/>
      <c r="QFK106" s="189"/>
      <c r="QFL106" s="189"/>
      <c r="QFM106" s="189"/>
      <c r="QFN106" s="189"/>
      <c r="QFO106" s="189"/>
      <c r="QFP106" s="189"/>
      <c r="QFQ106" s="189"/>
      <c r="QFR106" s="189"/>
      <c r="QFS106" s="189"/>
      <c r="QFT106" s="189"/>
      <c r="QFU106" s="189"/>
      <c r="QFV106" s="189"/>
      <c r="QFW106" s="189"/>
      <c r="QFX106" s="189"/>
      <c r="QFY106" s="189"/>
      <c r="QFZ106" s="189"/>
      <c r="QGA106" s="189"/>
      <c r="QGB106" s="189"/>
      <c r="QGC106" s="189"/>
      <c r="QGD106" s="189"/>
      <c r="QGE106" s="189"/>
      <c r="QGF106" s="189"/>
      <c r="QGG106" s="189"/>
      <c r="QGH106" s="189"/>
      <c r="QGI106" s="189"/>
      <c r="QGJ106" s="189"/>
      <c r="QGK106" s="189"/>
      <c r="QGL106" s="189"/>
      <c r="QGM106" s="189"/>
      <c r="QGN106" s="189"/>
      <c r="QGO106" s="189"/>
      <c r="QGP106" s="189"/>
      <c r="QGQ106" s="189"/>
      <c r="QGR106" s="189"/>
      <c r="QGS106" s="189"/>
      <c r="QGT106" s="189"/>
      <c r="QGU106" s="189"/>
      <c r="QGV106" s="189"/>
      <c r="QGW106" s="189"/>
      <c r="QGX106" s="189"/>
      <c r="QGY106" s="189"/>
      <c r="QGZ106" s="189"/>
      <c r="QHA106" s="189"/>
      <c r="QHB106" s="189"/>
      <c r="QHC106" s="189"/>
      <c r="QHD106" s="189"/>
      <c r="QHE106" s="189"/>
      <c r="QHF106" s="189"/>
      <c r="QHG106" s="189"/>
      <c r="QHH106" s="189"/>
      <c r="QHI106" s="189"/>
      <c r="QHJ106" s="189"/>
      <c r="QHK106" s="189"/>
      <c r="QHL106" s="189"/>
      <c r="QHM106" s="189"/>
      <c r="QHN106" s="189"/>
      <c r="QHO106" s="189"/>
      <c r="QHP106" s="189"/>
      <c r="QHQ106" s="189"/>
      <c r="QHR106" s="189"/>
      <c r="QHS106" s="189"/>
      <c r="QHT106" s="189"/>
      <c r="QHU106" s="189"/>
      <c r="QHV106" s="189"/>
      <c r="QHW106" s="189"/>
      <c r="QHX106" s="189"/>
      <c r="QHY106" s="189"/>
      <c r="QHZ106" s="189"/>
      <c r="QIA106" s="189"/>
      <c r="QIB106" s="189"/>
      <c r="QIC106" s="189"/>
      <c r="QID106" s="189"/>
      <c r="QIE106" s="189"/>
      <c r="QIF106" s="189"/>
      <c r="QIG106" s="189"/>
      <c r="QIH106" s="189"/>
      <c r="QII106" s="189"/>
      <c r="QIJ106" s="189"/>
      <c r="QIK106" s="189"/>
      <c r="QIL106" s="189"/>
      <c r="QIM106" s="189"/>
      <c r="QIN106" s="189"/>
      <c r="QIO106" s="189"/>
      <c r="QIP106" s="189"/>
      <c r="QIQ106" s="189"/>
      <c r="QIR106" s="189"/>
      <c r="QIS106" s="189"/>
      <c r="QIT106" s="189"/>
      <c r="QIU106" s="189"/>
      <c r="QIV106" s="189"/>
      <c r="QIW106" s="189"/>
      <c r="QIX106" s="189"/>
      <c r="QIY106" s="189"/>
      <c r="QIZ106" s="189"/>
      <c r="QJA106" s="189"/>
      <c r="QJB106" s="189"/>
      <c r="QJC106" s="189"/>
      <c r="QJD106" s="189"/>
      <c r="QJE106" s="189"/>
      <c r="QJF106" s="189"/>
      <c r="QJG106" s="189"/>
      <c r="QJH106" s="189"/>
      <c r="QJI106" s="189"/>
      <c r="QJJ106" s="189"/>
      <c r="QJK106" s="189"/>
      <c r="QJL106" s="189"/>
      <c r="QJM106" s="189"/>
      <c r="QJN106" s="189"/>
      <c r="QJO106" s="189"/>
      <c r="QJP106" s="189"/>
      <c r="QJQ106" s="189"/>
      <c r="QJR106" s="189"/>
      <c r="QJS106" s="189"/>
      <c r="QJT106" s="189"/>
      <c r="QJU106" s="189"/>
      <c r="QJV106" s="189"/>
      <c r="QJW106" s="189"/>
      <c r="QJX106" s="189"/>
      <c r="QJY106" s="189"/>
      <c r="QJZ106" s="189"/>
      <c r="QKA106" s="189"/>
      <c r="QKB106" s="189"/>
      <c r="QKC106" s="189"/>
      <c r="QKD106" s="189"/>
      <c r="QKE106" s="189"/>
      <c r="QKF106" s="189"/>
      <c r="QKG106" s="189"/>
      <c r="QKH106" s="189"/>
      <c r="QKI106" s="189"/>
      <c r="QKJ106" s="189"/>
      <c r="QKK106" s="189"/>
      <c r="QKL106" s="189"/>
      <c r="QKM106" s="189"/>
      <c r="QKN106" s="189"/>
      <c r="QKO106" s="189"/>
      <c r="QKP106" s="189"/>
      <c r="QKQ106" s="189"/>
      <c r="QKR106" s="189"/>
      <c r="QKS106" s="189"/>
      <c r="QKT106" s="189"/>
      <c r="QKU106" s="189"/>
      <c r="QKV106" s="189"/>
      <c r="QKW106" s="189"/>
      <c r="QKX106" s="189"/>
      <c r="QKY106" s="189"/>
      <c r="QKZ106" s="189"/>
      <c r="QLA106" s="189"/>
      <c r="QLB106" s="189"/>
      <c r="QLC106" s="189"/>
      <c r="QLD106" s="189"/>
      <c r="QLE106" s="189"/>
      <c r="QLF106" s="189"/>
      <c r="QLG106" s="189"/>
      <c r="QLH106" s="189"/>
      <c r="QLI106" s="189"/>
      <c r="QLJ106" s="189"/>
      <c r="QLK106" s="189"/>
      <c r="QLL106" s="189"/>
      <c r="QLM106" s="189"/>
      <c r="QLN106" s="189"/>
      <c r="QLO106" s="189"/>
      <c r="QLP106" s="189"/>
      <c r="QLQ106" s="189"/>
      <c r="QLR106" s="189"/>
      <c r="QLS106" s="189"/>
      <c r="QLT106" s="189"/>
      <c r="QLU106" s="189"/>
      <c r="QLV106" s="189"/>
      <c r="QLW106" s="189"/>
      <c r="QLX106" s="189"/>
      <c r="QLY106" s="189"/>
      <c r="QLZ106" s="189"/>
      <c r="QMA106" s="189"/>
      <c r="QMB106" s="189"/>
      <c r="QMC106" s="189"/>
      <c r="QMD106" s="189"/>
      <c r="QME106" s="189"/>
      <c r="QMF106" s="189"/>
      <c r="QMG106" s="189"/>
      <c r="QMH106" s="189"/>
      <c r="QMI106" s="189"/>
      <c r="QMJ106" s="189"/>
      <c r="QMK106" s="189"/>
      <c r="QML106" s="189"/>
      <c r="QMM106" s="189"/>
      <c r="QMN106" s="189"/>
      <c r="QMO106" s="189"/>
      <c r="QMP106" s="189"/>
      <c r="QMQ106" s="189"/>
      <c r="QMR106" s="189"/>
      <c r="QMS106" s="189"/>
      <c r="QMT106" s="189"/>
      <c r="QMU106" s="189"/>
      <c r="QMV106" s="189"/>
      <c r="QMW106" s="189"/>
      <c r="QMX106" s="189"/>
      <c r="QMY106" s="189"/>
      <c r="QMZ106" s="189"/>
      <c r="QNA106" s="189"/>
      <c r="QNB106" s="189"/>
      <c r="QNC106" s="189"/>
      <c r="QND106" s="189"/>
      <c r="QNE106" s="189"/>
      <c r="QNF106" s="189"/>
      <c r="QNG106" s="189"/>
      <c r="QNH106" s="189"/>
      <c r="QNI106" s="189"/>
      <c r="QNJ106" s="189"/>
      <c r="QNK106" s="189"/>
      <c r="QNL106" s="189"/>
      <c r="QNM106" s="189"/>
      <c r="QNN106" s="189"/>
      <c r="QNO106" s="189"/>
      <c r="QNP106" s="189"/>
      <c r="QNQ106" s="189"/>
      <c r="QNR106" s="189"/>
      <c r="QNS106" s="189"/>
      <c r="QNT106" s="189"/>
      <c r="QNU106" s="189"/>
      <c r="QNV106" s="189"/>
      <c r="QNW106" s="189"/>
      <c r="QNX106" s="189"/>
      <c r="QNY106" s="189"/>
      <c r="QNZ106" s="189"/>
      <c r="QOA106" s="189"/>
      <c r="QOB106" s="189"/>
      <c r="QOC106" s="189"/>
      <c r="QOD106" s="189"/>
      <c r="QOE106" s="189"/>
      <c r="QOF106" s="189"/>
      <c r="QOG106" s="189"/>
      <c r="QOH106" s="189"/>
      <c r="QOI106" s="189"/>
      <c r="QOJ106" s="189"/>
      <c r="QOK106" s="189"/>
      <c r="QOL106" s="189"/>
      <c r="QOM106" s="189"/>
      <c r="QON106" s="189"/>
      <c r="QOO106" s="189"/>
      <c r="QOP106" s="189"/>
      <c r="QOQ106" s="189"/>
      <c r="QOR106" s="189"/>
      <c r="QOS106" s="189"/>
      <c r="QOT106" s="189"/>
      <c r="QOU106" s="189"/>
      <c r="QOV106" s="189"/>
      <c r="QOW106" s="189"/>
      <c r="QOX106" s="189"/>
      <c r="QOY106" s="189"/>
      <c r="QOZ106" s="189"/>
      <c r="QPA106" s="189"/>
      <c r="QPB106" s="189"/>
      <c r="QPC106" s="189"/>
      <c r="QPD106" s="189"/>
      <c r="QPE106" s="189"/>
      <c r="QPF106" s="189"/>
      <c r="QPG106" s="189"/>
      <c r="QPH106" s="189"/>
      <c r="QPI106" s="189"/>
      <c r="QPJ106" s="189"/>
      <c r="QPK106" s="189"/>
      <c r="QPL106" s="189"/>
      <c r="QPM106" s="189"/>
      <c r="QPN106" s="189"/>
      <c r="QPO106" s="189"/>
      <c r="QPP106" s="189"/>
      <c r="QPQ106" s="189"/>
      <c r="QPR106" s="189"/>
      <c r="QPS106" s="189"/>
      <c r="QPT106" s="189"/>
      <c r="QPU106" s="189"/>
      <c r="QPV106" s="189"/>
      <c r="QPW106" s="189"/>
      <c r="QPX106" s="189"/>
      <c r="QPY106" s="189"/>
      <c r="QPZ106" s="189"/>
      <c r="QQA106" s="189"/>
      <c r="QQB106" s="189"/>
      <c r="QQC106" s="189"/>
      <c r="QQD106" s="189"/>
      <c r="QQE106" s="189"/>
      <c r="QQF106" s="189"/>
      <c r="QQG106" s="189"/>
      <c r="QQH106" s="189"/>
      <c r="QQI106" s="189"/>
      <c r="QQJ106" s="189"/>
      <c r="QQK106" s="189"/>
      <c r="QQL106" s="189"/>
      <c r="QQM106" s="189"/>
      <c r="QQN106" s="189"/>
      <c r="QQO106" s="189"/>
      <c r="QQP106" s="189"/>
      <c r="QQQ106" s="189"/>
      <c r="QQR106" s="189"/>
      <c r="QQS106" s="189"/>
      <c r="QQT106" s="189"/>
      <c r="QQU106" s="189"/>
      <c r="QQV106" s="189"/>
      <c r="QQW106" s="189"/>
      <c r="QQX106" s="189"/>
      <c r="QQY106" s="189"/>
      <c r="QQZ106" s="189"/>
      <c r="QRA106" s="189"/>
      <c r="QRB106" s="189"/>
      <c r="QRC106" s="189"/>
      <c r="QRD106" s="189"/>
      <c r="QRE106" s="189"/>
      <c r="QRF106" s="189"/>
      <c r="QRG106" s="189"/>
      <c r="QRH106" s="189"/>
      <c r="QRI106" s="189"/>
      <c r="QRJ106" s="189"/>
      <c r="QRK106" s="189"/>
      <c r="QRL106" s="189"/>
      <c r="QRM106" s="189"/>
      <c r="QRN106" s="189"/>
      <c r="QRO106" s="189"/>
      <c r="QRP106" s="189"/>
      <c r="QRQ106" s="189"/>
      <c r="QRR106" s="189"/>
      <c r="QRS106" s="189"/>
      <c r="QRT106" s="189"/>
      <c r="QRU106" s="189"/>
      <c r="QRV106" s="189"/>
      <c r="QRW106" s="189"/>
      <c r="QRX106" s="189"/>
      <c r="QRY106" s="189"/>
      <c r="QRZ106" s="189"/>
      <c r="QSA106" s="189"/>
      <c r="QSB106" s="189"/>
      <c r="QSC106" s="189"/>
      <c r="QSD106" s="189"/>
      <c r="QSE106" s="189"/>
      <c r="QSF106" s="189"/>
      <c r="QSG106" s="189"/>
      <c r="QSH106" s="189"/>
      <c r="QSI106" s="189"/>
      <c r="QSJ106" s="189"/>
      <c r="QSK106" s="189"/>
      <c r="QSL106" s="189"/>
      <c r="QSM106" s="189"/>
      <c r="QSN106" s="189"/>
      <c r="QSO106" s="189"/>
      <c r="QSP106" s="189"/>
      <c r="QSQ106" s="189"/>
      <c r="QSR106" s="189"/>
      <c r="QSS106" s="189"/>
      <c r="QST106" s="189"/>
      <c r="QSU106" s="189"/>
      <c r="QSV106" s="189"/>
      <c r="QSW106" s="189"/>
      <c r="QSX106" s="189"/>
      <c r="QSY106" s="189"/>
      <c r="QSZ106" s="189"/>
      <c r="QTA106" s="189"/>
      <c r="QTB106" s="189"/>
      <c r="QTC106" s="189"/>
      <c r="QTD106" s="189"/>
      <c r="QTE106" s="189"/>
      <c r="QTF106" s="189"/>
      <c r="QTG106" s="189"/>
      <c r="QTH106" s="189"/>
      <c r="QTI106" s="189"/>
      <c r="QTJ106" s="189"/>
      <c r="QTK106" s="189"/>
      <c r="QTL106" s="189"/>
      <c r="QTM106" s="189"/>
      <c r="QTN106" s="189"/>
      <c r="QTO106" s="189"/>
      <c r="QTP106" s="189"/>
      <c r="QTQ106" s="189"/>
      <c r="QTR106" s="189"/>
      <c r="QTS106" s="189"/>
      <c r="QTT106" s="189"/>
      <c r="QTU106" s="189"/>
      <c r="QTV106" s="189"/>
      <c r="QTW106" s="189"/>
      <c r="QTX106" s="189"/>
      <c r="QTY106" s="189"/>
      <c r="QTZ106" s="189"/>
      <c r="QUA106" s="189"/>
      <c r="QUB106" s="189"/>
      <c r="QUC106" s="189"/>
      <c r="QUD106" s="189"/>
      <c r="QUE106" s="189"/>
      <c r="QUF106" s="189"/>
      <c r="QUG106" s="189"/>
      <c r="QUH106" s="189"/>
      <c r="QUI106" s="189"/>
      <c r="QUJ106" s="189"/>
      <c r="QUK106" s="189"/>
      <c r="QUL106" s="189"/>
      <c r="QUM106" s="189"/>
      <c r="QUN106" s="189"/>
      <c r="QUO106" s="189"/>
      <c r="QUP106" s="189"/>
      <c r="QUQ106" s="189"/>
      <c r="QUR106" s="189"/>
      <c r="QUS106" s="189"/>
      <c r="QUT106" s="189"/>
      <c r="QUU106" s="189"/>
      <c r="QUV106" s="189"/>
      <c r="QUW106" s="189"/>
      <c r="QUX106" s="189"/>
      <c r="QUY106" s="189"/>
      <c r="QUZ106" s="189"/>
      <c r="QVA106" s="189"/>
      <c r="QVB106" s="189"/>
      <c r="QVC106" s="189"/>
      <c r="QVD106" s="189"/>
      <c r="QVE106" s="189"/>
      <c r="QVF106" s="189"/>
      <c r="QVG106" s="189"/>
      <c r="QVH106" s="189"/>
      <c r="QVI106" s="189"/>
      <c r="QVJ106" s="189"/>
      <c r="QVK106" s="189"/>
      <c r="QVL106" s="189"/>
      <c r="QVM106" s="189"/>
      <c r="QVN106" s="189"/>
      <c r="QVO106" s="189"/>
      <c r="QVP106" s="189"/>
      <c r="QVQ106" s="189"/>
      <c r="QVR106" s="189"/>
      <c r="QVS106" s="189"/>
      <c r="QVT106" s="189"/>
      <c r="QVU106" s="189"/>
      <c r="QVV106" s="189"/>
      <c r="QVW106" s="189"/>
      <c r="QVX106" s="189"/>
      <c r="QVY106" s="189"/>
      <c r="QVZ106" s="189"/>
      <c r="QWA106" s="189"/>
      <c r="QWB106" s="189"/>
      <c r="QWC106" s="189"/>
      <c r="QWD106" s="189"/>
      <c r="QWE106" s="189"/>
      <c r="QWF106" s="189"/>
      <c r="QWG106" s="189"/>
      <c r="QWH106" s="189"/>
      <c r="QWI106" s="189"/>
      <c r="QWJ106" s="189"/>
      <c r="QWK106" s="189"/>
      <c r="QWL106" s="189"/>
      <c r="QWM106" s="189"/>
      <c r="QWN106" s="189"/>
      <c r="QWO106" s="189"/>
      <c r="QWP106" s="189"/>
      <c r="QWQ106" s="189"/>
      <c r="QWR106" s="189"/>
      <c r="QWS106" s="189"/>
      <c r="QWT106" s="189"/>
      <c r="QWU106" s="189"/>
      <c r="QWV106" s="189"/>
      <c r="QWW106" s="189"/>
      <c r="QWX106" s="189"/>
      <c r="QWY106" s="189"/>
      <c r="QWZ106" s="189"/>
      <c r="QXA106" s="189"/>
      <c r="QXB106" s="189"/>
      <c r="QXC106" s="189"/>
      <c r="QXD106" s="189"/>
      <c r="QXE106" s="189"/>
      <c r="QXF106" s="189"/>
      <c r="QXG106" s="189"/>
      <c r="QXH106" s="189"/>
      <c r="QXI106" s="189"/>
      <c r="QXJ106" s="189"/>
      <c r="QXK106" s="189"/>
      <c r="QXL106" s="189"/>
      <c r="QXM106" s="189"/>
      <c r="QXN106" s="189"/>
      <c r="QXO106" s="189"/>
      <c r="QXP106" s="189"/>
      <c r="QXQ106" s="189"/>
      <c r="QXR106" s="189"/>
      <c r="QXS106" s="189"/>
      <c r="QXT106" s="189"/>
      <c r="QXU106" s="189"/>
      <c r="QXV106" s="189"/>
      <c r="QXW106" s="189"/>
      <c r="QXX106" s="189"/>
      <c r="QXY106" s="189"/>
      <c r="QXZ106" s="189"/>
      <c r="QYA106" s="189"/>
      <c r="QYB106" s="189"/>
      <c r="QYC106" s="189"/>
      <c r="QYD106" s="189"/>
      <c r="QYE106" s="189"/>
      <c r="QYF106" s="189"/>
      <c r="QYG106" s="189"/>
      <c r="QYH106" s="189"/>
      <c r="QYI106" s="189"/>
      <c r="QYJ106" s="189"/>
      <c r="QYK106" s="189"/>
      <c r="QYL106" s="189"/>
      <c r="QYM106" s="189"/>
      <c r="QYN106" s="189"/>
      <c r="QYO106" s="189"/>
      <c r="QYP106" s="189"/>
      <c r="QYQ106" s="189"/>
      <c r="QYR106" s="189"/>
      <c r="QYS106" s="189"/>
      <c r="QYT106" s="189"/>
      <c r="QYU106" s="189"/>
      <c r="QYV106" s="189"/>
      <c r="QYW106" s="189"/>
      <c r="QYX106" s="189"/>
      <c r="QYY106" s="189"/>
      <c r="QYZ106" s="189"/>
      <c r="QZA106" s="189"/>
      <c r="QZB106" s="189"/>
      <c r="QZC106" s="189"/>
      <c r="QZD106" s="189"/>
      <c r="QZE106" s="189"/>
      <c r="QZF106" s="189"/>
      <c r="QZG106" s="189"/>
      <c r="QZH106" s="189"/>
      <c r="QZI106" s="189"/>
      <c r="QZJ106" s="189"/>
      <c r="QZK106" s="189"/>
      <c r="QZL106" s="189"/>
      <c r="QZM106" s="189"/>
      <c r="QZN106" s="189"/>
      <c r="QZO106" s="189"/>
      <c r="QZP106" s="189"/>
      <c r="QZQ106" s="189"/>
      <c r="QZR106" s="189"/>
      <c r="QZS106" s="189"/>
      <c r="QZT106" s="189"/>
      <c r="QZU106" s="189"/>
      <c r="QZV106" s="189"/>
      <c r="QZW106" s="189"/>
      <c r="QZX106" s="189"/>
      <c r="QZY106" s="189"/>
      <c r="QZZ106" s="189"/>
      <c r="RAA106" s="189"/>
      <c r="RAB106" s="189"/>
      <c r="RAC106" s="189"/>
      <c r="RAD106" s="189"/>
      <c r="RAE106" s="189"/>
      <c r="RAF106" s="189"/>
      <c r="RAG106" s="189"/>
      <c r="RAH106" s="189"/>
      <c r="RAI106" s="189"/>
      <c r="RAJ106" s="189"/>
      <c r="RAK106" s="189"/>
      <c r="RAL106" s="189"/>
      <c r="RAM106" s="189"/>
      <c r="RAN106" s="189"/>
      <c r="RAO106" s="189"/>
      <c r="RAP106" s="189"/>
      <c r="RAQ106" s="189"/>
      <c r="RAR106" s="189"/>
      <c r="RAS106" s="189"/>
      <c r="RAT106" s="189"/>
      <c r="RAU106" s="189"/>
      <c r="RAV106" s="189"/>
      <c r="RAW106" s="189"/>
      <c r="RAX106" s="189"/>
      <c r="RAY106" s="189"/>
      <c r="RAZ106" s="189"/>
      <c r="RBA106" s="189"/>
      <c r="RBB106" s="189"/>
      <c r="RBC106" s="189"/>
      <c r="RBD106" s="189"/>
      <c r="RBE106" s="189"/>
      <c r="RBF106" s="189"/>
      <c r="RBG106" s="189"/>
      <c r="RBH106" s="189"/>
      <c r="RBI106" s="189"/>
      <c r="RBJ106" s="189"/>
      <c r="RBK106" s="189"/>
      <c r="RBL106" s="189"/>
      <c r="RBM106" s="189"/>
      <c r="RBN106" s="189"/>
      <c r="RBO106" s="189"/>
      <c r="RBP106" s="189"/>
      <c r="RBQ106" s="189"/>
      <c r="RBR106" s="189"/>
      <c r="RBS106" s="189"/>
      <c r="RBT106" s="189"/>
      <c r="RBU106" s="189"/>
      <c r="RBV106" s="189"/>
      <c r="RBW106" s="189"/>
      <c r="RBX106" s="189"/>
      <c r="RBY106" s="189"/>
      <c r="RBZ106" s="189"/>
      <c r="RCA106" s="189"/>
      <c r="RCB106" s="189"/>
      <c r="RCC106" s="189"/>
      <c r="RCD106" s="189"/>
      <c r="RCE106" s="189"/>
      <c r="RCF106" s="189"/>
      <c r="RCG106" s="189"/>
      <c r="RCH106" s="189"/>
      <c r="RCI106" s="189"/>
      <c r="RCJ106" s="189"/>
      <c r="RCK106" s="189"/>
      <c r="RCL106" s="189"/>
      <c r="RCM106" s="189"/>
      <c r="RCN106" s="189"/>
      <c r="RCO106" s="189"/>
      <c r="RCP106" s="189"/>
      <c r="RCQ106" s="189"/>
      <c r="RCR106" s="189"/>
      <c r="RCS106" s="189"/>
      <c r="RCT106" s="189"/>
      <c r="RCU106" s="189"/>
      <c r="RCV106" s="189"/>
      <c r="RCW106" s="189"/>
      <c r="RCX106" s="189"/>
      <c r="RCY106" s="189"/>
      <c r="RCZ106" s="189"/>
      <c r="RDA106" s="189"/>
      <c r="RDB106" s="189"/>
      <c r="RDC106" s="189"/>
      <c r="RDD106" s="189"/>
      <c r="RDE106" s="189"/>
      <c r="RDF106" s="189"/>
      <c r="RDG106" s="189"/>
      <c r="RDH106" s="189"/>
      <c r="RDI106" s="189"/>
      <c r="RDJ106" s="189"/>
      <c r="RDK106" s="189"/>
      <c r="RDL106" s="189"/>
      <c r="RDM106" s="189"/>
      <c r="RDN106" s="189"/>
      <c r="RDO106" s="189"/>
      <c r="RDP106" s="189"/>
      <c r="RDQ106" s="189"/>
      <c r="RDR106" s="189"/>
      <c r="RDS106" s="189"/>
      <c r="RDT106" s="189"/>
      <c r="RDU106" s="189"/>
      <c r="RDV106" s="189"/>
      <c r="RDW106" s="189"/>
      <c r="RDX106" s="189"/>
      <c r="RDY106" s="189"/>
      <c r="RDZ106" s="189"/>
      <c r="REA106" s="189"/>
      <c r="REB106" s="189"/>
      <c r="REC106" s="189"/>
      <c r="RED106" s="189"/>
      <c r="REE106" s="189"/>
      <c r="REF106" s="189"/>
      <c r="REG106" s="189"/>
      <c r="REH106" s="189"/>
      <c r="REI106" s="189"/>
      <c r="REJ106" s="189"/>
      <c r="REK106" s="189"/>
      <c r="REL106" s="189"/>
      <c r="REM106" s="189"/>
      <c r="REN106" s="189"/>
      <c r="REO106" s="189"/>
      <c r="REP106" s="189"/>
      <c r="REQ106" s="189"/>
      <c r="RER106" s="189"/>
      <c r="RES106" s="189"/>
      <c r="RET106" s="189"/>
      <c r="REU106" s="189"/>
      <c r="REV106" s="189"/>
      <c r="REW106" s="189"/>
      <c r="REX106" s="189"/>
      <c r="REY106" s="189"/>
      <c r="REZ106" s="189"/>
      <c r="RFA106" s="189"/>
      <c r="RFB106" s="189"/>
      <c r="RFC106" s="189"/>
      <c r="RFD106" s="189"/>
      <c r="RFE106" s="189"/>
      <c r="RFF106" s="189"/>
      <c r="RFG106" s="189"/>
      <c r="RFH106" s="189"/>
      <c r="RFI106" s="189"/>
      <c r="RFJ106" s="189"/>
      <c r="RFK106" s="189"/>
      <c r="RFL106" s="189"/>
      <c r="RFM106" s="189"/>
      <c r="RFN106" s="189"/>
      <c r="RFO106" s="189"/>
      <c r="RFP106" s="189"/>
      <c r="RFQ106" s="189"/>
      <c r="RFR106" s="189"/>
      <c r="RFS106" s="189"/>
      <c r="RFT106" s="189"/>
      <c r="RFU106" s="189"/>
      <c r="RFV106" s="189"/>
      <c r="RFW106" s="189"/>
      <c r="RFX106" s="189"/>
      <c r="RFY106" s="189"/>
      <c r="RFZ106" s="189"/>
      <c r="RGA106" s="189"/>
      <c r="RGB106" s="189"/>
      <c r="RGC106" s="189"/>
      <c r="RGD106" s="189"/>
      <c r="RGE106" s="189"/>
      <c r="RGF106" s="189"/>
      <c r="RGG106" s="189"/>
      <c r="RGH106" s="189"/>
      <c r="RGI106" s="189"/>
      <c r="RGJ106" s="189"/>
      <c r="RGK106" s="189"/>
      <c r="RGL106" s="189"/>
      <c r="RGM106" s="189"/>
      <c r="RGN106" s="189"/>
      <c r="RGO106" s="189"/>
      <c r="RGP106" s="189"/>
      <c r="RGQ106" s="189"/>
      <c r="RGR106" s="189"/>
      <c r="RGS106" s="189"/>
      <c r="RGT106" s="189"/>
      <c r="RGU106" s="189"/>
      <c r="RGV106" s="189"/>
      <c r="RGW106" s="189"/>
      <c r="RGX106" s="189"/>
      <c r="RGY106" s="189"/>
      <c r="RGZ106" s="189"/>
      <c r="RHA106" s="189"/>
      <c r="RHB106" s="189"/>
      <c r="RHC106" s="189"/>
      <c r="RHD106" s="189"/>
      <c r="RHE106" s="189"/>
      <c r="RHF106" s="189"/>
      <c r="RHG106" s="189"/>
      <c r="RHH106" s="189"/>
      <c r="RHI106" s="189"/>
      <c r="RHJ106" s="189"/>
      <c r="RHK106" s="189"/>
      <c r="RHL106" s="189"/>
      <c r="RHM106" s="189"/>
      <c r="RHN106" s="189"/>
      <c r="RHO106" s="189"/>
      <c r="RHP106" s="189"/>
      <c r="RHQ106" s="189"/>
      <c r="RHR106" s="189"/>
      <c r="RHS106" s="189"/>
      <c r="RHT106" s="189"/>
      <c r="RHU106" s="189"/>
      <c r="RHV106" s="189"/>
      <c r="RHW106" s="189"/>
      <c r="RHX106" s="189"/>
      <c r="RHY106" s="189"/>
      <c r="RHZ106" s="189"/>
      <c r="RIA106" s="189"/>
      <c r="RIB106" s="189"/>
      <c r="RIC106" s="189"/>
      <c r="RID106" s="189"/>
      <c r="RIE106" s="189"/>
      <c r="RIF106" s="189"/>
      <c r="RIG106" s="189"/>
      <c r="RIH106" s="189"/>
      <c r="RII106" s="189"/>
      <c r="RIJ106" s="189"/>
      <c r="RIK106" s="189"/>
      <c r="RIL106" s="189"/>
      <c r="RIM106" s="189"/>
      <c r="RIN106" s="189"/>
      <c r="RIO106" s="189"/>
      <c r="RIP106" s="189"/>
      <c r="RIQ106" s="189"/>
      <c r="RIR106" s="189"/>
      <c r="RIS106" s="189"/>
      <c r="RIT106" s="189"/>
      <c r="RIU106" s="189"/>
      <c r="RIV106" s="189"/>
      <c r="RIW106" s="189"/>
      <c r="RIX106" s="189"/>
      <c r="RIY106" s="189"/>
      <c r="RIZ106" s="189"/>
      <c r="RJA106" s="189"/>
      <c r="RJB106" s="189"/>
      <c r="RJC106" s="189"/>
      <c r="RJD106" s="189"/>
      <c r="RJE106" s="189"/>
      <c r="RJF106" s="189"/>
      <c r="RJG106" s="189"/>
      <c r="RJH106" s="189"/>
      <c r="RJI106" s="189"/>
      <c r="RJJ106" s="189"/>
      <c r="RJK106" s="189"/>
      <c r="RJL106" s="189"/>
      <c r="RJM106" s="189"/>
      <c r="RJN106" s="189"/>
      <c r="RJO106" s="189"/>
      <c r="RJP106" s="189"/>
      <c r="RJQ106" s="189"/>
      <c r="RJR106" s="189"/>
      <c r="RJS106" s="189"/>
      <c r="RJT106" s="189"/>
      <c r="RJU106" s="189"/>
      <c r="RJV106" s="189"/>
      <c r="RJW106" s="189"/>
      <c r="RJX106" s="189"/>
      <c r="RJY106" s="189"/>
      <c r="RJZ106" s="189"/>
      <c r="RKA106" s="189"/>
      <c r="RKB106" s="189"/>
      <c r="RKC106" s="189"/>
      <c r="RKD106" s="189"/>
      <c r="RKE106" s="189"/>
      <c r="RKF106" s="189"/>
      <c r="RKG106" s="189"/>
      <c r="RKH106" s="189"/>
      <c r="RKI106" s="189"/>
      <c r="RKJ106" s="189"/>
      <c r="RKK106" s="189"/>
      <c r="RKL106" s="189"/>
      <c r="RKM106" s="189"/>
      <c r="RKN106" s="189"/>
      <c r="RKO106" s="189"/>
      <c r="RKP106" s="189"/>
      <c r="RKQ106" s="189"/>
      <c r="RKR106" s="189"/>
      <c r="RKS106" s="189"/>
      <c r="RKT106" s="189"/>
      <c r="RKU106" s="189"/>
      <c r="RKV106" s="189"/>
      <c r="RKW106" s="189"/>
      <c r="RKX106" s="189"/>
      <c r="RKY106" s="189"/>
      <c r="RKZ106" s="189"/>
      <c r="RLA106" s="189"/>
      <c r="RLB106" s="189"/>
      <c r="RLC106" s="189"/>
      <c r="RLD106" s="189"/>
      <c r="RLE106" s="189"/>
      <c r="RLF106" s="189"/>
      <c r="RLG106" s="189"/>
      <c r="RLH106" s="189"/>
      <c r="RLI106" s="189"/>
      <c r="RLJ106" s="189"/>
      <c r="RLK106" s="189"/>
      <c r="RLL106" s="189"/>
      <c r="RLM106" s="189"/>
      <c r="RLN106" s="189"/>
      <c r="RLO106" s="189"/>
      <c r="RLP106" s="189"/>
      <c r="RLQ106" s="189"/>
      <c r="RLR106" s="189"/>
      <c r="RLS106" s="189"/>
      <c r="RLT106" s="189"/>
      <c r="RLU106" s="189"/>
      <c r="RLV106" s="189"/>
      <c r="RLW106" s="189"/>
      <c r="RLX106" s="189"/>
      <c r="RLY106" s="189"/>
      <c r="RLZ106" s="189"/>
      <c r="RMA106" s="189"/>
      <c r="RMB106" s="189"/>
      <c r="RMC106" s="189"/>
      <c r="RMD106" s="189"/>
      <c r="RME106" s="189"/>
      <c r="RMF106" s="189"/>
      <c r="RMG106" s="189"/>
      <c r="RMH106" s="189"/>
      <c r="RMI106" s="189"/>
      <c r="RMJ106" s="189"/>
      <c r="RMK106" s="189"/>
      <c r="RML106" s="189"/>
      <c r="RMM106" s="189"/>
      <c r="RMN106" s="189"/>
      <c r="RMO106" s="189"/>
      <c r="RMP106" s="189"/>
      <c r="RMQ106" s="189"/>
      <c r="RMR106" s="189"/>
      <c r="RMS106" s="189"/>
      <c r="RMT106" s="189"/>
      <c r="RMU106" s="189"/>
      <c r="RMV106" s="189"/>
      <c r="RMW106" s="189"/>
      <c r="RMX106" s="189"/>
      <c r="RMY106" s="189"/>
      <c r="RMZ106" s="189"/>
      <c r="RNA106" s="189"/>
      <c r="RNB106" s="189"/>
      <c r="RNC106" s="189"/>
      <c r="RND106" s="189"/>
      <c r="RNE106" s="189"/>
      <c r="RNF106" s="189"/>
      <c r="RNG106" s="189"/>
      <c r="RNH106" s="189"/>
      <c r="RNI106" s="189"/>
      <c r="RNJ106" s="189"/>
      <c r="RNK106" s="189"/>
      <c r="RNL106" s="189"/>
      <c r="RNM106" s="189"/>
      <c r="RNN106" s="189"/>
      <c r="RNO106" s="189"/>
      <c r="RNP106" s="189"/>
      <c r="RNQ106" s="189"/>
      <c r="RNR106" s="189"/>
      <c r="RNS106" s="189"/>
      <c r="RNT106" s="189"/>
      <c r="RNU106" s="189"/>
      <c r="RNV106" s="189"/>
      <c r="RNW106" s="189"/>
      <c r="RNX106" s="189"/>
      <c r="RNY106" s="189"/>
      <c r="RNZ106" s="189"/>
      <c r="ROA106" s="189"/>
      <c r="ROB106" s="189"/>
      <c r="ROC106" s="189"/>
      <c r="ROD106" s="189"/>
      <c r="ROE106" s="189"/>
      <c r="ROF106" s="189"/>
      <c r="ROG106" s="189"/>
      <c r="ROH106" s="189"/>
      <c r="ROI106" s="189"/>
      <c r="ROJ106" s="189"/>
      <c r="ROK106" s="189"/>
      <c r="ROL106" s="189"/>
      <c r="ROM106" s="189"/>
      <c r="RON106" s="189"/>
      <c r="ROO106" s="189"/>
      <c r="ROP106" s="189"/>
      <c r="ROQ106" s="189"/>
      <c r="ROR106" s="189"/>
      <c r="ROS106" s="189"/>
      <c r="ROT106" s="189"/>
      <c r="ROU106" s="189"/>
      <c r="ROV106" s="189"/>
      <c r="ROW106" s="189"/>
      <c r="ROX106" s="189"/>
      <c r="ROY106" s="189"/>
      <c r="ROZ106" s="189"/>
      <c r="RPA106" s="189"/>
      <c r="RPB106" s="189"/>
      <c r="RPC106" s="189"/>
      <c r="RPD106" s="189"/>
      <c r="RPE106" s="189"/>
      <c r="RPF106" s="189"/>
      <c r="RPG106" s="189"/>
      <c r="RPH106" s="189"/>
      <c r="RPI106" s="189"/>
      <c r="RPJ106" s="189"/>
      <c r="RPK106" s="189"/>
      <c r="RPL106" s="189"/>
      <c r="RPM106" s="189"/>
      <c r="RPN106" s="189"/>
      <c r="RPO106" s="189"/>
      <c r="RPP106" s="189"/>
      <c r="RPQ106" s="189"/>
      <c r="RPR106" s="189"/>
      <c r="RPS106" s="189"/>
      <c r="RPT106" s="189"/>
      <c r="RPU106" s="189"/>
      <c r="RPV106" s="189"/>
      <c r="RPW106" s="189"/>
      <c r="RPX106" s="189"/>
      <c r="RPY106" s="189"/>
      <c r="RPZ106" s="189"/>
      <c r="RQA106" s="189"/>
      <c r="RQB106" s="189"/>
      <c r="RQC106" s="189"/>
      <c r="RQD106" s="189"/>
      <c r="RQE106" s="189"/>
      <c r="RQF106" s="189"/>
      <c r="RQG106" s="189"/>
      <c r="RQH106" s="189"/>
      <c r="RQI106" s="189"/>
      <c r="RQJ106" s="189"/>
      <c r="RQK106" s="189"/>
      <c r="RQL106" s="189"/>
      <c r="RQM106" s="189"/>
      <c r="RQN106" s="189"/>
      <c r="RQO106" s="189"/>
      <c r="RQP106" s="189"/>
      <c r="RQQ106" s="189"/>
      <c r="RQR106" s="189"/>
      <c r="RQS106" s="189"/>
      <c r="RQT106" s="189"/>
      <c r="RQU106" s="189"/>
      <c r="RQV106" s="189"/>
      <c r="RQW106" s="189"/>
      <c r="RQX106" s="189"/>
      <c r="RQY106" s="189"/>
      <c r="RQZ106" s="189"/>
      <c r="RRA106" s="189"/>
      <c r="RRB106" s="189"/>
      <c r="RRC106" s="189"/>
      <c r="RRD106" s="189"/>
      <c r="RRE106" s="189"/>
      <c r="RRF106" s="189"/>
      <c r="RRG106" s="189"/>
      <c r="RRH106" s="189"/>
      <c r="RRI106" s="189"/>
      <c r="RRJ106" s="189"/>
      <c r="RRK106" s="189"/>
      <c r="RRL106" s="189"/>
      <c r="RRM106" s="189"/>
      <c r="RRN106" s="189"/>
      <c r="RRO106" s="189"/>
      <c r="RRP106" s="189"/>
      <c r="RRQ106" s="189"/>
      <c r="RRR106" s="189"/>
      <c r="RRS106" s="189"/>
      <c r="RRT106" s="189"/>
      <c r="RRU106" s="189"/>
      <c r="RRV106" s="189"/>
      <c r="RRW106" s="189"/>
      <c r="RRX106" s="189"/>
      <c r="RRY106" s="189"/>
      <c r="RRZ106" s="189"/>
      <c r="RSA106" s="189"/>
      <c r="RSB106" s="189"/>
      <c r="RSC106" s="189"/>
      <c r="RSD106" s="189"/>
      <c r="RSE106" s="189"/>
      <c r="RSF106" s="189"/>
      <c r="RSG106" s="189"/>
      <c r="RSH106" s="189"/>
      <c r="RSI106" s="189"/>
      <c r="RSJ106" s="189"/>
      <c r="RSK106" s="189"/>
      <c r="RSL106" s="189"/>
      <c r="RSM106" s="189"/>
      <c r="RSN106" s="189"/>
      <c r="RSO106" s="189"/>
      <c r="RSP106" s="189"/>
      <c r="RSQ106" s="189"/>
      <c r="RSR106" s="189"/>
      <c r="RSS106" s="189"/>
      <c r="RST106" s="189"/>
      <c r="RSU106" s="189"/>
      <c r="RSV106" s="189"/>
      <c r="RSW106" s="189"/>
      <c r="RSX106" s="189"/>
      <c r="RSY106" s="189"/>
      <c r="RSZ106" s="189"/>
      <c r="RTA106" s="189"/>
      <c r="RTB106" s="189"/>
      <c r="RTC106" s="189"/>
      <c r="RTD106" s="189"/>
      <c r="RTE106" s="189"/>
      <c r="RTF106" s="189"/>
      <c r="RTG106" s="189"/>
      <c r="RTH106" s="189"/>
      <c r="RTI106" s="189"/>
      <c r="RTJ106" s="189"/>
      <c r="RTK106" s="189"/>
      <c r="RTL106" s="189"/>
      <c r="RTM106" s="189"/>
      <c r="RTN106" s="189"/>
      <c r="RTO106" s="189"/>
      <c r="RTP106" s="189"/>
      <c r="RTQ106" s="189"/>
      <c r="RTR106" s="189"/>
      <c r="RTS106" s="189"/>
      <c r="RTT106" s="189"/>
      <c r="RTU106" s="189"/>
      <c r="RTV106" s="189"/>
      <c r="RTW106" s="189"/>
      <c r="RTX106" s="189"/>
      <c r="RTY106" s="189"/>
      <c r="RTZ106" s="189"/>
      <c r="RUA106" s="189"/>
      <c r="RUB106" s="189"/>
      <c r="RUC106" s="189"/>
      <c r="RUD106" s="189"/>
      <c r="RUE106" s="189"/>
      <c r="RUF106" s="189"/>
      <c r="RUG106" s="189"/>
      <c r="RUH106" s="189"/>
      <c r="RUI106" s="189"/>
      <c r="RUJ106" s="189"/>
      <c r="RUK106" s="189"/>
      <c r="RUL106" s="189"/>
      <c r="RUM106" s="189"/>
      <c r="RUN106" s="189"/>
      <c r="RUO106" s="189"/>
      <c r="RUP106" s="189"/>
      <c r="RUQ106" s="189"/>
      <c r="RUR106" s="189"/>
      <c r="RUS106" s="189"/>
      <c r="RUT106" s="189"/>
      <c r="RUU106" s="189"/>
      <c r="RUV106" s="189"/>
      <c r="RUW106" s="189"/>
      <c r="RUX106" s="189"/>
      <c r="RUY106" s="189"/>
      <c r="RUZ106" s="189"/>
      <c r="RVA106" s="189"/>
      <c r="RVB106" s="189"/>
      <c r="RVC106" s="189"/>
      <c r="RVD106" s="189"/>
      <c r="RVE106" s="189"/>
      <c r="RVF106" s="189"/>
      <c r="RVG106" s="189"/>
      <c r="RVH106" s="189"/>
      <c r="RVI106" s="189"/>
      <c r="RVJ106" s="189"/>
      <c r="RVK106" s="189"/>
      <c r="RVL106" s="189"/>
      <c r="RVM106" s="189"/>
      <c r="RVN106" s="189"/>
      <c r="RVO106" s="189"/>
      <c r="RVP106" s="189"/>
      <c r="RVQ106" s="189"/>
      <c r="RVR106" s="189"/>
      <c r="RVS106" s="189"/>
      <c r="RVT106" s="189"/>
      <c r="RVU106" s="189"/>
      <c r="RVV106" s="189"/>
      <c r="RVW106" s="189"/>
      <c r="RVX106" s="189"/>
      <c r="RVY106" s="189"/>
      <c r="RVZ106" s="189"/>
      <c r="RWA106" s="189"/>
      <c r="RWB106" s="189"/>
      <c r="RWC106" s="189"/>
      <c r="RWD106" s="189"/>
      <c r="RWE106" s="189"/>
      <c r="RWF106" s="189"/>
      <c r="RWG106" s="189"/>
      <c r="RWH106" s="189"/>
      <c r="RWI106" s="189"/>
      <c r="RWJ106" s="189"/>
      <c r="RWK106" s="189"/>
      <c r="RWL106" s="189"/>
      <c r="RWM106" s="189"/>
      <c r="RWN106" s="189"/>
      <c r="RWO106" s="189"/>
      <c r="RWP106" s="189"/>
      <c r="RWQ106" s="189"/>
      <c r="RWR106" s="189"/>
      <c r="RWS106" s="189"/>
      <c r="RWT106" s="189"/>
      <c r="RWU106" s="189"/>
      <c r="RWV106" s="189"/>
      <c r="RWW106" s="189"/>
      <c r="RWX106" s="189"/>
      <c r="RWY106" s="189"/>
      <c r="RWZ106" s="189"/>
      <c r="RXA106" s="189"/>
      <c r="RXB106" s="189"/>
      <c r="RXC106" s="189"/>
      <c r="RXD106" s="189"/>
      <c r="RXE106" s="189"/>
      <c r="RXF106" s="189"/>
      <c r="RXG106" s="189"/>
      <c r="RXH106" s="189"/>
      <c r="RXI106" s="189"/>
      <c r="RXJ106" s="189"/>
      <c r="RXK106" s="189"/>
      <c r="RXL106" s="189"/>
      <c r="RXM106" s="189"/>
      <c r="RXN106" s="189"/>
      <c r="RXO106" s="189"/>
      <c r="RXP106" s="189"/>
      <c r="RXQ106" s="189"/>
      <c r="RXR106" s="189"/>
      <c r="RXS106" s="189"/>
      <c r="RXT106" s="189"/>
      <c r="RXU106" s="189"/>
      <c r="RXV106" s="189"/>
      <c r="RXW106" s="189"/>
      <c r="RXX106" s="189"/>
      <c r="RXY106" s="189"/>
      <c r="RXZ106" s="189"/>
      <c r="RYA106" s="189"/>
      <c r="RYB106" s="189"/>
      <c r="RYC106" s="189"/>
      <c r="RYD106" s="189"/>
      <c r="RYE106" s="189"/>
      <c r="RYF106" s="189"/>
      <c r="RYG106" s="189"/>
      <c r="RYH106" s="189"/>
      <c r="RYI106" s="189"/>
      <c r="RYJ106" s="189"/>
      <c r="RYK106" s="189"/>
      <c r="RYL106" s="189"/>
      <c r="RYM106" s="189"/>
      <c r="RYN106" s="189"/>
      <c r="RYO106" s="189"/>
      <c r="RYP106" s="189"/>
      <c r="RYQ106" s="189"/>
      <c r="RYR106" s="189"/>
      <c r="RYS106" s="189"/>
      <c r="RYT106" s="189"/>
      <c r="RYU106" s="189"/>
      <c r="RYV106" s="189"/>
      <c r="RYW106" s="189"/>
      <c r="RYX106" s="189"/>
      <c r="RYY106" s="189"/>
      <c r="RYZ106" s="189"/>
      <c r="RZA106" s="189"/>
      <c r="RZB106" s="189"/>
      <c r="RZC106" s="189"/>
      <c r="RZD106" s="189"/>
      <c r="RZE106" s="189"/>
      <c r="RZF106" s="189"/>
      <c r="RZG106" s="189"/>
      <c r="RZH106" s="189"/>
      <c r="RZI106" s="189"/>
      <c r="RZJ106" s="189"/>
      <c r="RZK106" s="189"/>
      <c r="RZL106" s="189"/>
      <c r="RZM106" s="189"/>
      <c r="RZN106" s="189"/>
      <c r="RZO106" s="189"/>
      <c r="RZP106" s="189"/>
      <c r="RZQ106" s="189"/>
      <c r="RZR106" s="189"/>
      <c r="RZS106" s="189"/>
      <c r="RZT106" s="189"/>
      <c r="RZU106" s="189"/>
      <c r="RZV106" s="189"/>
      <c r="RZW106" s="189"/>
      <c r="RZX106" s="189"/>
      <c r="RZY106" s="189"/>
      <c r="RZZ106" s="189"/>
      <c r="SAA106" s="189"/>
      <c r="SAB106" s="189"/>
      <c r="SAC106" s="189"/>
      <c r="SAD106" s="189"/>
      <c r="SAE106" s="189"/>
      <c r="SAF106" s="189"/>
      <c r="SAG106" s="189"/>
      <c r="SAH106" s="189"/>
      <c r="SAI106" s="189"/>
      <c r="SAJ106" s="189"/>
      <c r="SAK106" s="189"/>
      <c r="SAL106" s="189"/>
      <c r="SAM106" s="189"/>
      <c r="SAN106" s="189"/>
      <c r="SAO106" s="189"/>
      <c r="SAP106" s="189"/>
      <c r="SAQ106" s="189"/>
      <c r="SAR106" s="189"/>
      <c r="SAS106" s="189"/>
      <c r="SAT106" s="189"/>
      <c r="SAU106" s="189"/>
      <c r="SAV106" s="189"/>
      <c r="SAW106" s="189"/>
      <c r="SAX106" s="189"/>
      <c r="SAY106" s="189"/>
      <c r="SAZ106" s="189"/>
      <c r="SBA106" s="189"/>
      <c r="SBB106" s="189"/>
      <c r="SBC106" s="189"/>
      <c r="SBD106" s="189"/>
      <c r="SBE106" s="189"/>
      <c r="SBF106" s="189"/>
      <c r="SBG106" s="189"/>
      <c r="SBH106" s="189"/>
      <c r="SBI106" s="189"/>
      <c r="SBJ106" s="189"/>
      <c r="SBK106" s="189"/>
      <c r="SBL106" s="189"/>
      <c r="SBM106" s="189"/>
      <c r="SBN106" s="189"/>
      <c r="SBO106" s="189"/>
      <c r="SBP106" s="189"/>
      <c r="SBQ106" s="189"/>
      <c r="SBR106" s="189"/>
      <c r="SBS106" s="189"/>
      <c r="SBT106" s="189"/>
      <c r="SBU106" s="189"/>
      <c r="SBV106" s="189"/>
      <c r="SBW106" s="189"/>
      <c r="SBX106" s="189"/>
      <c r="SBY106" s="189"/>
      <c r="SBZ106" s="189"/>
      <c r="SCA106" s="189"/>
      <c r="SCB106" s="189"/>
      <c r="SCC106" s="189"/>
      <c r="SCD106" s="189"/>
      <c r="SCE106" s="189"/>
      <c r="SCF106" s="189"/>
      <c r="SCG106" s="189"/>
      <c r="SCH106" s="189"/>
      <c r="SCI106" s="189"/>
      <c r="SCJ106" s="189"/>
      <c r="SCK106" s="189"/>
      <c r="SCL106" s="189"/>
      <c r="SCM106" s="189"/>
      <c r="SCN106" s="189"/>
      <c r="SCO106" s="189"/>
      <c r="SCP106" s="189"/>
      <c r="SCQ106" s="189"/>
      <c r="SCR106" s="189"/>
      <c r="SCS106" s="189"/>
      <c r="SCT106" s="189"/>
      <c r="SCU106" s="189"/>
      <c r="SCV106" s="189"/>
      <c r="SCW106" s="189"/>
      <c r="SCX106" s="189"/>
      <c r="SCY106" s="189"/>
      <c r="SCZ106" s="189"/>
      <c r="SDA106" s="189"/>
      <c r="SDB106" s="189"/>
      <c r="SDC106" s="189"/>
      <c r="SDD106" s="189"/>
      <c r="SDE106" s="189"/>
      <c r="SDF106" s="189"/>
      <c r="SDG106" s="189"/>
      <c r="SDH106" s="189"/>
      <c r="SDI106" s="189"/>
      <c r="SDJ106" s="189"/>
      <c r="SDK106" s="189"/>
      <c r="SDL106" s="189"/>
      <c r="SDM106" s="189"/>
      <c r="SDN106" s="189"/>
      <c r="SDO106" s="189"/>
      <c r="SDP106" s="189"/>
      <c r="SDQ106" s="189"/>
      <c r="SDR106" s="189"/>
      <c r="SDS106" s="189"/>
      <c r="SDT106" s="189"/>
      <c r="SDU106" s="189"/>
      <c r="SDV106" s="189"/>
      <c r="SDW106" s="189"/>
      <c r="SDX106" s="189"/>
      <c r="SDY106" s="189"/>
      <c r="SDZ106" s="189"/>
      <c r="SEA106" s="189"/>
      <c r="SEB106" s="189"/>
      <c r="SEC106" s="189"/>
      <c r="SED106" s="189"/>
      <c r="SEE106" s="189"/>
      <c r="SEF106" s="189"/>
      <c r="SEG106" s="189"/>
      <c r="SEH106" s="189"/>
      <c r="SEI106" s="189"/>
      <c r="SEJ106" s="189"/>
      <c r="SEK106" s="189"/>
      <c r="SEL106" s="189"/>
      <c r="SEM106" s="189"/>
      <c r="SEN106" s="189"/>
      <c r="SEO106" s="189"/>
      <c r="SEP106" s="189"/>
      <c r="SEQ106" s="189"/>
      <c r="SER106" s="189"/>
      <c r="SES106" s="189"/>
      <c r="SET106" s="189"/>
      <c r="SEU106" s="189"/>
      <c r="SEV106" s="189"/>
      <c r="SEW106" s="189"/>
      <c r="SEX106" s="189"/>
      <c r="SEY106" s="189"/>
      <c r="SEZ106" s="189"/>
      <c r="SFA106" s="189"/>
      <c r="SFB106" s="189"/>
      <c r="SFC106" s="189"/>
      <c r="SFD106" s="189"/>
      <c r="SFE106" s="189"/>
      <c r="SFF106" s="189"/>
      <c r="SFG106" s="189"/>
      <c r="SFH106" s="189"/>
      <c r="SFI106" s="189"/>
      <c r="SFJ106" s="189"/>
      <c r="SFK106" s="189"/>
      <c r="SFL106" s="189"/>
      <c r="SFM106" s="189"/>
      <c r="SFN106" s="189"/>
      <c r="SFO106" s="189"/>
      <c r="SFP106" s="189"/>
      <c r="SFQ106" s="189"/>
      <c r="SFR106" s="189"/>
      <c r="SFS106" s="189"/>
      <c r="SFT106" s="189"/>
      <c r="SFU106" s="189"/>
      <c r="SFV106" s="189"/>
      <c r="SFW106" s="189"/>
      <c r="SFX106" s="189"/>
      <c r="SFY106" s="189"/>
      <c r="SFZ106" s="189"/>
      <c r="SGA106" s="189"/>
      <c r="SGB106" s="189"/>
      <c r="SGC106" s="189"/>
      <c r="SGD106" s="189"/>
      <c r="SGE106" s="189"/>
      <c r="SGF106" s="189"/>
      <c r="SGG106" s="189"/>
      <c r="SGH106" s="189"/>
      <c r="SGI106" s="189"/>
      <c r="SGJ106" s="189"/>
      <c r="SGK106" s="189"/>
      <c r="SGL106" s="189"/>
      <c r="SGM106" s="189"/>
      <c r="SGN106" s="189"/>
      <c r="SGO106" s="189"/>
      <c r="SGP106" s="189"/>
      <c r="SGQ106" s="189"/>
      <c r="SGR106" s="189"/>
      <c r="SGS106" s="189"/>
      <c r="SGT106" s="189"/>
      <c r="SGU106" s="189"/>
      <c r="SGV106" s="189"/>
      <c r="SGW106" s="189"/>
      <c r="SGX106" s="189"/>
      <c r="SGY106" s="189"/>
      <c r="SGZ106" s="189"/>
      <c r="SHA106" s="189"/>
      <c r="SHB106" s="189"/>
      <c r="SHC106" s="189"/>
      <c r="SHD106" s="189"/>
      <c r="SHE106" s="189"/>
      <c r="SHF106" s="189"/>
      <c r="SHG106" s="189"/>
      <c r="SHH106" s="189"/>
      <c r="SHI106" s="189"/>
      <c r="SHJ106" s="189"/>
      <c r="SHK106" s="189"/>
      <c r="SHL106" s="189"/>
      <c r="SHM106" s="189"/>
      <c r="SHN106" s="189"/>
      <c r="SHO106" s="189"/>
      <c r="SHP106" s="189"/>
      <c r="SHQ106" s="189"/>
      <c r="SHR106" s="189"/>
      <c r="SHS106" s="189"/>
      <c r="SHT106" s="189"/>
      <c r="SHU106" s="189"/>
      <c r="SHV106" s="189"/>
      <c r="SHW106" s="189"/>
      <c r="SHX106" s="189"/>
      <c r="SHY106" s="189"/>
      <c r="SHZ106" s="189"/>
      <c r="SIA106" s="189"/>
      <c r="SIB106" s="189"/>
      <c r="SIC106" s="189"/>
      <c r="SID106" s="189"/>
      <c r="SIE106" s="189"/>
      <c r="SIF106" s="189"/>
      <c r="SIG106" s="189"/>
      <c r="SIH106" s="189"/>
      <c r="SII106" s="189"/>
      <c r="SIJ106" s="189"/>
      <c r="SIK106" s="189"/>
      <c r="SIL106" s="189"/>
      <c r="SIM106" s="189"/>
      <c r="SIN106" s="189"/>
      <c r="SIO106" s="189"/>
      <c r="SIP106" s="189"/>
      <c r="SIQ106" s="189"/>
      <c r="SIR106" s="189"/>
      <c r="SIS106" s="189"/>
      <c r="SIT106" s="189"/>
      <c r="SIU106" s="189"/>
      <c r="SIV106" s="189"/>
      <c r="SIW106" s="189"/>
      <c r="SIX106" s="189"/>
      <c r="SIY106" s="189"/>
      <c r="SIZ106" s="189"/>
      <c r="SJA106" s="189"/>
      <c r="SJB106" s="189"/>
      <c r="SJC106" s="189"/>
      <c r="SJD106" s="189"/>
      <c r="SJE106" s="189"/>
      <c r="SJF106" s="189"/>
      <c r="SJG106" s="189"/>
      <c r="SJH106" s="189"/>
      <c r="SJI106" s="189"/>
      <c r="SJJ106" s="189"/>
      <c r="SJK106" s="189"/>
      <c r="SJL106" s="189"/>
      <c r="SJM106" s="189"/>
      <c r="SJN106" s="189"/>
      <c r="SJO106" s="189"/>
      <c r="SJP106" s="189"/>
      <c r="SJQ106" s="189"/>
      <c r="SJR106" s="189"/>
      <c r="SJS106" s="189"/>
      <c r="SJT106" s="189"/>
      <c r="SJU106" s="189"/>
      <c r="SJV106" s="189"/>
      <c r="SJW106" s="189"/>
      <c r="SJX106" s="189"/>
      <c r="SJY106" s="189"/>
      <c r="SJZ106" s="189"/>
      <c r="SKA106" s="189"/>
      <c r="SKB106" s="189"/>
      <c r="SKC106" s="189"/>
      <c r="SKD106" s="189"/>
      <c r="SKE106" s="189"/>
      <c r="SKF106" s="189"/>
      <c r="SKG106" s="189"/>
      <c r="SKH106" s="189"/>
      <c r="SKI106" s="189"/>
      <c r="SKJ106" s="189"/>
      <c r="SKK106" s="189"/>
      <c r="SKL106" s="189"/>
      <c r="SKM106" s="189"/>
      <c r="SKN106" s="189"/>
      <c r="SKO106" s="189"/>
      <c r="SKP106" s="189"/>
      <c r="SKQ106" s="189"/>
      <c r="SKR106" s="189"/>
      <c r="SKS106" s="189"/>
      <c r="SKT106" s="189"/>
      <c r="SKU106" s="189"/>
      <c r="SKV106" s="189"/>
      <c r="SKW106" s="189"/>
      <c r="SKX106" s="189"/>
      <c r="SKY106" s="189"/>
      <c r="SKZ106" s="189"/>
      <c r="SLA106" s="189"/>
      <c r="SLB106" s="189"/>
      <c r="SLC106" s="189"/>
      <c r="SLD106" s="189"/>
      <c r="SLE106" s="189"/>
      <c r="SLF106" s="189"/>
      <c r="SLG106" s="189"/>
      <c r="SLH106" s="189"/>
      <c r="SLI106" s="189"/>
      <c r="SLJ106" s="189"/>
      <c r="SLK106" s="189"/>
      <c r="SLL106" s="189"/>
      <c r="SLM106" s="189"/>
      <c r="SLN106" s="189"/>
      <c r="SLO106" s="189"/>
      <c r="SLP106" s="189"/>
      <c r="SLQ106" s="189"/>
      <c r="SLR106" s="189"/>
      <c r="SLS106" s="189"/>
      <c r="SLT106" s="189"/>
      <c r="SLU106" s="189"/>
      <c r="SLV106" s="189"/>
      <c r="SLW106" s="189"/>
      <c r="SLX106" s="189"/>
      <c r="SLY106" s="189"/>
      <c r="SLZ106" s="189"/>
      <c r="SMA106" s="189"/>
      <c r="SMB106" s="189"/>
      <c r="SMC106" s="189"/>
      <c r="SMD106" s="189"/>
      <c r="SME106" s="189"/>
      <c r="SMF106" s="189"/>
      <c r="SMG106" s="189"/>
      <c r="SMH106" s="189"/>
      <c r="SMI106" s="189"/>
      <c r="SMJ106" s="189"/>
      <c r="SMK106" s="189"/>
      <c r="SML106" s="189"/>
      <c r="SMM106" s="189"/>
      <c r="SMN106" s="189"/>
      <c r="SMO106" s="189"/>
      <c r="SMP106" s="189"/>
      <c r="SMQ106" s="189"/>
      <c r="SMR106" s="189"/>
      <c r="SMS106" s="189"/>
      <c r="SMT106" s="189"/>
      <c r="SMU106" s="189"/>
      <c r="SMV106" s="189"/>
      <c r="SMW106" s="189"/>
      <c r="SMX106" s="189"/>
      <c r="SMY106" s="189"/>
      <c r="SMZ106" s="189"/>
      <c r="SNA106" s="189"/>
      <c r="SNB106" s="189"/>
      <c r="SNC106" s="189"/>
      <c r="SND106" s="189"/>
      <c r="SNE106" s="189"/>
      <c r="SNF106" s="189"/>
      <c r="SNG106" s="189"/>
      <c r="SNH106" s="189"/>
      <c r="SNI106" s="189"/>
      <c r="SNJ106" s="189"/>
      <c r="SNK106" s="189"/>
      <c r="SNL106" s="189"/>
      <c r="SNM106" s="189"/>
      <c r="SNN106" s="189"/>
      <c r="SNO106" s="189"/>
      <c r="SNP106" s="189"/>
      <c r="SNQ106" s="189"/>
      <c r="SNR106" s="189"/>
      <c r="SNS106" s="189"/>
      <c r="SNT106" s="189"/>
      <c r="SNU106" s="189"/>
      <c r="SNV106" s="189"/>
      <c r="SNW106" s="189"/>
      <c r="SNX106" s="189"/>
      <c r="SNY106" s="189"/>
      <c r="SNZ106" s="189"/>
      <c r="SOA106" s="189"/>
      <c r="SOB106" s="189"/>
      <c r="SOC106" s="189"/>
      <c r="SOD106" s="189"/>
      <c r="SOE106" s="189"/>
      <c r="SOF106" s="189"/>
      <c r="SOG106" s="189"/>
      <c r="SOH106" s="189"/>
      <c r="SOI106" s="189"/>
      <c r="SOJ106" s="189"/>
      <c r="SOK106" s="189"/>
      <c r="SOL106" s="189"/>
      <c r="SOM106" s="189"/>
      <c r="SON106" s="189"/>
      <c r="SOO106" s="189"/>
      <c r="SOP106" s="189"/>
      <c r="SOQ106" s="189"/>
      <c r="SOR106" s="189"/>
      <c r="SOS106" s="189"/>
      <c r="SOT106" s="189"/>
      <c r="SOU106" s="189"/>
      <c r="SOV106" s="189"/>
      <c r="SOW106" s="189"/>
      <c r="SOX106" s="189"/>
      <c r="SOY106" s="189"/>
      <c r="SOZ106" s="189"/>
      <c r="SPA106" s="189"/>
      <c r="SPB106" s="189"/>
      <c r="SPC106" s="189"/>
      <c r="SPD106" s="189"/>
      <c r="SPE106" s="189"/>
      <c r="SPF106" s="189"/>
      <c r="SPG106" s="189"/>
      <c r="SPH106" s="189"/>
      <c r="SPI106" s="189"/>
      <c r="SPJ106" s="189"/>
      <c r="SPK106" s="189"/>
      <c r="SPL106" s="189"/>
      <c r="SPM106" s="189"/>
      <c r="SPN106" s="189"/>
      <c r="SPO106" s="189"/>
      <c r="SPP106" s="189"/>
      <c r="SPQ106" s="189"/>
      <c r="SPR106" s="189"/>
      <c r="SPS106" s="189"/>
      <c r="SPT106" s="189"/>
      <c r="SPU106" s="189"/>
      <c r="SPV106" s="189"/>
      <c r="SPW106" s="189"/>
      <c r="SPX106" s="189"/>
      <c r="SPY106" s="189"/>
      <c r="SPZ106" s="189"/>
      <c r="SQA106" s="189"/>
      <c r="SQB106" s="189"/>
      <c r="SQC106" s="189"/>
      <c r="SQD106" s="189"/>
      <c r="SQE106" s="189"/>
      <c r="SQF106" s="189"/>
      <c r="SQG106" s="189"/>
      <c r="SQH106" s="189"/>
      <c r="SQI106" s="189"/>
      <c r="SQJ106" s="189"/>
      <c r="SQK106" s="189"/>
      <c r="SQL106" s="189"/>
      <c r="SQM106" s="189"/>
      <c r="SQN106" s="189"/>
      <c r="SQO106" s="189"/>
      <c r="SQP106" s="189"/>
      <c r="SQQ106" s="189"/>
      <c r="SQR106" s="189"/>
      <c r="SQS106" s="189"/>
      <c r="SQT106" s="189"/>
      <c r="SQU106" s="189"/>
      <c r="SQV106" s="189"/>
      <c r="SQW106" s="189"/>
      <c r="SQX106" s="189"/>
      <c r="SQY106" s="189"/>
      <c r="SQZ106" s="189"/>
      <c r="SRA106" s="189"/>
      <c r="SRB106" s="189"/>
      <c r="SRC106" s="189"/>
      <c r="SRD106" s="189"/>
      <c r="SRE106" s="189"/>
      <c r="SRF106" s="189"/>
      <c r="SRG106" s="189"/>
      <c r="SRH106" s="189"/>
      <c r="SRI106" s="189"/>
      <c r="SRJ106" s="189"/>
      <c r="SRK106" s="189"/>
      <c r="SRL106" s="189"/>
      <c r="SRM106" s="189"/>
      <c r="SRN106" s="189"/>
      <c r="SRO106" s="189"/>
      <c r="SRP106" s="189"/>
      <c r="SRQ106" s="189"/>
      <c r="SRR106" s="189"/>
      <c r="SRS106" s="189"/>
      <c r="SRT106" s="189"/>
      <c r="SRU106" s="189"/>
      <c r="SRV106" s="189"/>
      <c r="SRW106" s="189"/>
      <c r="SRX106" s="189"/>
      <c r="SRY106" s="189"/>
      <c r="SRZ106" s="189"/>
      <c r="SSA106" s="189"/>
      <c r="SSB106" s="189"/>
      <c r="SSC106" s="189"/>
      <c r="SSD106" s="189"/>
      <c r="SSE106" s="189"/>
      <c r="SSF106" s="189"/>
      <c r="SSG106" s="189"/>
      <c r="SSH106" s="189"/>
      <c r="SSI106" s="189"/>
      <c r="SSJ106" s="189"/>
      <c r="SSK106" s="189"/>
      <c r="SSL106" s="189"/>
      <c r="SSM106" s="189"/>
      <c r="SSN106" s="189"/>
      <c r="SSO106" s="189"/>
      <c r="SSP106" s="189"/>
      <c r="SSQ106" s="189"/>
      <c r="SSR106" s="189"/>
      <c r="SSS106" s="189"/>
      <c r="SST106" s="189"/>
      <c r="SSU106" s="189"/>
      <c r="SSV106" s="189"/>
      <c r="SSW106" s="189"/>
      <c r="SSX106" s="189"/>
      <c r="SSY106" s="189"/>
      <c r="SSZ106" s="189"/>
      <c r="STA106" s="189"/>
      <c r="STB106" s="189"/>
      <c r="STC106" s="189"/>
      <c r="STD106" s="189"/>
      <c r="STE106" s="189"/>
      <c r="STF106" s="189"/>
      <c r="STG106" s="189"/>
      <c r="STH106" s="189"/>
      <c r="STI106" s="189"/>
      <c r="STJ106" s="189"/>
      <c r="STK106" s="189"/>
      <c r="STL106" s="189"/>
      <c r="STM106" s="189"/>
      <c r="STN106" s="189"/>
      <c r="STO106" s="189"/>
      <c r="STP106" s="189"/>
      <c r="STQ106" s="189"/>
      <c r="STR106" s="189"/>
      <c r="STS106" s="189"/>
      <c r="STT106" s="189"/>
      <c r="STU106" s="189"/>
      <c r="STV106" s="189"/>
      <c r="STW106" s="189"/>
      <c r="STX106" s="189"/>
      <c r="STY106" s="189"/>
      <c r="STZ106" s="189"/>
      <c r="SUA106" s="189"/>
      <c r="SUB106" s="189"/>
      <c r="SUC106" s="189"/>
      <c r="SUD106" s="189"/>
      <c r="SUE106" s="189"/>
      <c r="SUF106" s="189"/>
      <c r="SUG106" s="189"/>
      <c r="SUH106" s="189"/>
      <c r="SUI106" s="189"/>
      <c r="SUJ106" s="189"/>
      <c r="SUK106" s="189"/>
      <c r="SUL106" s="189"/>
      <c r="SUM106" s="189"/>
      <c r="SUN106" s="189"/>
      <c r="SUO106" s="189"/>
      <c r="SUP106" s="189"/>
      <c r="SUQ106" s="189"/>
      <c r="SUR106" s="189"/>
      <c r="SUS106" s="189"/>
      <c r="SUT106" s="189"/>
      <c r="SUU106" s="189"/>
      <c r="SUV106" s="189"/>
      <c r="SUW106" s="189"/>
      <c r="SUX106" s="189"/>
      <c r="SUY106" s="189"/>
      <c r="SUZ106" s="189"/>
      <c r="SVA106" s="189"/>
      <c r="SVB106" s="189"/>
      <c r="SVC106" s="189"/>
      <c r="SVD106" s="189"/>
      <c r="SVE106" s="189"/>
      <c r="SVF106" s="189"/>
      <c r="SVG106" s="189"/>
      <c r="SVH106" s="189"/>
      <c r="SVI106" s="189"/>
      <c r="SVJ106" s="189"/>
      <c r="SVK106" s="189"/>
      <c r="SVL106" s="189"/>
      <c r="SVM106" s="189"/>
      <c r="SVN106" s="189"/>
      <c r="SVO106" s="189"/>
      <c r="SVP106" s="189"/>
      <c r="SVQ106" s="189"/>
      <c r="SVR106" s="189"/>
      <c r="SVS106" s="189"/>
      <c r="SVT106" s="189"/>
      <c r="SVU106" s="189"/>
      <c r="SVV106" s="189"/>
      <c r="SVW106" s="189"/>
      <c r="SVX106" s="189"/>
      <c r="SVY106" s="189"/>
      <c r="SVZ106" s="189"/>
      <c r="SWA106" s="189"/>
      <c r="SWB106" s="189"/>
      <c r="SWC106" s="189"/>
      <c r="SWD106" s="189"/>
      <c r="SWE106" s="189"/>
      <c r="SWF106" s="189"/>
      <c r="SWG106" s="189"/>
      <c r="SWH106" s="189"/>
      <c r="SWI106" s="189"/>
      <c r="SWJ106" s="189"/>
      <c r="SWK106" s="189"/>
      <c r="SWL106" s="189"/>
      <c r="SWM106" s="189"/>
      <c r="SWN106" s="189"/>
      <c r="SWO106" s="189"/>
      <c r="SWP106" s="189"/>
      <c r="SWQ106" s="189"/>
      <c r="SWR106" s="189"/>
      <c r="SWS106" s="189"/>
      <c r="SWT106" s="189"/>
      <c r="SWU106" s="189"/>
      <c r="SWV106" s="189"/>
      <c r="SWW106" s="189"/>
      <c r="SWX106" s="189"/>
      <c r="SWY106" s="189"/>
      <c r="SWZ106" s="189"/>
      <c r="SXA106" s="189"/>
      <c r="SXB106" s="189"/>
      <c r="SXC106" s="189"/>
      <c r="SXD106" s="189"/>
      <c r="SXE106" s="189"/>
      <c r="SXF106" s="189"/>
      <c r="SXG106" s="189"/>
      <c r="SXH106" s="189"/>
      <c r="SXI106" s="189"/>
      <c r="SXJ106" s="189"/>
      <c r="SXK106" s="189"/>
      <c r="SXL106" s="189"/>
      <c r="SXM106" s="189"/>
      <c r="SXN106" s="189"/>
      <c r="SXO106" s="189"/>
      <c r="SXP106" s="189"/>
      <c r="SXQ106" s="189"/>
      <c r="SXR106" s="189"/>
      <c r="SXS106" s="189"/>
      <c r="SXT106" s="189"/>
      <c r="SXU106" s="189"/>
      <c r="SXV106" s="189"/>
      <c r="SXW106" s="189"/>
      <c r="SXX106" s="189"/>
      <c r="SXY106" s="189"/>
      <c r="SXZ106" s="189"/>
      <c r="SYA106" s="189"/>
      <c r="SYB106" s="189"/>
      <c r="SYC106" s="189"/>
      <c r="SYD106" s="189"/>
      <c r="SYE106" s="189"/>
      <c r="SYF106" s="189"/>
      <c r="SYG106" s="189"/>
      <c r="SYH106" s="189"/>
      <c r="SYI106" s="189"/>
      <c r="SYJ106" s="189"/>
      <c r="SYK106" s="189"/>
      <c r="SYL106" s="189"/>
      <c r="SYM106" s="189"/>
      <c r="SYN106" s="189"/>
      <c r="SYO106" s="189"/>
      <c r="SYP106" s="189"/>
      <c r="SYQ106" s="189"/>
      <c r="SYR106" s="189"/>
      <c r="SYS106" s="189"/>
      <c r="SYT106" s="189"/>
      <c r="SYU106" s="189"/>
      <c r="SYV106" s="189"/>
      <c r="SYW106" s="189"/>
      <c r="SYX106" s="189"/>
      <c r="SYY106" s="189"/>
      <c r="SYZ106" s="189"/>
      <c r="SZA106" s="189"/>
      <c r="SZB106" s="189"/>
      <c r="SZC106" s="189"/>
      <c r="SZD106" s="189"/>
      <c r="SZE106" s="189"/>
      <c r="SZF106" s="189"/>
      <c r="SZG106" s="189"/>
      <c r="SZH106" s="189"/>
      <c r="SZI106" s="189"/>
      <c r="SZJ106" s="189"/>
      <c r="SZK106" s="189"/>
      <c r="SZL106" s="189"/>
      <c r="SZM106" s="189"/>
      <c r="SZN106" s="189"/>
      <c r="SZO106" s="189"/>
      <c r="SZP106" s="189"/>
      <c r="SZQ106" s="189"/>
      <c r="SZR106" s="189"/>
      <c r="SZS106" s="189"/>
      <c r="SZT106" s="189"/>
      <c r="SZU106" s="189"/>
      <c r="SZV106" s="189"/>
      <c r="SZW106" s="189"/>
      <c r="SZX106" s="189"/>
      <c r="SZY106" s="189"/>
      <c r="SZZ106" s="189"/>
      <c r="TAA106" s="189"/>
      <c r="TAB106" s="189"/>
      <c r="TAC106" s="189"/>
      <c r="TAD106" s="189"/>
      <c r="TAE106" s="189"/>
      <c r="TAF106" s="189"/>
      <c r="TAG106" s="189"/>
      <c r="TAH106" s="189"/>
      <c r="TAI106" s="189"/>
      <c r="TAJ106" s="189"/>
      <c r="TAK106" s="189"/>
      <c r="TAL106" s="189"/>
      <c r="TAM106" s="189"/>
      <c r="TAN106" s="189"/>
      <c r="TAO106" s="189"/>
      <c r="TAP106" s="189"/>
      <c r="TAQ106" s="189"/>
      <c r="TAR106" s="189"/>
      <c r="TAS106" s="189"/>
      <c r="TAT106" s="189"/>
      <c r="TAU106" s="189"/>
      <c r="TAV106" s="189"/>
      <c r="TAW106" s="189"/>
      <c r="TAX106" s="189"/>
      <c r="TAY106" s="189"/>
      <c r="TAZ106" s="189"/>
      <c r="TBA106" s="189"/>
      <c r="TBB106" s="189"/>
      <c r="TBC106" s="189"/>
      <c r="TBD106" s="189"/>
      <c r="TBE106" s="189"/>
      <c r="TBF106" s="189"/>
      <c r="TBG106" s="189"/>
      <c r="TBH106" s="189"/>
      <c r="TBI106" s="189"/>
      <c r="TBJ106" s="189"/>
      <c r="TBK106" s="189"/>
      <c r="TBL106" s="189"/>
      <c r="TBM106" s="189"/>
      <c r="TBN106" s="189"/>
      <c r="TBO106" s="189"/>
      <c r="TBP106" s="189"/>
      <c r="TBQ106" s="189"/>
      <c r="TBR106" s="189"/>
      <c r="TBS106" s="189"/>
      <c r="TBT106" s="189"/>
      <c r="TBU106" s="189"/>
      <c r="TBV106" s="189"/>
      <c r="TBW106" s="189"/>
      <c r="TBX106" s="189"/>
      <c r="TBY106" s="189"/>
      <c r="TBZ106" s="189"/>
      <c r="TCA106" s="189"/>
      <c r="TCB106" s="189"/>
      <c r="TCC106" s="189"/>
      <c r="TCD106" s="189"/>
      <c r="TCE106" s="189"/>
      <c r="TCF106" s="189"/>
      <c r="TCG106" s="189"/>
      <c r="TCH106" s="189"/>
      <c r="TCI106" s="189"/>
      <c r="TCJ106" s="189"/>
      <c r="TCK106" s="189"/>
      <c r="TCL106" s="189"/>
      <c r="TCM106" s="189"/>
      <c r="TCN106" s="189"/>
      <c r="TCO106" s="189"/>
      <c r="TCP106" s="189"/>
      <c r="TCQ106" s="189"/>
      <c r="TCR106" s="189"/>
      <c r="TCS106" s="189"/>
      <c r="TCT106" s="189"/>
      <c r="TCU106" s="189"/>
      <c r="TCV106" s="189"/>
      <c r="TCW106" s="189"/>
      <c r="TCX106" s="189"/>
      <c r="TCY106" s="189"/>
      <c r="TCZ106" s="189"/>
      <c r="TDA106" s="189"/>
      <c r="TDB106" s="189"/>
      <c r="TDC106" s="189"/>
      <c r="TDD106" s="189"/>
      <c r="TDE106" s="189"/>
      <c r="TDF106" s="189"/>
      <c r="TDG106" s="189"/>
      <c r="TDH106" s="189"/>
      <c r="TDI106" s="189"/>
      <c r="TDJ106" s="189"/>
      <c r="TDK106" s="189"/>
      <c r="TDL106" s="189"/>
      <c r="TDM106" s="189"/>
      <c r="TDN106" s="189"/>
      <c r="TDO106" s="189"/>
      <c r="TDP106" s="189"/>
      <c r="TDQ106" s="189"/>
      <c r="TDR106" s="189"/>
      <c r="TDS106" s="189"/>
      <c r="TDT106" s="189"/>
      <c r="TDU106" s="189"/>
      <c r="TDV106" s="189"/>
      <c r="TDW106" s="189"/>
      <c r="TDX106" s="189"/>
      <c r="TDY106" s="189"/>
      <c r="TDZ106" s="189"/>
      <c r="TEA106" s="189"/>
      <c r="TEB106" s="189"/>
      <c r="TEC106" s="189"/>
      <c r="TED106" s="189"/>
      <c r="TEE106" s="189"/>
      <c r="TEF106" s="189"/>
      <c r="TEG106" s="189"/>
      <c r="TEH106" s="189"/>
      <c r="TEI106" s="189"/>
      <c r="TEJ106" s="189"/>
      <c r="TEK106" s="189"/>
      <c r="TEL106" s="189"/>
      <c r="TEM106" s="189"/>
      <c r="TEN106" s="189"/>
      <c r="TEO106" s="189"/>
      <c r="TEP106" s="189"/>
      <c r="TEQ106" s="189"/>
      <c r="TER106" s="189"/>
      <c r="TES106" s="189"/>
      <c r="TET106" s="189"/>
      <c r="TEU106" s="189"/>
      <c r="TEV106" s="189"/>
      <c r="TEW106" s="189"/>
      <c r="TEX106" s="189"/>
      <c r="TEY106" s="189"/>
      <c r="TEZ106" s="189"/>
      <c r="TFA106" s="189"/>
      <c r="TFB106" s="189"/>
      <c r="TFC106" s="189"/>
      <c r="TFD106" s="189"/>
      <c r="TFE106" s="189"/>
      <c r="TFF106" s="189"/>
      <c r="TFG106" s="189"/>
      <c r="TFH106" s="189"/>
      <c r="TFI106" s="189"/>
      <c r="TFJ106" s="189"/>
      <c r="TFK106" s="189"/>
      <c r="TFL106" s="189"/>
      <c r="TFM106" s="189"/>
      <c r="TFN106" s="189"/>
      <c r="TFO106" s="189"/>
      <c r="TFP106" s="189"/>
      <c r="TFQ106" s="189"/>
      <c r="TFR106" s="189"/>
      <c r="TFS106" s="189"/>
      <c r="TFT106" s="189"/>
      <c r="TFU106" s="189"/>
      <c r="TFV106" s="189"/>
      <c r="TFW106" s="189"/>
      <c r="TFX106" s="189"/>
      <c r="TFY106" s="189"/>
      <c r="TFZ106" s="189"/>
      <c r="TGA106" s="189"/>
      <c r="TGB106" s="189"/>
      <c r="TGC106" s="189"/>
      <c r="TGD106" s="189"/>
      <c r="TGE106" s="189"/>
      <c r="TGF106" s="189"/>
      <c r="TGG106" s="189"/>
      <c r="TGH106" s="189"/>
      <c r="TGI106" s="189"/>
      <c r="TGJ106" s="189"/>
      <c r="TGK106" s="189"/>
      <c r="TGL106" s="189"/>
      <c r="TGM106" s="189"/>
      <c r="TGN106" s="189"/>
      <c r="TGO106" s="189"/>
      <c r="TGP106" s="189"/>
      <c r="TGQ106" s="189"/>
      <c r="TGR106" s="189"/>
      <c r="TGS106" s="189"/>
      <c r="TGT106" s="189"/>
      <c r="TGU106" s="189"/>
      <c r="TGV106" s="189"/>
      <c r="TGW106" s="189"/>
      <c r="TGX106" s="189"/>
      <c r="TGY106" s="189"/>
      <c r="TGZ106" s="189"/>
      <c r="THA106" s="189"/>
      <c r="THB106" s="189"/>
      <c r="THC106" s="189"/>
      <c r="THD106" s="189"/>
      <c r="THE106" s="189"/>
      <c r="THF106" s="189"/>
      <c r="THG106" s="189"/>
      <c r="THH106" s="189"/>
      <c r="THI106" s="189"/>
      <c r="THJ106" s="189"/>
      <c r="THK106" s="189"/>
      <c r="THL106" s="189"/>
      <c r="THM106" s="189"/>
      <c r="THN106" s="189"/>
      <c r="THO106" s="189"/>
      <c r="THP106" s="189"/>
      <c r="THQ106" s="189"/>
      <c r="THR106" s="189"/>
      <c r="THS106" s="189"/>
      <c r="THT106" s="189"/>
      <c r="THU106" s="189"/>
      <c r="THV106" s="189"/>
      <c r="THW106" s="189"/>
      <c r="THX106" s="189"/>
      <c r="THY106" s="189"/>
      <c r="THZ106" s="189"/>
      <c r="TIA106" s="189"/>
      <c r="TIB106" s="189"/>
      <c r="TIC106" s="189"/>
      <c r="TID106" s="189"/>
      <c r="TIE106" s="189"/>
      <c r="TIF106" s="189"/>
      <c r="TIG106" s="189"/>
      <c r="TIH106" s="189"/>
      <c r="TII106" s="189"/>
      <c r="TIJ106" s="189"/>
      <c r="TIK106" s="189"/>
      <c r="TIL106" s="189"/>
      <c r="TIM106" s="189"/>
      <c r="TIN106" s="189"/>
      <c r="TIO106" s="189"/>
      <c r="TIP106" s="189"/>
      <c r="TIQ106" s="189"/>
      <c r="TIR106" s="189"/>
      <c r="TIS106" s="189"/>
      <c r="TIT106" s="189"/>
      <c r="TIU106" s="189"/>
      <c r="TIV106" s="189"/>
      <c r="TIW106" s="189"/>
      <c r="TIX106" s="189"/>
      <c r="TIY106" s="189"/>
      <c r="TIZ106" s="189"/>
      <c r="TJA106" s="189"/>
      <c r="TJB106" s="189"/>
      <c r="TJC106" s="189"/>
      <c r="TJD106" s="189"/>
      <c r="TJE106" s="189"/>
      <c r="TJF106" s="189"/>
      <c r="TJG106" s="189"/>
      <c r="TJH106" s="189"/>
      <c r="TJI106" s="189"/>
      <c r="TJJ106" s="189"/>
      <c r="TJK106" s="189"/>
      <c r="TJL106" s="189"/>
      <c r="TJM106" s="189"/>
      <c r="TJN106" s="189"/>
      <c r="TJO106" s="189"/>
      <c r="TJP106" s="189"/>
      <c r="TJQ106" s="189"/>
      <c r="TJR106" s="189"/>
      <c r="TJS106" s="189"/>
      <c r="TJT106" s="189"/>
      <c r="TJU106" s="189"/>
      <c r="TJV106" s="189"/>
      <c r="TJW106" s="189"/>
      <c r="TJX106" s="189"/>
      <c r="TJY106" s="189"/>
      <c r="TJZ106" s="189"/>
      <c r="TKA106" s="189"/>
      <c r="TKB106" s="189"/>
      <c r="TKC106" s="189"/>
      <c r="TKD106" s="189"/>
      <c r="TKE106" s="189"/>
      <c r="TKF106" s="189"/>
      <c r="TKG106" s="189"/>
      <c r="TKH106" s="189"/>
      <c r="TKI106" s="189"/>
      <c r="TKJ106" s="189"/>
      <c r="TKK106" s="189"/>
      <c r="TKL106" s="189"/>
      <c r="TKM106" s="189"/>
      <c r="TKN106" s="189"/>
      <c r="TKO106" s="189"/>
      <c r="TKP106" s="189"/>
      <c r="TKQ106" s="189"/>
      <c r="TKR106" s="189"/>
      <c r="TKS106" s="189"/>
      <c r="TKT106" s="189"/>
      <c r="TKU106" s="189"/>
      <c r="TKV106" s="189"/>
      <c r="TKW106" s="189"/>
      <c r="TKX106" s="189"/>
      <c r="TKY106" s="189"/>
      <c r="TKZ106" s="189"/>
      <c r="TLA106" s="189"/>
      <c r="TLB106" s="189"/>
      <c r="TLC106" s="189"/>
      <c r="TLD106" s="189"/>
      <c r="TLE106" s="189"/>
      <c r="TLF106" s="189"/>
      <c r="TLG106" s="189"/>
      <c r="TLH106" s="189"/>
      <c r="TLI106" s="189"/>
      <c r="TLJ106" s="189"/>
      <c r="TLK106" s="189"/>
      <c r="TLL106" s="189"/>
      <c r="TLM106" s="189"/>
      <c r="TLN106" s="189"/>
      <c r="TLO106" s="189"/>
      <c r="TLP106" s="189"/>
      <c r="TLQ106" s="189"/>
      <c r="TLR106" s="189"/>
      <c r="TLS106" s="189"/>
      <c r="TLT106" s="189"/>
      <c r="TLU106" s="189"/>
      <c r="TLV106" s="189"/>
      <c r="TLW106" s="189"/>
      <c r="TLX106" s="189"/>
      <c r="TLY106" s="189"/>
      <c r="TLZ106" s="189"/>
      <c r="TMA106" s="189"/>
      <c r="TMB106" s="189"/>
      <c r="TMC106" s="189"/>
      <c r="TMD106" s="189"/>
      <c r="TME106" s="189"/>
      <c r="TMF106" s="189"/>
      <c r="TMG106" s="189"/>
      <c r="TMH106" s="189"/>
      <c r="TMI106" s="189"/>
      <c r="TMJ106" s="189"/>
      <c r="TMK106" s="189"/>
      <c r="TML106" s="189"/>
      <c r="TMM106" s="189"/>
      <c r="TMN106" s="189"/>
      <c r="TMO106" s="189"/>
      <c r="TMP106" s="189"/>
      <c r="TMQ106" s="189"/>
      <c r="TMR106" s="189"/>
      <c r="TMS106" s="189"/>
      <c r="TMT106" s="189"/>
      <c r="TMU106" s="189"/>
      <c r="TMV106" s="189"/>
      <c r="TMW106" s="189"/>
      <c r="TMX106" s="189"/>
      <c r="TMY106" s="189"/>
      <c r="TMZ106" s="189"/>
      <c r="TNA106" s="189"/>
      <c r="TNB106" s="189"/>
      <c r="TNC106" s="189"/>
      <c r="TND106" s="189"/>
      <c r="TNE106" s="189"/>
      <c r="TNF106" s="189"/>
      <c r="TNG106" s="189"/>
      <c r="TNH106" s="189"/>
      <c r="TNI106" s="189"/>
      <c r="TNJ106" s="189"/>
      <c r="TNK106" s="189"/>
      <c r="TNL106" s="189"/>
      <c r="TNM106" s="189"/>
      <c r="TNN106" s="189"/>
      <c r="TNO106" s="189"/>
      <c r="TNP106" s="189"/>
      <c r="TNQ106" s="189"/>
      <c r="TNR106" s="189"/>
      <c r="TNS106" s="189"/>
      <c r="TNT106" s="189"/>
      <c r="TNU106" s="189"/>
      <c r="TNV106" s="189"/>
      <c r="TNW106" s="189"/>
      <c r="TNX106" s="189"/>
      <c r="TNY106" s="189"/>
      <c r="TNZ106" s="189"/>
      <c r="TOA106" s="189"/>
      <c r="TOB106" s="189"/>
      <c r="TOC106" s="189"/>
      <c r="TOD106" s="189"/>
      <c r="TOE106" s="189"/>
      <c r="TOF106" s="189"/>
      <c r="TOG106" s="189"/>
      <c r="TOH106" s="189"/>
      <c r="TOI106" s="189"/>
      <c r="TOJ106" s="189"/>
      <c r="TOK106" s="189"/>
      <c r="TOL106" s="189"/>
      <c r="TOM106" s="189"/>
      <c r="TON106" s="189"/>
      <c r="TOO106" s="189"/>
      <c r="TOP106" s="189"/>
      <c r="TOQ106" s="189"/>
      <c r="TOR106" s="189"/>
      <c r="TOS106" s="189"/>
      <c r="TOT106" s="189"/>
      <c r="TOU106" s="189"/>
      <c r="TOV106" s="189"/>
      <c r="TOW106" s="189"/>
      <c r="TOX106" s="189"/>
      <c r="TOY106" s="189"/>
      <c r="TOZ106" s="189"/>
      <c r="TPA106" s="189"/>
      <c r="TPB106" s="189"/>
      <c r="TPC106" s="189"/>
      <c r="TPD106" s="189"/>
      <c r="TPE106" s="189"/>
      <c r="TPF106" s="189"/>
      <c r="TPG106" s="189"/>
      <c r="TPH106" s="189"/>
      <c r="TPI106" s="189"/>
      <c r="TPJ106" s="189"/>
      <c r="TPK106" s="189"/>
      <c r="TPL106" s="189"/>
      <c r="TPM106" s="189"/>
      <c r="TPN106" s="189"/>
      <c r="TPO106" s="189"/>
      <c r="TPP106" s="189"/>
      <c r="TPQ106" s="189"/>
      <c r="TPR106" s="189"/>
      <c r="TPS106" s="189"/>
      <c r="TPT106" s="189"/>
      <c r="TPU106" s="189"/>
      <c r="TPV106" s="189"/>
      <c r="TPW106" s="189"/>
      <c r="TPX106" s="189"/>
      <c r="TPY106" s="189"/>
      <c r="TPZ106" s="189"/>
      <c r="TQA106" s="189"/>
      <c r="TQB106" s="189"/>
      <c r="TQC106" s="189"/>
      <c r="TQD106" s="189"/>
      <c r="TQE106" s="189"/>
      <c r="TQF106" s="189"/>
      <c r="TQG106" s="189"/>
      <c r="TQH106" s="189"/>
      <c r="TQI106" s="189"/>
      <c r="TQJ106" s="189"/>
      <c r="TQK106" s="189"/>
      <c r="TQL106" s="189"/>
      <c r="TQM106" s="189"/>
      <c r="TQN106" s="189"/>
      <c r="TQO106" s="189"/>
      <c r="TQP106" s="189"/>
      <c r="TQQ106" s="189"/>
      <c r="TQR106" s="189"/>
      <c r="TQS106" s="189"/>
      <c r="TQT106" s="189"/>
      <c r="TQU106" s="189"/>
      <c r="TQV106" s="189"/>
      <c r="TQW106" s="189"/>
      <c r="TQX106" s="189"/>
      <c r="TQY106" s="189"/>
      <c r="TQZ106" s="189"/>
      <c r="TRA106" s="189"/>
      <c r="TRB106" s="189"/>
      <c r="TRC106" s="189"/>
      <c r="TRD106" s="189"/>
      <c r="TRE106" s="189"/>
      <c r="TRF106" s="189"/>
      <c r="TRG106" s="189"/>
      <c r="TRH106" s="189"/>
      <c r="TRI106" s="189"/>
      <c r="TRJ106" s="189"/>
      <c r="TRK106" s="189"/>
      <c r="TRL106" s="189"/>
      <c r="TRM106" s="189"/>
      <c r="TRN106" s="189"/>
      <c r="TRO106" s="189"/>
      <c r="TRP106" s="189"/>
      <c r="TRQ106" s="189"/>
      <c r="TRR106" s="189"/>
      <c r="TRS106" s="189"/>
      <c r="TRT106" s="189"/>
      <c r="TRU106" s="189"/>
      <c r="TRV106" s="189"/>
      <c r="TRW106" s="189"/>
      <c r="TRX106" s="189"/>
      <c r="TRY106" s="189"/>
      <c r="TRZ106" s="189"/>
      <c r="TSA106" s="189"/>
      <c r="TSB106" s="189"/>
      <c r="TSC106" s="189"/>
      <c r="TSD106" s="189"/>
      <c r="TSE106" s="189"/>
      <c r="TSF106" s="189"/>
      <c r="TSG106" s="189"/>
      <c r="TSH106" s="189"/>
      <c r="TSI106" s="189"/>
      <c r="TSJ106" s="189"/>
      <c r="TSK106" s="189"/>
      <c r="TSL106" s="189"/>
      <c r="TSM106" s="189"/>
      <c r="TSN106" s="189"/>
      <c r="TSO106" s="189"/>
      <c r="TSP106" s="189"/>
      <c r="TSQ106" s="189"/>
      <c r="TSR106" s="189"/>
      <c r="TSS106" s="189"/>
      <c r="TST106" s="189"/>
      <c r="TSU106" s="189"/>
      <c r="TSV106" s="189"/>
      <c r="TSW106" s="189"/>
      <c r="TSX106" s="189"/>
      <c r="TSY106" s="189"/>
      <c r="TSZ106" s="189"/>
      <c r="TTA106" s="189"/>
      <c r="TTB106" s="189"/>
      <c r="TTC106" s="189"/>
      <c r="TTD106" s="189"/>
      <c r="TTE106" s="189"/>
      <c r="TTF106" s="189"/>
      <c r="TTG106" s="189"/>
      <c r="TTH106" s="189"/>
      <c r="TTI106" s="189"/>
      <c r="TTJ106" s="189"/>
      <c r="TTK106" s="189"/>
      <c r="TTL106" s="189"/>
      <c r="TTM106" s="189"/>
      <c r="TTN106" s="189"/>
      <c r="TTO106" s="189"/>
      <c r="TTP106" s="189"/>
      <c r="TTQ106" s="189"/>
      <c r="TTR106" s="189"/>
      <c r="TTS106" s="189"/>
      <c r="TTT106" s="189"/>
      <c r="TTU106" s="189"/>
      <c r="TTV106" s="189"/>
      <c r="TTW106" s="189"/>
      <c r="TTX106" s="189"/>
      <c r="TTY106" s="189"/>
      <c r="TTZ106" s="189"/>
      <c r="TUA106" s="189"/>
      <c r="TUB106" s="189"/>
      <c r="TUC106" s="189"/>
      <c r="TUD106" s="189"/>
      <c r="TUE106" s="189"/>
      <c r="TUF106" s="189"/>
      <c r="TUG106" s="189"/>
      <c r="TUH106" s="189"/>
      <c r="TUI106" s="189"/>
      <c r="TUJ106" s="189"/>
      <c r="TUK106" s="189"/>
      <c r="TUL106" s="189"/>
      <c r="TUM106" s="189"/>
      <c r="TUN106" s="189"/>
      <c r="TUO106" s="189"/>
      <c r="TUP106" s="189"/>
      <c r="TUQ106" s="189"/>
      <c r="TUR106" s="189"/>
      <c r="TUS106" s="189"/>
      <c r="TUT106" s="189"/>
      <c r="TUU106" s="189"/>
      <c r="TUV106" s="189"/>
      <c r="TUW106" s="189"/>
      <c r="TUX106" s="189"/>
      <c r="TUY106" s="189"/>
      <c r="TUZ106" s="189"/>
      <c r="TVA106" s="189"/>
      <c r="TVB106" s="189"/>
      <c r="TVC106" s="189"/>
      <c r="TVD106" s="189"/>
      <c r="TVE106" s="189"/>
      <c r="TVF106" s="189"/>
      <c r="TVG106" s="189"/>
      <c r="TVH106" s="189"/>
      <c r="TVI106" s="189"/>
      <c r="TVJ106" s="189"/>
      <c r="TVK106" s="189"/>
      <c r="TVL106" s="189"/>
      <c r="TVM106" s="189"/>
      <c r="TVN106" s="189"/>
      <c r="TVO106" s="189"/>
      <c r="TVP106" s="189"/>
      <c r="TVQ106" s="189"/>
      <c r="TVR106" s="189"/>
      <c r="TVS106" s="189"/>
      <c r="TVT106" s="189"/>
      <c r="TVU106" s="189"/>
      <c r="TVV106" s="189"/>
      <c r="TVW106" s="189"/>
      <c r="TVX106" s="189"/>
      <c r="TVY106" s="189"/>
      <c r="TVZ106" s="189"/>
      <c r="TWA106" s="189"/>
      <c r="TWB106" s="189"/>
      <c r="TWC106" s="189"/>
      <c r="TWD106" s="189"/>
      <c r="TWE106" s="189"/>
      <c r="TWF106" s="189"/>
      <c r="TWG106" s="189"/>
      <c r="TWH106" s="189"/>
      <c r="TWI106" s="189"/>
      <c r="TWJ106" s="189"/>
      <c r="TWK106" s="189"/>
      <c r="TWL106" s="189"/>
      <c r="TWM106" s="189"/>
      <c r="TWN106" s="189"/>
      <c r="TWO106" s="189"/>
      <c r="TWP106" s="189"/>
      <c r="TWQ106" s="189"/>
      <c r="TWR106" s="189"/>
      <c r="TWS106" s="189"/>
      <c r="TWT106" s="189"/>
      <c r="TWU106" s="189"/>
      <c r="TWV106" s="189"/>
      <c r="TWW106" s="189"/>
      <c r="TWX106" s="189"/>
      <c r="TWY106" s="189"/>
      <c r="TWZ106" s="189"/>
      <c r="TXA106" s="189"/>
      <c r="TXB106" s="189"/>
      <c r="TXC106" s="189"/>
      <c r="TXD106" s="189"/>
      <c r="TXE106" s="189"/>
      <c r="TXF106" s="189"/>
      <c r="TXG106" s="189"/>
      <c r="TXH106" s="189"/>
      <c r="TXI106" s="189"/>
      <c r="TXJ106" s="189"/>
      <c r="TXK106" s="189"/>
      <c r="TXL106" s="189"/>
      <c r="TXM106" s="189"/>
      <c r="TXN106" s="189"/>
      <c r="TXO106" s="189"/>
      <c r="TXP106" s="189"/>
      <c r="TXQ106" s="189"/>
      <c r="TXR106" s="189"/>
      <c r="TXS106" s="189"/>
      <c r="TXT106" s="189"/>
      <c r="TXU106" s="189"/>
      <c r="TXV106" s="189"/>
      <c r="TXW106" s="189"/>
      <c r="TXX106" s="189"/>
      <c r="TXY106" s="189"/>
      <c r="TXZ106" s="189"/>
      <c r="TYA106" s="189"/>
      <c r="TYB106" s="189"/>
      <c r="TYC106" s="189"/>
      <c r="TYD106" s="189"/>
      <c r="TYE106" s="189"/>
      <c r="TYF106" s="189"/>
      <c r="TYG106" s="189"/>
      <c r="TYH106" s="189"/>
      <c r="TYI106" s="189"/>
      <c r="TYJ106" s="189"/>
      <c r="TYK106" s="189"/>
      <c r="TYL106" s="189"/>
      <c r="TYM106" s="189"/>
      <c r="TYN106" s="189"/>
      <c r="TYO106" s="189"/>
      <c r="TYP106" s="189"/>
      <c r="TYQ106" s="189"/>
      <c r="TYR106" s="189"/>
      <c r="TYS106" s="189"/>
      <c r="TYT106" s="189"/>
      <c r="TYU106" s="189"/>
      <c r="TYV106" s="189"/>
      <c r="TYW106" s="189"/>
      <c r="TYX106" s="189"/>
      <c r="TYY106" s="189"/>
      <c r="TYZ106" s="189"/>
      <c r="TZA106" s="189"/>
      <c r="TZB106" s="189"/>
      <c r="TZC106" s="189"/>
      <c r="TZD106" s="189"/>
      <c r="TZE106" s="189"/>
      <c r="TZF106" s="189"/>
      <c r="TZG106" s="189"/>
      <c r="TZH106" s="189"/>
      <c r="TZI106" s="189"/>
      <c r="TZJ106" s="189"/>
      <c r="TZK106" s="189"/>
      <c r="TZL106" s="189"/>
      <c r="TZM106" s="189"/>
      <c r="TZN106" s="189"/>
      <c r="TZO106" s="189"/>
      <c r="TZP106" s="189"/>
      <c r="TZQ106" s="189"/>
      <c r="TZR106" s="189"/>
      <c r="TZS106" s="189"/>
      <c r="TZT106" s="189"/>
      <c r="TZU106" s="189"/>
      <c r="TZV106" s="189"/>
      <c r="TZW106" s="189"/>
      <c r="TZX106" s="189"/>
      <c r="TZY106" s="189"/>
      <c r="TZZ106" s="189"/>
      <c r="UAA106" s="189"/>
      <c r="UAB106" s="189"/>
      <c r="UAC106" s="189"/>
      <c r="UAD106" s="189"/>
      <c r="UAE106" s="189"/>
      <c r="UAF106" s="189"/>
      <c r="UAG106" s="189"/>
      <c r="UAH106" s="189"/>
      <c r="UAI106" s="189"/>
      <c r="UAJ106" s="189"/>
      <c r="UAK106" s="189"/>
      <c r="UAL106" s="189"/>
      <c r="UAM106" s="189"/>
      <c r="UAN106" s="189"/>
      <c r="UAO106" s="189"/>
      <c r="UAP106" s="189"/>
      <c r="UAQ106" s="189"/>
      <c r="UAR106" s="189"/>
      <c r="UAS106" s="189"/>
      <c r="UAT106" s="189"/>
      <c r="UAU106" s="189"/>
      <c r="UAV106" s="189"/>
      <c r="UAW106" s="189"/>
      <c r="UAX106" s="189"/>
      <c r="UAY106" s="189"/>
      <c r="UAZ106" s="189"/>
      <c r="UBA106" s="189"/>
      <c r="UBB106" s="189"/>
      <c r="UBC106" s="189"/>
      <c r="UBD106" s="189"/>
      <c r="UBE106" s="189"/>
      <c r="UBF106" s="189"/>
      <c r="UBG106" s="189"/>
      <c r="UBH106" s="189"/>
      <c r="UBI106" s="189"/>
      <c r="UBJ106" s="189"/>
      <c r="UBK106" s="189"/>
      <c r="UBL106" s="189"/>
      <c r="UBM106" s="189"/>
      <c r="UBN106" s="189"/>
      <c r="UBO106" s="189"/>
      <c r="UBP106" s="189"/>
      <c r="UBQ106" s="189"/>
      <c r="UBR106" s="189"/>
      <c r="UBS106" s="189"/>
      <c r="UBT106" s="189"/>
      <c r="UBU106" s="189"/>
      <c r="UBV106" s="189"/>
      <c r="UBW106" s="189"/>
      <c r="UBX106" s="189"/>
      <c r="UBY106" s="189"/>
      <c r="UBZ106" s="189"/>
      <c r="UCA106" s="189"/>
      <c r="UCB106" s="189"/>
      <c r="UCC106" s="189"/>
      <c r="UCD106" s="189"/>
      <c r="UCE106" s="189"/>
      <c r="UCF106" s="189"/>
      <c r="UCG106" s="189"/>
      <c r="UCH106" s="189"/>
      <c r="UCI106" s="189"/>
      <c r="UCJ106" s="189"/>
      <c r="UCK106" s="189"/>
      <c r="UCL106" s="189"/>
      <c r="UCM106" s="189"/>
      <c r="UCN106" s="189"/>
      <c r="UCO106" s="189"/>
      <c r="UCP106" s="189"/>
      <c r="UCQ106" s="189"/>
      <c r="UCR106" s="189"/>
      <c r="UCS106" s="189"/>
      <c r="UCT106" s="189"/>
      <c r="UCU106" s="189"/>
      <c r="UCV106" s="189"/>
      <c r="UCW106" s="189"/>
      <c r="UCX106" s="189"/>
      <c r="UCY106" s="189"/>
      <c r="UCZ106" s="189"/>
      <c r="UDA106" s="189"/>
      <c r="UDB106" s="189"/>
      <c r="UDC106" s="189"/>
      <c r="UDD106" s="189"/>
      <c r="UDE106" s="189"/>
      <c r="UDF106" s="189"/>
      <c r="UDG106" s="189"/>
      <c r="UDH106" s="189"/>
      <c r="UDI106" s="189"/>
      <c r="UDJ106" s="189"/>
      <c r="UDK106" s="189"/>
      <c r="UDL106" s="189"/>
      <c r="UDM106" s="189"/>
      <c r="UDN106" s="189"/>
      <c r="UDO106" s="189"/>
      <c r="UDP106" s="189"/>
      <c r="UDQ106" s="189"/>
      <c r="UDR106" s="189"/>
      <c r="UDS106" s="189"/>
      <c r="UDT106" s="189"/>
      <c r="UDU106" s="189"/>
      <c r="UDV106" s="189"/>
      <c r="UDW106" s="189"/>
      <c r="UDX106" s="189"/>
      <c r="UDY106" s="189"/>
      <c r="UDZ106" s="189"/>
      <c r="UEA106" s="189"/>
      <c r="UEB106" s="189"/>
      <c r="UEC106" s="189"/>
      <c r="UED106" s="189"/>
      <c r="UEE106" s="189"/>
      <c r="UEF106" s="189"/>
      <c r="UEG106" s="189"/>
      <c r="UEH106" s="189"/>
      <c r="UEI106" s="189"/>
      <c r="UEJ106" s="189"/>
      <c r="UEK106" s="189"/>
      <c r="UEL106" s="189"/>
      <c r="UEM106" s="189"/>
      <c r="UEN106" s="189"/>
      <c r="UEO106" s="189"/>
      <c r="UEP106" s="189"/>
      <c r="UEQ106" s="189"/>
      <c r="UER106" s="189"/>
      <c r="UES106" s="189"/>
      <c r="UET106" s="189"/>
      <c r="UEU106" s="189"/>
      <c r="UEV106" s="189"/>
      <c r="UEW106" s="189"/>
      <c r="UEX106" s="189"/>
      <c r="UEY106" s="189"/>
      <c r="UEZ106" s="189"/>
      <c r="UFA106" s="189"/>
      <c r="UFB106" s="189"/>
      <c r="UFC106" s="189"/>
      <c r="UFD106" s="189"/>
      <c r="UFE106" s="189"/>
      <c r="UFF106" s="189"/>
      <c r="UFG106" s="189"/>
      <c r="UFH106" s="189"/>
      <c r="UFI106" s="189"/>
      <c r="UFJ106" s="189"/>
      <c r="UFK106" s="189"/>
      <c r="UFL106" s="189"/>
      <c r="UFM106" s="189"/>
      <c r="UFN106" s="189"/>
      <c r="UFO106" s="189"/>
      <c r="UFP106" s="189"/>
      <c r="UFQ106" s="189"/>
      <c r="UFR106" s="189"/>
      <c r="UFS106" s="189"/>
      <c r="UFT106" s="189"/>
      <c r="UFU106" s="189"/>
      <c r="UFV106" s="189"/>
      <c r="UFW106" s="189"/>
      <c r="UFX106" s="189"/>
      <c r="UFY106" s="189"/>
      <c r="UFZ106" s="189"/>
      <c r="UGA106" s="189"/>
      <c r="UGB106" s="189"/>
      <c r="UGC106" s="189"/>
      <c r="UGD106" s="189"/>
      <c r="UGE106" s="189"/>
      <c r="UGF106" s="189"/>
      <c r="UGG106" s="189"/>
      <c r="UGH106" s="189"/>
      <c r="UGI106" s="189"/>
      <c r="UGJ106" s="189"/>
      <c r="UGK106" s="189"/>
      <c r="UGL106" s="189"/>
      <c r="UGM106" s="189"/>
      <c r="UGN106" s="189"/>
      <c r="UGO106" s="189"/>
      <c r="UGP106" s="189"/>
      <c r="UGQ106" s="189"/>
      <c r="UGR106" s="189"/>
      <c r="UGS106" s="189"/>
      <c r="UGT106" s="189"/>
      <c r="UGU106" s="189"/>
      <c r="UGV106" s="189"/>
      <c r="UGW106" s="189"/>
      <c r="UGX106" s="189"/>
      <c r="UGY106" s="189"/>
      <c r="UGZ106" s="189"/>
      <c r="UHA106" s="189"/>
      <c r="UHB106" s="189"/>
      <c r="UHC106" s="189"/>
      <c r="UHD106" s="189"/>
      <c r="UHE106" s="189"/>
      <c r="UHF106" s="189"/>
      <c r="UHG106" s="189"/>
      <c r="UHH106" s="189"/>
      <c r="UHI106" s="189"/>
      <c r="UHJ106" s="189"/>
      <c r="UHK106" s="189"/>
      <c r="UHL106" s="189"/>
      <c r="UHM106" s="189"/>
      <c r="UHN106" s="189"/>
      <c r="UHO106" s="189"/>
      <c r="UHP106" s="189"/>
      <c r="UHQ106" s="189"/>
      <c r="UHR106" s="189"/>
      <c r="UHS106" s="189"/>
      <c r="UHT106" s="189"/>
      <c r="UHU106" s="189"/>
      <c r="UHV106" s="189"/>
      <c r="UHW106" s="189"/>
      <c r="UHX106" s="189"/>
      <c r="UHY106" s="189"/>
      <c r="UHZ106" s="189"/>
      <c r="UIA106" s="189"/>
      <c r="UIB106" s="189"/>
      <c r="UIC106" s="189"/>
      <c r="UID106" s="189"/>
      <c r="UIE106" s="189"/>
      <c r="UIF106" s="189"/>
      <c r="UIG106" s="189"/>
      <c r="UIH106" s="189"/>
      <c r="UII106" s="189"/>
      <c r="UIJ106" s="189"/>
      <c r="UIK106" s="189"/>
      <c r="UIL106" s="189"/>
      <c r="UIM106" s="189"/>
      <c r="UIN106" s="189"/>
      <c r="UIO106" s="189"/>
      <c r="UIP106" s="189"/>
      <c r="UIQ106" s="189"/>
      <c r="UIR106" s="189"/>
      <c r="UIS106" s="189"/>
      <c r="UIT106" s="189"/>
      <c r="UIU106" s="189"/>
      <c r="UIV106" s="189"/>
      <c r="UIW106" s="189"/>
      <c r="UIX106" s="189"/>
      <c r="UIY106" s="189"/>
      <c r="UIZ106" s="189"/>
      <c r="UJA106" s="189"/>
      <c r="UJB106" s="189"/>
      <c r="UJC106" s="189"/>
      <c r="UJD106" s="189"/>
      <c r="UJE106" s="189"/>
      <c r="UJF106" s="189"/>
      <c r="UJG106" s="189"/>
      <c r="UJH106" s="189"/>
      <c r="UJI106" s="189"/>
      <c r="UJJ106" s="189"/>
      <c r="UJK106" s="189"/>
      <c r="UJL106" s="189"/>
      <c r="UJM106" s="189"/>
      <c r="UJN106" s="189"/>
      <c r="UJO106" s="189"/>
      <c r="UJP106" s="189"/>
      <c r="UJQ106" s="189"/>
      <c r="UJR106" s="189"/>
      <c r="UJS106" s="189"/>
      <c r="UJT106" s="189"/>
      <c r="UJU106" s="189"/>
      <c r="UJV106" s="189"/>
      <c r="UJW106" s="189"/>
      <c r="UJX106" s="189"/>
      <c r="UJY106" s="189"/>
      <c r="UJZ106" s="189"/>
      <c r="UKA106" s="189"/>
      <c r="UKB106" s="189"/>
      <c r="UKC106" s="189"/>
      <c r="UKD106" s="189"/>
      <c r="UKE106" s="189"/>
      <c r="UKF106" s="189"/>
      <c r="UKG106" s="189"/>
      <c r="UKH106" s="189"/>
      <c r="UKI106" s="189"/>
      <c r="UKJ106" s="189"/>
      <c r="UKK106" s="189"/>
      <c r="UKL106" s="189"/>
      <c r="UKM106" s="189"/>
      <c r="UKN106" s="189"/>
      <c r="UKO106" s="189"/>
      <c r="UKP106" s="189"/>
      <c r="UKQ106" s="189"/>
      <c r="UKR106" s="189"/>
      <c r="UKS106" s="189"/>
      <c r="UKT106" s="189"/>
      <c r="UKU106" s="189"/>
      <c r="UKV106" s="189"/>
      <c r="UKW106" s="189"/>
      <c r="UKX106" s="189"/>
      <c r="UKY106" s="189"/>
      <c r="UKZ106" s="189"/>
      <c r="ULA106" s="189"/>
      <c r="ULB106" s="189"/>
      <c r="ULC106" s="189"/>
      <c r="ULD106" s="189"/>
      <c r="ULE106" s="189"/>
      <c r="ULF106" s="189"/>
      <c r="ULG106" s="189"/>
      <c r="ULH106" s="189"/>
      <c r="ULI106" s="189"/>
      <c r="ULJ106" s="189"/>
      <c r="ULK106" s="189"/>
      <c r="ULL106" s="189"/>
      <c r="ULM106" s="189"/>
      <c r="ULN106" s="189"/>
      <c r="ULO106" s="189"/>
      <c r="ULP106" s="189"/>
      <c r="ULQ106" s="189"/>
      <c r="ULR106" s="189"/>
      <c r="ULS106" s="189"/>
      <c r="ULT106" s="189"/>
      <c r="ULU106" s="189"/>
      <c r="ULV106" s="189"/>
      <c r="ULW106" s="189"/>
      <c r="ULX106" s="189"/>
      <c r="ULY106" s="189"/>
      <c r="ULZ106" s="189"/>
      <c r="UMA106" s="189"/>
      <c r="UMB106" s="189"/>
      <c r="UMC106" s="189"/>
      <c r="UMD106" s="189"/>
      <c r="UME106" s="189"/>
      <c r="UMF106" s="189"/>
      <c r="UMG106" s="189"/>
      <c r="UMH106" s="189"/>
      <c r="UMI106" s="189"/>
      <c r="UMJ106" s="189"/>
      <c r="UMK106" s="189"/>
      <c r="UML106" s="189"/>
      <c r="UMM106" s="189"/>
      <c r="UMN106" s="189"/>
      <c r="UMO106" s="189"/>
      <c r="UMP106" s="189"/>
      <c r="UMQ106" s="189"/>
      <c r="UMR106" s="189"/>
      <c r="UMS106" s="189"/>
      <c r="UMT106" s="189"/>
      <c r="UMU106" s="189"/>
      <c r="UMV106" s="189"/>
      <c r="UMW106" s="189"/>
      <c r="UMX106" s="189"/>
      <c r="UMY106" s="189"/>
      <c r="UMZ106" s="189"/>
      <c r="UNA106" s="189"/>
      <c r="UNB106" s="189"/>
      <c r="UNC106" s="189"/>
      <c r="UND106" s="189"/>
      <c r="UNE106" s="189"/>
      <c r="UNF106" s="189"/>
      <c r="UNG106" s="189"/>
      <c r="UNH106" s="189"/>
      <c r="UNI106" s="189"/>
      <c r="UNJ106" s="189"/>
      <c r="UNK106" s="189"/>
      <c r="UNL106" s="189"/>
      <c r="UNM106" s="189"/>
      <c r="UNN106" s="189"/>
      <c r="UNO106" s="189"/>
      <c r="UNP106" s="189"/>
      <c r="UNQ106" s="189"/>
      <c r="UNR106" s="189"/>
      <c r="UNS106" s="189"/>
      <c r="UNT106" s="189"/>
      <c r="UNU106" s="189"/>
      <c r="UNV106" s="189"/>
      <c r="UNW106" s="189"/>
      <c r="UNX106" s="189"/>
      <c r="UNY106" s="189"/>
      <c r="UNZ106" s="189"/>
      <c r="UOA106" s="189"/>
      <c r="UOB106" s="189"/>
      <c r="UOC106" s="189"/>
      <c r="UOD106" s="189"/>
      <c r="UOE106" s="189"/>
      <c r="UOF106" s="189"/>
      <c r="UOG106" s="189"/>
      <c r="UOH106" s="189"/>
      <c r="UOI106" s="189"/>
      <c r="UOJ106" s="189"/>
      <c r="UOK106" s="189"/>
      <c r="UOL106" s="189"/>
      <c r="UOM106" s="189"/>
      <c r="UON106" s="189"/>
      <c r="UOO106" s="189"/>
      <c r="UOP106" s="189"/>
      <c r="UOQ106" s="189"/>
      <c r="UOR106" s="189"/>
      <c r="UOS106" s="189"/>
      <c r="UOT106" s="189"/>
      <c r="UOU106" s="189"/>
      <c r="UOV106" s="189"/>
      <c r="UOW106" s="189"/>
      <c r="UOX106" s="189"/>
      <c r="UOY106" s="189"/>
      <c r="UOZ106" s="189"/>
      <c r="UPA106" s="189"/>
      <c r="UPB106" s="189"/>
      <c r="UPC106" s="189"/>
      <c r="UPD106" s="189"/>
      <c r="UPE106" s="189"/>
      <c r="UPF106" s="189"/>
      <c r="UPG106" s="189"/>
      <c r="UPH106" s="189"/>
      <c r="UPI106" s="189"/>
      <c r="UPJ106" s="189"/>
      <c r="UPK106" s="189"/>
      <c r="UPL106" s="189"/>
      <c r="UPM106" s="189"/>
      <c r="UPN106" s="189"/>
      <c r="UPO106" s="189"/>
      <c r="UPP106" s="189"/>
      <c r="UPQ106" s="189"/>
      <c r="UPR106" s="189"/>
      <c r="UPS106" s="189"/>
      <c r="UPT106" s="189"/>
      <c r="UPU106" s="189"/>
      <c r="UPV106" s="189"/>
      <c r="UPW106" s="189"/>
      <c r="UPX106" s="189"/>
      <c r="UPY106" s="189"/>
      <c r="UPZ106" s="189"/>
      <c r="UQA106" s="189"/>
      <c r="UQB106" s="189"/>
      <c r="UQC106" s="189"/>
      <c r="UQD106" s="189"/>
      <c r="UQE106" s="189"/>
      <c r="UQF106" s="189"/>
      <c r="UQG106" s="189"/>
      <c r="UQH106" s="189"/>
      <c r="UQI106" s="189"/>
      <c r="UQJ106" s="189"/>
      <c r="UQK106" s="189"/>
      <c r="UQL106" s="189"/>
      <c r="UQM106" s="189"/>
      <c r="UQN106" s="189"/>
      <c r="UQO106" s="189"/>
      <c r="UQP106" s="189"/>
      <c r="UQQ106" s="189"/>
      <c r="UQR106" s="189"/>
      <c r="UQS106" s="189"/>
      <c r="UQT106" s="189"/>
      <c r="UQU106" s="189"/>
      <c r="UQV106" s="189"/>
      <c r="UQW106" s="189"/>
      <c r="UQX106" s="189"/>
      <c r="UQY106" s="189"/>
      <c r="UQZ106" s="189"/>
      <c r="URA106" s="189"/>
      <c r="URB106" s="189"/>
      <c r="URC106" s="189"/>
      <c r="URD106" s="189"/>
      <c r="URE106" s="189"/>
      <c r="URF106" s="189"/>
      <c r="URG106" s="189"/>
      <c r="URH106" s="189"/>
      <c r="URI106" s="189"/>
      <c r="URJ106" s="189"/>
      <c r="URK106" s="189"/>
      <c r="URL106" s="189"/>
      <c r="URM106" s="189"/>
      <c r="URN106" s="189"/>
      <c r="URO106" s="189"/>
      <c r="URP106" s="189"/>
      <c r="URQ106" s="189"/>
      <c r="URR106" s="189"/>
      <c r="URS106" s="189"/>
      <c r="URT106" s="189"/>
      <c r="URU106" s="189"/>
      <c r="URV106" s="189"/>
      <c r="URW106" s="189"/>
      <c r="URX106" s="189"/>
      <c r="URY106" s="189"/>
      <c r="URZ106" s="189"/>
      <c r="USA106" s="189"/>
      <c r="USB106" s="189"/>
      <c r="USC106" s="189"/>
      <c r="USD106" s="189"/>
      <c r="USE106" s="189"/>
      <c r="USF106" s="189"/>
      <c r="USG106" s="189"/>
      <c r="USH106" s="189"/>
      <c r="USI106" s="189"/>
      <c r="USJ106" s="189"/>
      <c r="USK106" s="189"/>
      <c r="USL106" s="189"/>
      <c r="USM106" s="189"/>
      <c r="USN106" s="189"/>
      <c r="USO106" s="189"/>
      <c r="USP106" s="189"/>
      <c r="USQ106" s="189"/>
      <c r="USR106" s="189"/>
      <c r="USS106" s="189"/>
      <c r="UST106" s="189"/>
      <c r="USU106" s="189"/>
      <c r="USV106" s="189"/>
      <c r="USW106" s="189"/>
      <c r="USX106" s="189"/>
      <c r="USY106" s="189"/>
      <c r="USZ106" s="189"/>
      <c r="UTA106" s="189"/>
      <c r="UTB106" s="189"/>
      <c r="UTC106" s="189"/>
      <c r="UTD106" s="189"/>
      <c r="UTE106" s="189"/>
      <c r="UTF106" s="189"/>
      <c r="UTG106" s="189"/>
      <c r="UTH106" s="189"/>
      <c r="UTI106" s="189"/>
      <c r="UTJ106" s="189"/>
      <c r="UTK106" s="189"/>
      <c r="UTL106" s="189"/>
      <c r="UTM106" s="189"/>
      <c r="UTN106" s="189"/>
      <c r="UTO106" s="189"/>
      <c r="UTP106" s="189"/>
      <c r="UTQ106" s="189"/>
      <c r="UTR106" s="189"/>
      <c r="UTS106" s="189"/>
      <c r="UTT106" s="189"/>
      <c r="UTU106" s="189"/>
      <c r="UTV106" s="189"/>
      <c r="UTW106" s="189"/>
      <c r="UTX106" s="189"/>
      <c r="UTY106" s="189"/>
      <c r="UTZ106" s="189"/>
      <c r="UUA106" s="189"/>
      <c r="UUB106" s="189"/>
      <c r="UUC106" s="189"/>
      <c r="UUD106" s="189"/>
      <c r="UUE106" s="189"/>
      <c r="UUF106" s="189"/>
      <c r="UUG106" s="189"/>
      <c r="UUH106" s="189"/>
      <c r="UUI106" s="189"/>
      <c r="UUJ106" s="189"/>
      <c r="UUK106" s="189"/>
      <c r="UUL106" s="189"/>
      <c r="UUM106" s="189"/>
      <c r="UUN106" s="189"/>
      <c r="UUO106" s="189"/>
      <c r="UUP106" s="189"/>
      <c r="UUQ106" s="189"/>
      <c r="UUR106" s="189"/>
      <c r="UUS106" s="189"/>
      <c r="UUT106" s="189"/>
      <c r="UUU106" s="189"/>
      <c r="UUV106" s="189"/>
      <c r="UUW106" s="189"/>
      <c r="UUX106" s="189"/>
      <c r="UUY106" s="189"/>
      <c r="UUZ106" s="189"/>
      <c r="UVA106" s="189"/>
      <c r="UVB106" s="189"/>
      <c r="UVC106" s="189"/>
      <c r="UVD106" s="189"/>
      <c r="UVE106" s="189"/>
      <c r="UVF106" s="189"/>
      <c r="UVG106" s="189"/>
      <c r="UVH106" s="189"/>
      <c r="UVI106" s="189"/>
      <c r="UVJ106" s="189"/>
      <c r="UVK106" s="189"/>
      <c r="UVL106" s="189"/>
      <c r="UVM106" s="189"/>
      <c r="UVN106" s="189"/>
      <c r="UVO106" s="189"/>
      <c r="UVP106" s="189"/>
      <c r="UVQ106" s="189"/>
      <c r="UVR106" s="189"/>
      <c r="UVS106" s="189"/>
      <c r="UVT106" s="189"/>
      <c r="UVU106" s="189"/>
      <c r="UVV106" s="189"/>
      <c r="UVW106" s="189"/>
      <c r="UVX106" s="189"/>
      <c r="UVY106" s="189"/>
      <c r="UVZ106" s="189"/>
      <c r="UWA106" s="189"/>
      <c r="UWB106" s="189"/>
      <c r="UWC106" s="189"/>
      <c r="UWD106" s="189"/>
      <c r="UWE106" s="189"/>
      <c r="UWF106" s="189"/>
      <c r="UWG106" s="189"/>
      <c r="UWH106" s="189"/>
      <c r="UWI106" s="189"/>
      <c r="UWJ106" s="189"/>
      <c r="UWK106" s="189"/>
      <c r="UWL106" s="189"/>
      <c r="UWM106" s="189"/>
      <c r="UWN106" s="189"/>
      <c r="UWO106" s="189"/>
      <c r="UWP106" s="189"/>
      <c r="UWQ106" s="189"/>
      <c r="UWR106" s="189"/>
      <c r="UWS106" s="189"/>
      <c r="UWT106" s="189"/>
      <c r="UWU106" s="189"/>
      <c r="UWV106" s="189"/>
      <c r="UWW106" s="189"/>
      <c r="UWX106" s="189"/>
      <c r="UWY106" s="189"/>
      <c r="UWZ106" s="189"/>
      <c r="UXA106" s="189"/>
      <c r="UXB106" s="189"/>
      <c r="UXC106" s="189"/>
      <c r="UXD106" s="189"/>
      <c r="UXE106" s="189"/>
      <c r="UXF106" s="189"/>
      <c r="UXG106" s="189"/>
      <c r="UXH106" s="189"/>
      <c r="UXI106" s="189"/>
      <c r="UXJ106" s="189"/>
      <c r="UXK106" s="189"/>
      <c r="UXL106" s="189"/>
      <c r="UXM106" s="189"/>
      <c r="UXN106" s="189"/>
      <c r="UXO106" s="189"/>
      <c r="UXP106" s="189"/>
      <c r="UXQ106" s="189"/>
      <c r="UXR106" s="189"/>
      <c r="UXS106" s="189"/>
      <c r="UXT106" s="189"/>
      <c r="UXU106" s="189"/>
      <c r="UXV106" s="189"/>
      <c r="UXW106" s="189"/>
      <c r="UXX106" s="189"/>
      <c r="UXY106" s="189"/>
      <c r="UXZ106" s="189"/>
      <c r="UYA106" s="189"/>
      <c r="UYB106" s="189"/>
      <c r="UYC106" s="189"/>
      <c r="UYD106" s="189"/>
      <c r="UYE106" s="189"/>
      <c r="UYF106" s="189"/>
      <c r="UYG106" s="189"/>
      <c r="UYH106" s="189"/>
      <c r="UYI106" s="189"/>
      <c r="UYJ106" s="189"/>
      <c r="UYK106" s="189"/>
      <c r="UYL106" s="189"/>
      <c r="UYM106" s="189"/>
      <c r="UYN106" s="189"/>
      <c r="UYO106" s="189"/>
      <c r="UYP106" s="189"/>
      <c r="UYQ106" s="189"/>
      <c r="UYR106" s="189"/>
      <c r="UYS106" s="189"/>
      <c r="UYT106" s="189"/>
      <c r="UYU106" s="189"/>
      <c r="UYV106" s="189"/>
      <c r="UYW106" s="189"/>
      <c r="UYX106" s="189"/>
      <c r="UYY106" s="189"/>
      <c r="UYZ106" s="189"/>
      <c r="UZA106" s="189"/>
      <c r="UZB106" s="189"/>
      <c r="UZC106" s="189"/>
      <c r="UZD106" s="189"/>
      <c r="UZE106" s="189"/>
      <c r="UZF106" s="189"/>
      <c r="UZG106" s="189"/>
      <c r="UZH106" s="189"/>
      <c r="UZI106" s="189"/>
      <c r="UZJ106" s="189"/>
      <c r="UZK106" s="189"/>
      <c r="UZL106" s="189"/>
      <c r="UZM106" s="189"/>
      <c r="UZN106" s="189"/>
      <c r="UZO106" s="189"/>
      <c r="UZP106" s="189"/>
      <c r="UZQ106" s="189"/>
      <c r="UZR106" s="189"/>
      <c r="UZS106" s="189"/>
      <c r="UZT106" s="189"/>
      <c r="UZU106" s="189"/>
      <c r="UZV106" s="189"/>
      <c r="UZW106" s="189"/>
      <c r="UZX106" s="189"/>
      <c r="UZY106" s="189"/>
      <c r="UZZ106" s="189"/>
      <c r="VAA106" s="189"/>
      <c r="VAB106" s="189"/>
      <c r="VAC106" s="189"/>
      <c r="VAD106" s="189"/>
      <c r="VAE106" s="189"/>
      <c r="VAF106" s="189"/>
      <c r="VAG106" s="189"/>
      <c r="VAH106" s="189"/>
      <c r="VAI106" s="189"/>
      <c r="VAJ106" s="189"/>
      <c r="VAK106" s="189"/>
      <c r="VAL106" s="189"/>
      <c r="VAM106" s="189"/>
      <c r="VAN106" s="189"/>
      <c r="VAO106" s="189"/>
      <c r="VAP106" s="189"/>
      <c r="VAQ106" s="189"/>
      <c r="VAR106" s="189"/>
      <c r="VAS106" s="189"/>
      <c r="VAT106" s="189"/>
      <c r="VAU106" s="189"/>
      <c r="VAV106" s="189"/>
      <c r="VAW106" s="189"/>
      <c r="VAX106" s="189"/>
      <c r="VAY106" s="189"/>
      <c r="VAZ106" s="189"/>
      <c r="VBA106" s="189"/>
      <c r="VBB106" s="189"/>
      <c r="VBC106" s="189"/>
      <c r="VBD106" s="189"/>
      <c r="VBE106" s="189"/>
      <c r="VBF106" s="189"/>
      <c r="VBG106" s="189"/>
      <c r="VBH106" s="189"/>
      <c r="VBI106" s="189"/>
      <c r="VBJ106" s="189"/>
      <c r="VBK106" s="189"/>
      <c r="VBL106" s="189"/>
      <c r="VBM106" s="189"/>
      <c r="VBN106" s="189"/>
      <c r="VBO106" s="189"/>
      <c r="VBP106" s="189"/>
      <c r="VBQ106" s="189"/>
      <c r="VBR106" s="189"/>
      <c r="VBS106" s="189"/>
      <c r="VBT106" s="189"/>
      <c r="VBU106" s="189"/>
      <c r="VBV106" s="189"/>
      <c r="VBW106" s="189"/>
      <c r="VBX106" s="189"/>
      <c r="VBY106" s="189"/>
      <c r="VBZ106" s="189"/>
      <c r="VCA106" s="189"/>
      <c r="VCB106" s="189"/>
      <c r="VCC106" s="189"/>
      <c r="VCD106" s="189"/>
      <c r="VCE106" s="189"/>
      <c r="VCF106" s="189"/>
      <c r="VCG106" s="189"/>
      <c r="VCH106" s="189"/>
      <c r="VCI106" s="189"/>
      <c r="VCJ106" s="189"/>
      <c r="VCK106" s="189"/>
      <c r="VCL106" s="189"/>
      <c r="VCM106" s="189"/>
      <c r="VCN106" s="189"/>
      <c r="VCO106" s="189"/>
      <c r="VCP106" s="189"/>
      <c r="VCQ106" s="189"/>
      <c r="VCR106" s="189"/>
      <c r="VCS106" s="189"/>
      <c r="VCT106" s="189"/>
      <c r="VCU106" s="189"/>
      <c r="VCV106" s="189"/>
      <c r="VCW106" s="189"/>
      <c r="VCX106" s="189"/>
      <c r="VCY106" s="189"/>
      <c r="VCZ106" s="189"/>
      <c r="VDA106" s="189"/>
      <c r="VDB106" s="189"/>
      <c r="VDC106" s="189"/>
      <c r="VDD106" s="189"/>
      <c r="VDE106" s="189"/>
      <c r="VDF106" s="189"/>
      <c r="VDG106" s="189"/>
      <c r="VDH106" s="189"/>
      <c r="VDI106" s="189"/>
      <c r="VDJ106" s="189"/>
      <c r="VDK106" s="189"/>
      <c r="VDL106" s="189"/>
      <c r="VDM106" s="189"/>
      <c r="VDN106" s="189"/>
      <c r="VDO106" s="189"/>
      <c r="VDP106" s="189"/>
      <c r="VDQ106" s="189"/>
      <c r="VDR106" s="189"/>
      <c r="VDS106" s="189"/>
      <c r="VDT106" s="189"/>
      <c r="VDU106" s="189"/>
      <c r="VDV106" s="189"/>
      <c r="VDW106" s="189"/>
      <c r="VDX106" s="189"/>
      <c r="VDY106" s="189"/>
      <c r="VDZ106" s="189"/>
      <c r="VEA106" s="189"/>
      <c r="VEB106" s="189"/>
      <c r="VEC106" s="189"/>
      <c r="VED106" s="189"/>
      <c r="VEE106" s="189"/>
      <c r="VEF106" s="189"/>
      <c r="VEG106" s="189"/>
      <c r="VEH106" s="189"/>
      <c r="VEI106" s="189"/>
      <c r="VEJ106" s="189"/>
      <c r="VEK106" s="189"/>
      <c r="VEL106" s="189"/>
      <c r="VEM106" s="189"/>
      <c r="VEN106" s="189"/>
      <c r="VEO106" s="189"/>
      <c r="VEP106" s="189"/>
      <c r="VEQ106" s="189"/>
      <c r="VER106" s="189"/>
      <c r="VES106" s="189"/>
      <c r="VET106" s="189"/>
      <c r="VEU106" s="189"/>
      <c r="VEV106" s="189"/>
      <c r="VEW106" s="189"/>
      <c r="VEX106" s="189"/>
      <c r="VEY106" s="189"/>
      <c r="VEZ106" s="189"/>
      <c r="VFA106" s="189"/>
      <c r="VFB106" s="189"/>
      <c r="VFC106" s="189"/>
      <c r="VFD106" s="189"/>
      <c r="VFE106" s="189"/>
      <c r="VFF106" s="189"/>
      <c r="VFG106" s="189"/>
      <c r="VFH106" s="189"/>
      <c r="VFI106" s="189"/>
      <c r="VFJ106" s="189"/>
      <c r="VFK106" s="189"/>
      <c r="VFL106" s="189"/>
      <c r="VFM106" s="189"/>
      <c r="VFN106" s="189"/>
      <c r="VFO106" s="189"/>
      <c r="VFP106" s="189"/>
      <c r="VFQ106" s="189"/>
      <c r="VFR106" s="189"/>
      <c r="VFS106" s="189"/>
      <c r="VFT106" s="189"/>
      <c r="VFU106" s="189"/>
      <c r="VFV106" s="189"/>
      <c r="VFW106" s="189"/>
      <c r="VFX106" s="189"/>
      <c r="VFY106" s="189"/>
      <c r="VFZ106" s="189"/>
      <c r="VGA106" s="189"/>
      <c r="VGB106" s="189"/>
      <c r="VGC106" s="189"/>
      <c r="VGD106" s="189"/>
      <c r="VGE106" s="189"/>
      <c r="VGF106" s="189"/>
      <c r="VGG106" s="189"/>
      <c r="VGH106" s="189"/>
      <c r="VGI106" s="189"/>
      <c r="VGJ106" s="189"/>
      <c r="VGK106" s="189"/>
      <c r="VGL106" s="189"/>
      <c r="VGM106" s="189"/>
      <c r="VGN106" s="189"/>
      <c r="VGO106" s="189"/>
      <c r="VGP106" s="189"/>
      <c r="VGQ106" s="189"/>
      <c r="VGR106" s="189"/>
      <c r="VGS106" s="189"/>
      <c r="VGT106" s="189"/>
      <c r="VGU106" s="189"/>
      <c r="VGV106" s="189"/>
      <c r="VGW106" s="189"/>
      <c r="VGX106" s="189"/>
      <c r="VGY106" s="189"/>
      <c r="VGZ106" s="189"/>
      <c r="VHA106" s="189"/>
      <c r="VHB106" s="189"/>
      <c r="VHC106" s="189"/>
      <c r="VHD106" s="189"/>
      <c r="VHE106" s="189"/>
      <c r="VHF106" s="189"/>
      <c r="VHG106" s="189"/>
      <c r="VHH106" s="189"/>
      <c r="VHI106" s="189"/>
      <c r="VHJ106" s="189"/>
      <c r="VHK106" s="189"/>
      <c r="VHL106" s="189"/>
      <c r="VHM106" s="189"/>
      <c r="VHN106" s="189"/>
      <c r="VHO106" s="189"/>
      <c r="VHP106" s="189"/>
      <c r="VHQ106" s="189"/>
      <c r="VHR106" s="189"/>
      <c r="VHS106" s="189"/>
      <c r="VHT106" s="189"/>
      <c r="VHU106" s="189"/>
      <c r="VHV106" s="189"/>
      <c r="VHW106" s="189"/>
      <c r="VHX106" s="189"/>
      <c r="VHY106" s="189"/>
      <c r="VHZ106" s="189"/>
      <c r="VIA106" s="189"/>
      <c r="VIB106" s="189"/>
      <c r="VIC106" s="189"/>
      <c r="VID106" s="189"/>
      <c r="VIE106" s="189"/>
      <c r="VIF106" s="189"/>
      <c r="VIG106" s="189"/>
      <c r="VIH106" s="189"/>
      <c r="VII106" s="189"/>
      <c r="VIJ106" s="189"/>
      <c r="VIK106" s="189"/>
      <c r="VIL106" s="189"/>
      <c r="VIM106" s="189"/>
      <c r="VIN106" s="189"/>
      <c r="VIO106" s="189"/>
      <c r="VIP106" s="189"/>
      <c r="VIQ106" s="189"/>
      <c r="VIR106" s="189"/>
      <c r="VIS106" s="189"/>
      <c r="VIT106" s="189"/>
      <c r="VIU106" s="189"/>
      <c r="VIV106" s="189"/>
      <c r="VIW106" s="189"/>
      <c r="VIX106" s="189"/>
      <c r="VIY106" s="189"/>
      <c r="VIZ106" s="189"/>
      <c r="VJA106" s="189"/>
      <c r="VJB106" s="189"/>
      <c r="VJC106" s="189"/>
      <c r="VJD106" s="189"/>
      <c r="VJE106" s="189"/>
      <c r="VJF106" s="189"/>
      <c r="VJG106" s="189"/>
      <c r="VJH106" s="189"/>
      <c r="VJI106" s="189"/>
      <c r="VJJ106" s="189"/>
      <c r="VJK106" s="189"/>
      <c r="VJL106" s="189"/>
      <c r="VJM106" s="189"/>
      <c r="VJN106" s="189"/>
      <c r="VJO106" s="189"/>
      <c r="VJP106" s="189"/>
      <c r="VJQ106" s="189"/>
      <c r="VJR106" s="189"/>
      <c r="VJS106" s="189"/>
      <c r="VJT106" s="189"/>
      <c r="VJU106" s="189"/>
      <c r="VJV106" s="189"/>
      <c r="VJW106" s="189"/>
      <c r="VJX106" s="189"/>
      <c r="VJY106" s="189"/>
      <c r="VJZ106" s="189"/>
      <c r="VKA106" s="189"/>
      <c r="VKB106" s="189"/>
      <c r="VKC106" s="189"/>
      <c r="VKD106" s="189"/>
      <c r="VKE106" s="189"/>
      <c r="VKF106" s="189"/>
      <c r="VKG106" s="189"/>
      <c r="VKH106" s="189"/>
      <c r="VKI106" s="189"/>
      <c r="VKJ106" s="189"/>
      <c r="VKK106" s="189"/>
      <c r="VKL106" s="189"/>
      <c r="VKM106" s="189"/>
      <c r="VKN106" s="189"/>
      <c r="VKO106" s="189"/>
      <c r="VKP106" s="189"/>
      <c r="VKQ106" s="189"/>
      <c r="VKR106" s="189"/>
      <c r="VKS106" s="189"/>
      <c r="VKT106" s="189"/>
      <c r="VKU106" s="189"/>
      <c r="VKV106" s="189"/>
      <c r="VKW106" s="189"/>
      <c r="VKX106" s="189"/>
      <c r="VKY106" s="189"/>
      <c r="VKZ106" s="189"/>
      <c r="VLA106" s="189"/>
      <c r="VLB106" s="189"/>
      <c r="VLC106" s="189"/>
      <c r="VLD106" s="189"/>
      <c r="VLE106" s="189"/>
      <c r="VLF106" s="189"/>
      <c r="VLG106" s="189"/>
      <c r="VLH106" s="189"/>
      <c r="VLI106" s="189"/>
      <c r="VLJ106" s="189"/>
      <c r="VLK106" s="189"/>
      <c r="VLL106" s="189"/>
      <c r="VLM106" s="189"/>
      <c r="VLN106" s="189"/>
      <c r="VLO106" s="189"/>
      <c r="VLP106" s="189"/>
      <c r="VLQ106" s="189"/>
      <c r="VLR106" s="189"/>
      <c r="VLS106" s="189"/>
      <c r="VLT106" s="189"/>
      <c r="VLU106" s="189"/>
      <c r="VLV106" s="189"/>
      <c r="VLW106" s="189"/>
      <c r="VLX106" s="189"/>
      <c r="VLY106" s="189"/>
      <c r="VLZ106" s="189"/>
      <c r="VMA106" s="189"/>
      <c r="VMB106" s="189"/>
      <c r="VMC106" s="189"/>
      <c r="VMD106" s="189"/>
      <c r="VME106" s="189"/>
      <c r="VMF106" s="189"/>
      <c r="VMG106" s="189"/>
      <c r="VMH106" s="189"/>
      <c r="VMI106" s="189"/>
      <c r="VMJ106" s="189"/>
      <c r="VMK106" s="189"/>
      <c r="VML106" s="189"/>
      <c r="VMM106" s="189"/>
      <c r="VMN106" s="189"/>
      <c r="VMO106" s="189"/>
      <c r="VMP106" s="189"/>
      <c r="VMQ106" s="189"/>
      <c r="VMR106" s="189"/>
      <c r="VMS106" s="189"/>
      <c r="VMT106" s="189"/>
      <c r="VMU106" s="189"/>
      <c r="VMV106" s="189"/>
      <c r="VMW106" s="189"/>
      <c r="VMX106" s="189"/>
      <c r="VMY106" s="189"/>
      <c r="VMZ106" s="189"/>
      <c r="VNA106" s="189"/>
      <c r="VNB106" s="189"/>
      <c r="VNC106" s="189"/>
      <c r="VND106" s="189"/>
      <c r="VNE106" s="189"/>
      <c r="VNF106" s="189"/>
      <c r="VNG106" s="189"/>
      <c r="VNH106" s="189"/>
      <c r="VNI106" s="189"/>
      <c r="VNJ106" s="189"/>
      <c r="VNK106" s="189"/>
      <c r="VNL106" s="189"/>
      <c r="VNM106" s="189"/>
      <c r="VNN106" s="189"/>
      <c r="VNO106" s="189"/>
      <c r="VNP106" s="189"/>
      <c r="VNQ106" s="189"/>
      <c r="VNR106" s="189"/>
      <c r="VNS106" s="189"/>
      <c r="VNT106" s="189"/>
      <c r="VNU106" s="189"/>
      <c r="VNV106" s="189"/>
      <c r="VNW106" s="189"/>
      <c r="VNX106" s="189"/>
      <c r="VNY106" s="189"/>
      <c r="VNZ106" s="189"/>
      <c r="VOA106" s="189"/>
      <c r="VOB106" s="189"/>
      <c r="VOC106" s="189"/>
      <c r="VOD106" s="189"/>
      <c r="VOE106" s="189"/>
      <c r="VOF106" s="189"/>
      <c r="VOG106" s="189"/>
      <c r="VOH106" s="189"/>
      <c r="VOI106" s="189"/>
      <c r="VOJ106" s="189"/>
      <c r="VOK106" s="189"/>
      <c r="VOL106" s="189"/>
      <c r="VOM106" s="189"/>
      <c r="VON106" s="189"/>
      <c r="VOO106" s="189"/>
      <c r="VOP106" s="189"/>
      <c r="VOQ106" s="189"/>
      <c r="VOR106" s="189"/>
      <c r="VOS106" s="189"/>
      <c r="VOT106" s="189"/>
      <c r="VOU106" s="189"/>
      <c r="VOV106" s="189"/>
      <c r="VOW106" s="189"/>
      <c r="VOX106" s="189"/>
      <c r="VOY106" s="189"/>
      <c r="VOZ106" s="189"/>
      <c r="VPA106" s="189"/>
      <c r="VPB106" s="189"/>
      <c r="VPC106" s="189"/>
      <c r="VPD106" s="189"/>
      <c r="VPE106" s="189"/>
      <c r="VPF106" s="189"/>
      <c r="VPG106" s="189"/>
      <c r="VPH106" s="189"/>
      <c r="VPI106" s="189"/>
      <c r="VPJ106" s="189"/>
      <c r="VPK106" s="189"/>
      <c r="VPL106" s="189"/>
      <c r="VPM106" s="189"/>
      <c r="VPN106" s="189"/>
      <c r="VPO106" s="189"/>
      <c r="VPP106" s="189"/>
      <c r="VPQ106" s="189"/>
      <c r="VPR106" s="189"/>
      <c r="VPS106" s="189"/>
      <c r="VPT106" s="189"/>
      <c r="VPU106" s="189"/>
      <c r="VPV106" s="189"/>
      <c r="VPW106" s="189"/>
      <c r="VPX106" s="189"/>
      <c r="VPY106" s="189"/>
      <c r="VPZ106" s="189"/>
      <c r="VQA106" s="189"/>
      <c r="VQB106" s="189"/>
      <c r="VQC106" s="189"/>
      <c r="VQD106" s="189"/>
      <c r="VQE106" s="189"/>
      <c r="VQF106" s="189"/>
      <c r="VQG106" s="189"/>
      <c r="VQH106" s="189"/>
      <c r="VQI106" s="189"/>
      <c r="VQJ106" s="189"/>
      <c r="VQK106" s="189"/>
      <c r="VQL106" s="189"/>
      <c r="VQM106" s="189"/>
      <c r="VQN106" s="189"/>
      <c r="VQO106" s="189"/>
      <c r="VQP106" s="189"/>
      <c r="VQQ106" s="189"/>
      <c r="VQR106" s="189"/>
      <c r="VQS106" s="189"/>
      <c r="VQT106" s="189"/>
      <c r="VQU106" s="189"/>
      <c r="VQV106" s="189"/>
      <c r="VQW106" s="189"/>
      <c r="VQX106" s="189"/>
      <c r="VQY106" s="189"/>
      <c r="VQZ106" s="189"/>
      <c r="VRA106" s="189"/>
      <c r="VRB106" s="189"/>
      <c r="VRC106" s="189"/>
      <c r="VRD106" s="189"/>
      <c r="VRE106" s="189"/>
      <c r="VRF106" s="189"/>
      <c r="VRG106" s="189"/>
      <c r="VRH106" s="189"/>
      <c r="VRI106" s="189"/>
      <c r="VRJ106" s="189"/>
      <c r="VRK106" s="189"/>
      <c r="VRL106" s="189"/>
      <c r="VRM106" s="189"/>
      <c r="VRN106" s="189"/>
      <c r="VRO106" s="189"/>
      <c r="VRP106" s="189"/>
      <c r="VRQ106" s="189"/>
      <c r="VRR106" s="189"/>
      <c r="VRS106" s="189"/>
      <c r="VRT106" s="189"/>
      <c r="VRU106" s="189"/>
      <c r="VRV106" s="189"/>
      <c r="VRW106" s="189"/>
      <c r="VRX106" s="189"/>
      <c r="VRY106" s="189"/>
      <c r="VRZ106" s="189"/>
      <c r="VSA106" s="189"/>
      <c r="VSB106" s="189"/>
      <c r="VSC106" s="189"/>
      <c r="VSD106" s="189"/>
      <c r="VSE106" s="189"/>
      <c r="VSF106" s="189"/>
      <c r="VSG106" s="189"/>
      <c r="VSH106" s="189"/>
      <c r="VSI106" s="189"/>
      <c r="VSJ106" s="189"/>
      <c r="VSK106" s="189"/>
      <c r="VSL106" s="189"/>
      <c r="VSM106" s="189"/>
      <c r="VSN106" s="189"/>
      <c r="VSO106" s="189"/>
      <c r="VSP106" s="189"/>
      <c r="VSQ106" s="189"/>
      <c r="VSR106" s="189"/>
      <c r="VSS106" s="189"/>
      <c r="VST106" s="189"/>
      <c r="VSU106" s="189"/>
      <c r="VSV106" s="189"/>
      <c r="VSW106" s="189"/>
      <c r="VSX106" s="189"/>
      <c r="VSY106" s="189"/>
      <c r="VSZ106" s="189"/>
      <c r="VTA106" s="189"/>
      <c r="VTB106" s="189"/>
      <c r="VTC106" s="189"/>
      <c r="VTD106" s="189"/>
      <c r="VTE106" s="189"/>
      <c r="VTF106" s="189"/>
      <c r="VTG106" s="189"/>
      <c r="VTH106" s="189"/>
      <c r="VTI106" s="189"/>
      <c r="VTJ106" s="189"/>
      <c r="VTK106" s="189"/>
      <c r="VTL106" s="189"/>
      <c r="VTM106" s="189"/>
      <c r="VTN106" s="189"/>
      <c r="VTO106" s="189"/>
      <c r="VTP106" s="189"/>
      <c r="VTQ106" s="189"/>
      <c r="VTR106" s="189"/>
      <c r="VTS106" s="189"/>
      <c r="VTT106" s="189"/>
      <c r="VTU106" s="189"/>
      <c r="VTV106" s="189"/>
      <c r="VTW106" s="189"/>
      <c r="VTX106" s="189"/>
      <c r="VTY106" s="189"/>
      <c r="VTZ106" s="189"/>
      <c r="VUA106" s="189"/>
      <c r="VUB106" s="189"/>
      <c r="VUC106" s="189"/>
      <c r="VUD106" s="189"/>
      <c r="VUE106" s="189"/>
      <c r="VUF106" s="189"/>
      <c r="VUG106" s="189"/>
      <c r="VUH106" s="189"/>
      <c r="VUI106" s="189"/>
      <c r="VUJ106" s="189"/>
      <c r="VUK106" s="189"/>
      <c r="VUL106" s="189"/>
      <c r="VUM106" s="189"/>
      <c r="VUN106" s="189"/>
      <c r="VUO106" s="189"/>
      <c r="VUP106" s="189"/>
      <c r="VUQ106" s="189"/>
      <c r="VUR106" s="189"/>
      <c r="VUS106" s="189"/>
      <c r="VUT106" s="189"/>
      <c r="VUU106" s="189"/>
      <c r="VUV106" s="189"/>
      <c r="VUW106" s="189"/>
      <c r="VUX106" s="189"/>
      <c r="VUY106" s="189"/>
      <c r="VUZ106" s="189"/>
      <c r="VVA106" s="189"/>
      <c r="VVB106" s="189"/>
      <c r="VVC106" s="189"/>
      <c r="VVD106" s="189"/>
      <c r="VVE106" s="189"/>
      <c r="VVF106" s="189"/>
      <c r="VVG106" s="189"/>
      <c r="VVH106" s="189"/>
      <c r="VVI106" s="189"/>
      <c r="VVJ106" s="189"/>
      <c r="VVK106" s="189"/>
      <c r="VVL106" s="189"/>
      <c r="VVM106" s="189"/>
      <c r="VVN106" s="189"/>
      <c r="VVO106" s="189"/>
      <c r="VVP106" s="189"/>
      <c r="VVQ106" s="189"/>
      <c r="VVR106" s="189"/>
      <c r="VVS106" s="189"/>
      <c r="VVT106" s="189"/>
      <c r="VVU106" s="189"/>
      <c r="VVV106" s="189"/>
      <c r="VVW106" s="189"/>
      <c r="VVX106" s="189"/>
      <c r="VVY106" s="189"/>
      <c r="VVZ106" s="189"/>
      <c r="VWA106" s="189"/>
      <c r="VWB106" s="189"/>
      <c r="VWC106" s="189"/>
      <c r="VWD106" s="189"/>
      <c r="VWE106" s="189"/>
      <c r="VWF106" s="189"/>
      <c r="VWG106" s="189"/>
      <c r="VWH106" s="189"/>
      <c r="VWI106" s="189"/>
      <c r="VWJ106" s="189"/>
      <c r="VWK106" s="189"/>
      <c r="VWL106" s="189"/>
      <c r="VWM106" s="189"/>
      <c r="VWN106" s="189"/>
      <c r="VWO106" s="189"/>
      <c r="VWP106" s="189"/>
      <c r="VWQ106" s="189"/>
      <c r="VWR106" s="189"/>
      <c r="VWS106" s="189"/>
      <c r="VWT106" s="189"/>
      <c r="VWU106" s="189"/>
      <c r="VWV106" s="189"/>
      <c r="VWW106" s="189"/>
      <c r="VWX106" s="189"/>
      <c r="VWY106" s="189"/>
      <c r="VWZ106" s="189"/>
      <c r="VXA106" s="189"/>
      <c r="VXB106" s="189"/>
      <c r="VXC106" s="189"/>
      <c r="VXD106" s="189"/>
      <c r="VXE106" s="189"/>
      <c r="VXF106" s="189"/>
      <c r="VXG106" s="189"/>
      <c r="VXH106" s="189"/>
      <c r="VXI106" s="189"/>
      <c r="VXJ106" s="189"/>
      <c r="VXK106" s="189"/>
      <c r="VXL106" s="189"/>
      <c r="VXM106" s="189"/>
      <c r="VXN106" s="189"/>
      <c r="VXO106" s="189"/>
      <c r="VXP106" s="189"/>
      <c r="VXQ106" s="189"/>
      <c r="VXR106" s="189"/>
      <c r="VXS106" s="189"/>
      <c r="VXT106" s="189"/>
      <c r="VXU106" s="189"/>
      <c r="VXV106" s="189"/>
      <c r="VXW106" s="189"/>
      <c r="VXX106" s="189"/>
      <c r="VXY106" s="189"/>
      <c r="VXZ106" s="189"/>
      <c r="VYA106" s="189"/>
      <c r="VYB106" s="189"/>
      <c r="VYC106" s="189"/>
      <c r="VYD106" s="189"/>
      <c r="VYE106" s="189"/>
      <c r="VYF106" s="189"/>
      <c r="VYG106" s="189"/>
      <c r="VYH106" s="189"/>
      <c r="VYI106" s="189"/>
      <c r="VYJ106" s="189"/>
      <c r="VYK106" s="189"/>
      <c r="VYL106" s="189"/>
      <c r="VYM106" s="189"/>
      <c r="VYN106" s="189"/>
      <c r="VYO106" s="189"/>
      <c r="VYP106" s="189"/>
      <c r="VYQ106" s="189"/>
      <c r="VYR106" s="189"/>
      <c r="VYS106" s="189"/>
      <c r="VYT106" s="189"/>
      <c r="VYU106" s="189"/>
      <c r="VYV106" s="189"/>
      <c r="VYW106" s="189"/>
      <c r="VYX106" s="189"/>
      <c r="VYY106" s="189"/>
      <c r="VYZ106" s="189"/>
      <c r="VZA106" s="189"/>
      <c r="VZB106" s="189"/>
      <c r="VZC106" s="189"/>
      <c r="VZD106" s="189"/>
      <c r="VZE106" s="189"/>
      <c r="VZF106" s="189"/>
      <c r="VZG106" s="189"/>
      <c r="VZH106" s="189"/>
      <c r="VZI106" s="189"/>
      <c r="VZJ106" s="189"/>
      <c r="VZK106" s="189"/>
      <c r="VZL106" s="189"/>
      <c r="VZM106" s="189"/>
      <c r="VZN106" s="189"/>
      <c r="VZO106" s="189"/>
      <c r="VZP106" s="189"/>
      <c r="VZQ106" s="189"/>
      <c r="VZR106" s="189"/>
      <c r="VZS106" s="189"/>
      <c r="VZT106" s="189"/>
      <c r="VZU106" s="189"/>
      <c r="VZV106" s="189"/>
      <c r="VZW106" s="189"/>
      <c r="VZX106" s="189"/>
      <c r="VZY106" s="189"/>
      <c r="VZZ106" s="189"/>
      <c r="WAA106" s="189"/>
      <c r="WAB106" s="189"/>
      <c r="WAC106" s="189"/>
      <c r="WAD106" s="189"/>
      <c r="WAE106" s="189"/>
      <c r="WAF106" s="189"/>
      <c r="WAG106" s="189"/>
      <c r="WAH106" s="189"/>
      <c r="WAI106" s="189"/>
      <c r="WAJ106" s="189"/>
      <c r="WAK106" s="189"/>
      <c r="WAL106" s="189"/>
      <c r="WAM106" s="189"/>
      <c r="WAN106" s="189"/>
      <c r="WAO106" s="189"/>
      <c r="WAP106" s="189"/>
      <c r="WAQ106" s="189"/>
      <c r="WAR106" s="189"/>
      <c r="WAS106" s="189"/>
      <c r="WAT106" s="189"/>
      <c r="WAU106" s="189"/>
      <c r="WAV106" s="189"/>
      <c r="WAW106" s="189"/>
      <c r="WAX106" s="189"/>
      <c r="WAY106" s="189"/>
      <c r="WAZ106" s="189"/>
      <c r="WBA106" s="189"/>
      <c r="WBB106" s="189"/>
      <c r="WBC106" s="189"/>
      <c r="WBD106" s="189"/>
      <c r="WBE106" s="189"/>
      <c r="WBF106" s="189"/>
      <c r="WBG106" s="189"/>
      <c r="WBH106" s="189"/>
      <c r="WBI106" s="189"/>
      <c r="WBJ106" s="189"/>
      <c r="WBK106" s="189"/>
      <c r="WBL106" s="189"/>
      <c r="WBM106" s="189"/>
      <c r="WBN106" s="189"/>
      <c r="WBO106" s="189"/>
      <c r="WBP106" s="189"/>
      <c r="WBQ106" s="189"/>
      <c r="WBR106" s="189"/>
      <c r="WBS106" s="189"/>
      <c r="WBT106" s="189"/>
      <c r="WBU106" s="189"/>
      <c r="WBV106" s="189"/>
      <c r="WBW106" s="189"/>
      <c r="WBX106" s="189"/>
      <c r="WBY106" s="189"/>
      <c r="WBZ106" s="189"/>
      <c r="WCA106" s="189"/>
      <c r="WCB106" s="189"/>
      <c r="WCC106" s="189"/>
      <c r="WCD106" s="189"/>
      <c r="WCE106" s="189"/>
      <c r="WCF106" s="189"/>
      <c r="WCG106" s="189"/>
      <c r="WCH106" s="189"/>
      <c r="WCI106" s="189"/>
      <c r="WCJ106" s="189"/>
      <c r="WCK106" s="189"/>
      <c r="WCL106" s="189"/>
      <c r="WCM106" s="189"/>
      <c r="WCN106" s="189"/>
      <c r="WCO106" s="189"/>
      <c r="WCP106" s="189"/>
      <c r="WCQ106" s="189"/>
      <c r="WCR106" s="189"/>
      <c r="WCS106" s="189"/>
      <c r="WCT106" s="189"/>
      <c r="WCU106" s="189"/>
      <c r="WCV106" s="189"/>
      <c r="WCW106" s="189"/>
      <c r="WCX106" s="189"/>
      <c r="WCY106" s="189"/>
      <c r="WCZ106" s="189"/>
      <c r="WDA106" s="189"/>
      <c r="WDB106" s="189"/>
      <c r="WDC106" s="189"/>
      <c r="WDD106" s="189"/>
      <c r="WDE106" s="189"/>
      <c r="WDF106" s="189"/>
      <c r="WDG106" s="189"/>
      <c r="WDH106" s="189"/>
      <c r="WDI106" s="189"/>
      <c r="WDJ106" s="189"/>
      <c r="WDK106" s="189"/>
      <c r="WDL106" s="189"/>
      <c r="WDM106" s="189"/>
      <c r="WDN106" s="189"/>
      <c r="WDO106" s="189"/>
      <c r="WDP106" s="189"/>
      <c r="WDQ106" s="189"/>
      <c r="WDR106" s="189"/>
      <c r="WDS106" s="189"/>
      <c r="WDT106" s="189"/>
      <c r="WDU106" s="189"/>
      <c r="WDV106" s="189"/>
      <c r="WDW106" s="189"/>
      <c r="WDX106" s="189"/>
      <c r="WDY106" s="189"/>
      <c r="WDZ106" s="189"/>
      <c r="WEA106" s="189"/>
      <c r="WEB106" s="189"/>
      <c r="WEC106" s="189"/>
      <c r="WED106" s="189"/>
      <c r="WEE106" s="189"/>
      <c r="WEF106" s="189"/>
      <c r="WEG106" s="189"/>
      <c r="WEH106" s="189"/>
      <c r="WEI106" s="189"/>
      <c r="WEJ106" s="189"/>
      <c r="WEK106" s="189"/>
      <c r="WEL106" s="189"/>
      <c r="WEM106" s="189"/>
      <c r="WEN106" s="189"/>
      <c r="WEO106" s="189"/>
      <c r="WEP106" s="189"/>
      <c r="WEQ106" s="189"/>
      <c r="WER106" s="189"/>
      <c r="WES106" s="189"/>
      <c r="WET106" s="189"/>
      <c r="WEU106" s="189"/>
      <c r="WEV106" s="189"/>
      <c r="WEW106" s="189"/>
      <c r="WEX106" s="189"/>
      <c r="WEY106" s="189"/>
      <c r="WEZ106" s="189"/>
      <c r="WFA106" s="189"/>
      <c r="WFB106" s="189"/>
      <c r="WFC106" s="189"/>
      <c r="WFD106" s="189"/>
      <c r="WFE106" s="189"/>
      <c r="WFF106" s="189"/>
      <c r="WFG106" s="189"/>
      <c r="WFH106" s="189"/>
      <c r="WFI106" s="189"/>
      <c r="WFJ106" s="189"/>
      <c r="WFK106" s="189"/>
      <c r="WFL106" s="189"/>
      <c r="WFM106" s="189"/>
      <c r="WFN106" s="189"/>
      <c r="WFO106" s="189"/>
      <c r="WFP106" s="189"/>
      <c r="WFQ106" s="189"/>
      <c r="WFR106" s="189"/>
      <c r="WFS106" s="189"/>
      <c r="WFT106" s="189"/>
      <c r="WFU106" s="189"/>
      <c r="WFV106" s="189"/>
      <c r="WFW106" s="189"/>
      <c r="WFX106" s="189"/>
      <c r="WFY106" s="189"/>
      <c r="WFZ106" s="189"/>
      <c r="WGA106" s="189"/>
      <c r="WGB106" s="189"/>
      <c r="WGC106" s="189"/>
      <c r="WGD106" s="189"/>
      <c r="WGE106" s="189"/>
      <c r="WGF106" s="189"/>
      <c r="WGG106" s="189"/>
      <c r="WGH106" s="189"/>
      <c r="WGI106" s="189"/>
      <c r="WGJ106" s="189"/>
      <c r="WGK106" s="189"/>
      <c r="WGL106" s="189"/>
      <c r="WGM106" s="189"/>
      <c r="WGN106" s="189"/>
      <c r="WGO106" s="189"/>
      <c r="WGP106" s="189"/>
      <c r="WGQ106" s="189"/>
      <c r="WGR106" s="189"/>
      <c r="WGS106" s="189"/>
      <c r="WGT106" s="189"/>
      <c r="WGU106" s="189"/>
      <c r="WGV106" s="189"/>
      <c r="WGW106" s="189"/>
      <c r="WGX106" s="189"/>
      <c r="WGY106" s="189"/>
      <c r="WGZ106" s="189"/>
      <c r="WHA106" s="189"/>
      <c r="WHB106" s="189"/>
      <c r="WHC106" s="189"/>
      <c r="WHD106" s="189"/>
      <c r="WHE106" s="189"/>
      <c r="WHF106" s="189"/>
      <c r="WHG106" s="189"/>
      <c r="WHH106" s="189"/>
      <c r="WHI106" s="189"/>
      <c r="WHJ106" s="189"/>
      <c r="WHK106" s="189"/>
      <c r="WHL106" s="189"/>
      <c r="WHM106" s="189"/>
      <c r="WHN106" s="189"/>
      <c r="WHO106" s="189"/>
      <c r="WHP106" s="189"/>
      <c r="WHQ106" s="189"/>
      <c r="WHR106" s="189"/>
      <c r="WHS106" s="189"/>
      <c r="WHT106" s="189"/>
      <c r="WHU106" s="189"/>
      <c r="WHV106" s="189"/>
      <c r="WHW106" s="189"/>
      <c r="WHX106" s="189"/>
      <c r="WHY106" s="189"/>
      <c r="WHZ106" s="189"/>
      <c r="WIA106" s="189"/>
      <c r="WIB106" s="189"/>
      <c r="WIC106" s="189"/>
      <c r="WID106" s="189"/>
      <c r="WIE106" s="189"/>
      <c r="WIF106" s="189"/>
      <c r="WIG106" s="189"/>
      <c r="WIH106" s="189"/>
      <c r="WII106" s="189"/>
      <c r="WIJ106" s="189"/>
      <c r="WIK106" s="189"/>
      <c r="WIL106" s="189"/>
      <c r="WIM106" s="189"/>
      <c r="WIN106" s="189"/>
      <c r="WIO106" s="189"/>
      <c r="WIP106" s="189"/>
      <c r="WIQ106" s="189"/>
      <c r="WIR106" s="189"/>
      <c r="WIS106" s="189"/>
      <c r="WIT106" s="189"/>
      <c r="WIU106" s="189"/>
      <c r="WIV106" s="189"/>
      <c r="WIW106" s="189"/>
      <c r="WIX106" s="189"/>
      <c r="WIY106" s="189"/>
      <c r="WIZ106" s="189"/>
      <c r="WJA106" s="189"/>
      <c r="WJB106" s="189"/>
      <c r="WJC106" s="189"/>
      <c r="WJD106" s="189"/>
      <c r="WJE106" s="189"/>
      <c r="WJF106" s="189"/>
      <c r="WJG106" s="189"/>
      <c r="WJH106" s="189"/>
      <c r="WJI106" s="189"/>
      <c r="WJJ106" s="189"/>
      <c r="WJK106" s="189"/>
      <c r="WJL106" s="189"/>
      <c r="WJM106" s="189"/>
      <c r="WJN106" s="189"/>
      <c r="WJO106" s="189"/>
      <c r="WJP106" s="189"/>
      <c r="WJQ106" s="189"/>
      <c r="WJR106" s="189"/>
      <c r="WJS106" s="189"/>
      <c r="WJT106" s="189"/>
      <c r="WJU106" s="189"/>
      <c r="WJV106" s="189"/>
      <c r="WJW106" s="189"/>
      <c r="WJX106" s="189"/>
      <c r="WJY106" s="189"/>
      <c r="WJZ106" s="189"/>
      <c r="WKA106" s="189"/>
      <c r="WKB106" s="189"/>
      <c r="WKC106" s="189"/>
      <c r="WKD106" s="189"/>
      <c r="WKE106" s="189"/>
      <c r="WKF106" s="189"/>
      <c r="WKG106" s="189"/>
      <c r="WKH106" s="189"/>
      <c r="WKI106" s="189"/>
      <c r="WKJ106" s="189"/>
      <c r="WKK106" s="189"/>
      <c r="WKL106" s="189"/>
      <c r="WKM106" s="189"/>
      <c r="WKN106" s="189"/>
      <c r="WKO106" s="189"/>
      <c r="WKP106" s="189"/>
      <c r="WKQ106" s="189"/>
      <c r="WKR106" s="189"/>
      <c r="WKS106" s="189"/>
      <c r="WKT106" s="189"/>
      <c r="WKU106" s="189"/>
      <c r="WKV106" s="189"/>
      <c r="WKW106" s="189"/>
      <c r="WKX106" s="189"/>
      <c r="WKY106" s="189"/>
      <c r="WKZ106" s="189"/>
      <c r="WLA106" s="189"/>
      <c r="WLB106" s="189"/>
      <c r="WLC106" s="189"/>
      <c r="WLD106" s="189"/>
      <c r="WLE106" s="189"/>
      <c r="WLF106" s="189"/>
      <c r="WLG106" s="189"/>
      <c r="WLH106" s="189"/>
      <c r="WLI106" s="189"/>
      <c r="WLJ106" s="189"/>
      <c r="WLK106" s="189"/>
      <c r="WLL106" s="189"/>
      <c r="WLM106" s="189"/>
      <c r="WLN106" s="189"/>
      <c r="WLO106" s="189"/>
      <c r="WLP106" s="189"/>
      <c r="WLQ106" s="189"/>
      <c r="WLR106" s="189"/>
      <c r="WLS106" s="189"/>
      <c r="WLT106" s="189"/>
      <c r="WLU106" s="189"/>
      <c r="WLV106" s="189"/>
      <c r="WLW106" s="189"/>
      <c r="WLX106" s="189"/>
      <c r="WLY106" s="189"/>
      <c r="WLZ106" s="189"/>
      <c r="WMA106" s="189"/>
      <c r="WMB106" s="189"/>
      <c r="WMC106" s="189"/>
      <c r="WMD106" s="189"/>
      <c r="WME106" s="189"/>
      <c r="WMF106" s="189"/>
      <c r="WMG106" s="189"/>
      <c r="WMH106" s="189"/>
      <c r="WMI106" s="189"/>
      <c r="WMJ106" s="189"/>
      <c r="WMK106" s="189"/>
      <c r="WML106" s="189"/>
      <c r="WMM106" s="189"/>
      <c r="WMN106" s="189"/>
      <c r="WMO106" s="189"/>
      <c r="WMP106" s="189"/>
      <c r="WMQ106" s="189"/>
      <c r="WMR106" s="189"/>
      <c r="WMS106" s="189"/>
      <c r="WMT106" s="189"/>
      <c r="WMU106" s="189"/>
      <c r="WMV106" s="189"/>
      <c r="WMW106" s="189"/>
      <c r="WMX106" s="189"/>
      <c r="WMY106" s="189"/>
      <c r="WMZ106" s="189"/>
      <c r="WNA106" s="189"/>
      <c r="WNB106" s="189"/>
      <c r="WNC106" s="189"/>
      <c r="WND106" s="189"/>
      <c r="WNE106" s="189"/>
      <c r="WNF106" s="189"/>
      <c r="WNG106" s="189"/>
      <c r="WNH106" s="189"/>
      <c r="WNI106" s="189"/>
      <c r="WNJ106" s="189"/>
      <c r="WNK106" s="189"/>
      <c r="WNL106" s="189"/>
      <c r="WNM106" s="189"/>
      <c r="WNN106" s="189"/>
      <c r="WNO106" s="189"/>
      <c r="WNP106" s="189"/>
      <c r="WNQ106" s="189"/>
      <c r="WNR106" s="189"/>
      <c r="WNS106" s="189"/>
      <c r="WNT106" s="189"/>
      <c r="WNU106" s="189"/>
      <c r="WNV106" s="189"/>
      <c r="WNW106" s="189"/>
      <c r="WNX106" s="189"/>
      <c r="WNY106" s="189"/>
      <c r="WNZ106" s="189"/>
      <c r="WOA106" s="189"/>
      <c r="WOB106" s="189"/>
      <c r="WOC106" s="189"/>
      <c r="WOD106" s="189"/>
      <c r="WOE106" s="189"/>
      <c r="WOF106" s="189"/>
      <c r="WOG106" s="189"/>
      <c r="WOH106" s="189"/>
      <c r="WOI106" s="189"/>
      <c r="WOJ106" s="189"/>
      <c r="WOK106" s="189"/>
      <c r="WOL106" s="189"/>
      <c r="WOM106" s="189"/>
      <c r="WON106" s="189"/>
      <c r="WOO106" s="189"/>
      <c r="WOP106" s="189"/>
      <c r="WOQ106" s="189"/>
      <c r="WOR106" s="189"/>
      <c r="WOS106" s="189"/>
      <c r="WOT106" s="189"/>
      <c r="WOU106" s="189"/>
      <c r="WOV106" s="189"/>
      <c r="WOW106" s="189"/>
      <c r="WOX106" s="189"/>
      <c r="WOY106" s="189"/>
      <c r="WOZ106" s="189"/>
      <c r="WPA106" s="189"/>
      <c r="WPB106" s="189"/>
      <c r="WPC106" s="189"/>
      <c r="WPD106" s="189"/>
      <c r="WPE106" s="189"/>
      <c r="WPF106" s="189"/>
      <c r="WPG106" s="189"/>
      <c r="WPH106" s="189"/>
      <c r="WPI106" s="189"/>
      <c r="WPJ106" s="189"/>
      <c r="WPK106" s="189"/>
      <c r="WPL106" s="189"/>
      <c r="WPM106" s="189"/>
      <c r="WPN106" s="189"/>
      <c r="WPO106" s="189"/>
      <c r="WPP106" s="189"/>
      <c r="WPQ106" s="189"/>
      <c r="WPR106" s="189"/>
      <c r="WPS106" s="189"/>
      <c r="WPT106" s="189"/>
      <c r="WPU106" s="189"/>
      <c r="WPV106" s="189"/>
      <c r="WPW106" s="189"/>
      <c r="WPX106" s="189"/>
      <c r="WPY106" s="189"/>
      <c r="WPZ106" s="189"/>
      <c r="WQA106" s="189"/>
      <c r="WQB106" s="189"/>
      <c r="WQC106" s="189"/>
      <c r="WQD106" s="189"/>
      <c r="WQE106" s="189"/>
      <c r="WQF106" s="189"/>
      <c r="WQG106" s="189"/>
      <c r="WQH106" s="189"/>
      <c r="WQI106" s="189"/>
      <c r="WQJ106" s="189"/>
      <c r="WQK106" s="189"/>
      <c r="WQL106" s="189"/>
      <c r="WQM106" s="189"/>
      <c r="WQN106" s="189"/>
      <c r="WQO106" s="189"/>
      <c r="WQP106" s="189"/>
      <c r="WQQ106" s="189"/>
      <c r="WQR106" s="189"/>
      <c r="WQS106" s="189"/>
      <c r="WQT106" s="189"/>
      <c r="WQU106" s="189"/>
      <c r="WQV106" s="189"/>
      <c r="WQW106" s="189"/>
      <c r="WQX106" s="189"/>
      <c r="WQY106" s="189"/>
      <c r="WQZ106" s="189"/>
      <c r="WRA106" s="189"/>
      <c r="WRB106" s="189"/>
      <c r="WRC106" s="189"/>
      <c r="WRD106" s="189"/>
      <c r="WRE106" s="189"/>
      <c r="WRF106" s="189"/>
      <c r="WRG106" s="189"/>
      <c r="WRH106" s="189"/>
      <c r="WRI106" s="189"/>
      <c r="WRJ106" s="189"/>
      <c r="WRK106" s="189"/>
      <c r="WRL106" s="189"/>
      <c r="WRM106" s="189"/>
      <c r="WRN106" s="189"/>
      <c r="WRO106" s="189"/>
      <c r="WRP106" s="189"/>
      <c r="WRQ106" s="189"/>
      <c r="WRR106" s="189"/>
      <c r="WRS106" s="189"/>
      <c r="WRT106" s="189"/>
      <c r="WRU106" s="189"/>
      <c r="WRV106" s="189"/>
      <c r="WRW106" s="189"/>
      <c r="WRX106" s="189"/>
      <c r="WRY106" s="189"/>
      <c r="WRZ106" s="189"/>
      <c r="WSA106" s="189"/>
      <c r="WSB106" s="189"/>
      <c r="WSC106" s="189"/>
      <c r="WSD106" s="189"/>
      <c r="WSE106" s="189"/>
      <c r="WSF106" s="189"/>
      <c r="WSG106" s="189"/>
      <c r="WSH106" s="189"/>
      <c r="WSI106" s="189"/>
      <c r="WSJ106" s="189"/>
      <c r="WSK106" s="189"/>
      <c r="WSL106" s="189"/>
      <c r="WSM106" s="189"/>
      <c r="WSN106" s="189"/>
      <c r="WSO106" s="189"/>
      <c r="WSP106" s="189"/>
      <c r="WSQ106" s="189"/>
      <c r="WSR106" s="189"/>
      <c r="WSS106" s="189"/>
      <c r="WST106" s="189"/>
      <c r="WSU106" s="189"/>
      <c r="WSV106" s="189"/>
      <c r="WSW106" s="189"/>
      <c r="WSX106" s="189"/>
      <c r="WSY106" s="189"/>
      <c r="WSZ106" s="189"/>
      <c r="WTA106" s="189"/>
      <c r="WTB106" s="189"/>
      <c r="WTC106" s="189"/>
      <c r="WTD106" s="189"/>
      <c r="WTE106" s="189"/>
      <c r="WTF106" s="189"/>
      <c r="WTG106" s="189"/>
      <c r="WTH106" s="189"/>
      <c r="WTI106" s="189"/>
      <c r="WTJ106" s="189"/>
      <c r="WTK106" s="189"/>
      <c r="WTL106" s="189"/>
      <c r="WTM106" s="189"/>
      <c r="WTN106" s="189"/>
      <c r="WTO106" s="189"/>
      <c r="WTP106" s="189"/>
      <c r="WTQ106" s="189"/>
      <c r="WTR106" s="189"/>
      <c r="WTS106" s="189"/>
      <c r="WTT106" s="189"/>
      <c r="WTU106" s="189"/>
      <c r="WTV106" s="189"/>
      <c r="WTW106" s="189"/>
      <c r="WTX106" s="189"/>
      <c r="WTY106" s="189"/>
      <c r="WTZ106" s="189"/>
      <c r="WUA106" s="189"/>
      <c r="WUB106" s="189"/>
      <c r="WUC106" s="189"/>
      <c r="WUD106" s="189"/>
      <c r="WUE106" s="189"/>
      <c r="WUF106" s="189"/>
      <c r="WUG106" s="189"/>
      <c r="WUH106" s="189"/>
      <c r="WUI106" s="189"/>
      <c r="WUJ106" s="189"/>
      <c r="WUK106" s="189"/>
      <c r="WUL106" s="189"/>
      <c r="WUM106" s="189"/>
      <c r="WUN106" s="189"/>
      <c r="WUO106" s="189"/>
      <c r="WUP106" s="189"/>
      <c r="WUQ106" s="189"/>
      <c r="WUR106" s="189"/>
      <c r="WUS106" s="189"/>
      <c r="WUT106" s="189"/>
      <c r="WUU106" s="189"/>
      <c r="WUV106" s="189"/>
      <c r="WUW106" s="189"/>
      <c r="WUX106" s="189"/>
      <c r="WUY106" s="189"/>
      <c r="WUZ106" s="189"/>
      <c r="WVA106" s="189"/>
      <c r="WVB106" s="189"/>
      <c r="WVC106" s="189"/>
      <c r="WVD106" s="189"/>
      <c r="WVE106" s="189"/>
      <c r="WVF106" s="189"/>
      <c r="WVG106" s="189"/>
      <c r="WVH106" s="189"/>
      <c r="WVI106" s="189"/>
      <c r="WVJ106" s="189"/>
      <c r="WVK106" s="189"/>
      <c r="WVL106" s="189"/>
      <c r="WVM106" s="189"/>
      <c r="WVN106" s="189"/>
      <c r="WVO106" s="189"/>
      <c r="WVP106" s="189"/>
      <c r="WVQ106" s="189"/>
      <c r="WVR106" s="189"/>
      <c r="WVS106" s="189"/>
      <c r="WVT106" s="189"/>
      <c r="WVU106" s="189"/>
      <c r="WVV106" s="189"/>
      <c r="WVW106" s="189"/>
      <c r="WVX106" s="189"/>
      <c r="WVY106" s="189"/>
      <c r="WVZ106" s="189"/>
      <c r="WWA106" s="189"/>
      <c r="WWB106" s="189"/>
      <c r="WWC106" s="189"/>
      <c r="WWD106" s="189"/>
      <c r="WWE106" s="189"/>
      <c r="WWF106" s="189"/>
      <c r="WWG106" s="189"/>
      <c r="WWH106" s="189"/>
      <c r="WWI106" s="189"/>
      <c r="WWJ106" s="189"/>
      <c r="WWK106" s="189"/>
      <c r="WWL106" s="189"/>
      <c r="WWM106" s="189"/>
      <c r="WWN106" s="189"/>
      <c r="WWO106" s="189"/>
      <c r="WWP106" s="189"/>
      <c r="WWQ106" s="189"/>
      <c r="WWR106" s="189"/>
      <c r="WWS106" s="189"/>
      <c r="WWT106" s="189"/>
      <c r="WWU106" s="189"/>
      <c r="WWV106" s="189"/>
      <c r="WWW106" s="189"/>
      <c r="WWX106" s="189"/>
      <c r="WWY106" s="189"/>
      <c r="WWZ106" s="189"/>
      <c r="WXA106" s="189"/>
      <c r="WXB106" s="189"/>
      <c r="WXC106" s="189"/>
      <c r="WXD106" s="189"/>
      <c r="WXE106" s="189"/>
      <c r="WXF106" s="189"/>
      <c r="WXG106" s="189"/>
      <c r="WXH106" s="189"/>
      <c r="WXI106" s="189"/>
      <c r="WXJ106" s="189"/>
      <c r="WXK106" s="189"/>
      <c r="WXL106" s="189"/>
      <c r="WXM106" s="189"/>
      <c r="WXN106" s="189"/>
      <c r="WXO106" s="189"/>
      <c r="WXP106" s="189"/>
      <c r="WXQ106" s="189"/>
      <c r="WXR106" s="189"/>
      <c r="WXS106" s="189"/>
      <c r="WXT106" s="189"/>
      <c r="WXU106" s="189"/>
      <c r="WXV106" s="189"/>
      <c r="WXW106" s="189"/>
      <c r="WXX106" s="189"/>
      <c r="WXY106" s="189"/>
      <c r="WXZ106" s="189"/>
      <c r="WYA106" s="189"/>
      <c r="WYB106" s="189"/>
      <c r="WYC106" s="189"/>
      <c r="WYD106" s="189"/>
      <c r="WYE106" s="189"/>
      <c r="WYF106" s="189"/>
      <c r="WYG106" s="189"/>
      <c r="WYH106" s="189"/>
      <c r="WYI106" s="189"/>
      <c r="WYJ106" s="189"/>
      <c r="WYK106" s="189"/>
      <c r="WYL106" s="189"/>
      <c r="WYM106" s="189"/>
      <c r="WYN106" s="189"/>
      <c r="WYO106" s="189"/>
      <c r="WYP106" s="189"/>
      <c r="WYQ106" s="189"/>
      <c r="WYR106" s="189"/>
      <c r="WYS106" s="189"/>
      <c r="WYT106" s="189"/>
      <c r="WYU106" s="189"/>
      <c r="WYV106" s="189"/>
      <c r="WYW106" s="189"/>
      <c r="WYX106" s="189"/>
      <c r="WYY106" s="189"/>
      <c r="WYZ106" s="189"/>
      <c r="WZA106" s="189"/>
      <c r="WZB106" s="189"/>
      <c r="WZC106" s="189"/>
      <c r="WZD106" s="189"/>
      <c r="WZE106" s="189"/>
      <c r="WZF106" s="189"/>
      <c r="WZG106" s="189"/>
      <c r="WZH106" s="189"/>
      <c r="WZI106" s="189"/>
      <c r="WZJ106" s="189"/>
      <c r="WZK106" s="189"/>
      <c r="WZL106" s="189"/>
      <c r="WZM106" s="189"/>
      <c r="WZN106" s="189"/>
      <c r="WZO106" s="189"/>
      <c r="WZP106" s="189"/>
      <c r="WZQ106" s="189"/>
      <c r="WZR106" s="189"/>
      <c r="WZS106" s="189"/>
      <c r="WZT106" s="189"/>
      <c r="WZU106" s="189"/>
      <c r="WZV106" s="189"/>
      <c r="WZW106" s="189"/>
      <c r="WZX106" s="189"/>
      <c r="WZY106" s="189"/>
      <c r="WZZ106" s="189"/>
      <c r="XAA106" s="189"/>
      <c r="XAB106" s="189"/>
      <c r="XAC106" s="189"/>
      <c r="XAD106" s="189"/>
      <c r="XAE106" s="189"/>
      <c r="XAF106" s="189"/>
      <c r="XAG106" s="189"/>
      <c r="XAH106" s="189"/>
      <c r="XAI106" s="189"/>
      <c r="XAJ106" s="189"/>
      <c r="XAK106" s="189"/>
      <c r="XAL106" s="189"/>
      <c r="XAM106" s="189"/>
      <c r="XAN106" s="189"/>
      <c r="XAO106" s="189"/>
      <c r="XAP106" s="189"/>
      <c r="XAQ106" s="189"/>
      <c r="XAR106" s="189"/>
      <c r="XAS106" s="189"/>
      <c r="XAT106" s="189"/>
      <c r="XAU106" s="189"/>
      <c r="XAV106" s="189"/>
      <c r="XAW106" s="189"/>
      <c r="XAX106" s="189"/>
      <c r="XAY106" s="189"/>
      <c r="XAZ106" s="189"/>
      <c r="XBA106" s="189"/>
      <c r="XBB106" s="189"/>
      <c r="XBC106" s="189"/>
      <c r="XBD106" s="189"/>
      <c r="XBE106" s="189"/>
      <c r="XBF106" s="189"/>
      <c r="XBG106" s="189"/>
      <c r="XBH106" s="189"/>
      <c r="XBI106" s="189"/>
      <c r="XBJ106" s="189"/>
      <c r="XBK106" s="189"/>
      <c r="XBL106" s="189"/>
      <c r="XBM106" s="189"/>
      <c r="XBN106" s="189"/>
      <c r="XBO106" s="189"/>
      <c r="XBP106" s="189"/>
      <c r="XBQ106" s="189"/>
      <c r="XBR106" s="189"/>
      <c r="XBS106" s="189"/>
      <c r="XBT106" s="189"/>
      <c r="XBU106" s="189"/>
      <c r="XBV106" s="189"/>
      <c r="XBW106" s="189"/>
      <c r="XBX106" s="189"/>
      <c r="XBY106" s="189"/>
      <c r="XBZ106" s="189"/>
      <c r="XCA106" s="189"/>
      <c r="XCB106" s="189"/>
      <c r="XCC106" s="189"/>
      <c r="XCD106" s="189"/>
      <c r="XCE106" s="189"/>
      <c r="XCF106" s="189"/>
      <c r="XCG106" s="189"/>
      <c r="XCH106" s="189"/>
      <c r="XCI106" s="189"/>
      <c r="XCJ106" s="189"/>
      <c r="XCK106" s="189"/>
      <c r="XCL106" s="189"/>
      <c r="XCM106" s="189"/>
      <c r="XCN106" s="189"/>
      <c r="XCO106" s="189"/>
      <c r="XCP106" s="189"/>
      <c r="XCQ106" s="189"/>
      <c r="XCR106" s="189"/>
      <c r="XCS106" s="189"/>
      <c r="XCT106" s="189"/>
      <c r="XCU106" s="189"/>
      <c r="XCV106" s="189"/>
      <c r="XCW106" s="189"/>
      <c r="XCX106" s="189"/>
      <c r="XCY106" s="189"/>
      <c r="XCZ106" s="189"/>
      <c r="XDA106" s="189"/>
      <c r="XDB106" s="189"/>
      <c r="XDC106" s="189"/>
      <c r="XDD106" s="189"/>
      <c r="XDE106" s="189"/>
      <c r="XDF106" s="189"/>
      <c r="XDG106" s="189"/>
      <c r="XDH106" s="189"/>
      <c r="XDI106" s="189"/>
      <c r="XDJ106" s="189"/>
      <c r="XDK106" s="189"/>
      <c r="XDL106" s="189"/>
      <c r="XDM106" s="189"/>
      <c r="XDN106" s="189"/>
      <c r="XDO106" s="189"/>
      <c r="XDP106" s="189"/>
      <c r="XDQ106" s="189"/>
      <c r="XDR106" s="189"/>
      <c r="XDS106" s="189"/>
      <c r="XDT106" s="189"/>
      <c r="XDU106" s="189"/>
      <c r="XDV106" s="189"/>
      <c r="XDW106" s="189"/>
      <c r="XDX106" s="189"/>
      <c r="XDY106" s="189"/>
      <c r="XDZ106" s="189"/>
      <c r="XEA106" s="189"/>
      <c r="XEB106" s="189"/>
      <c r="XEC106" s="189"/>
      <c r="XED106" s="189"/>
      <c r="XEE106" s="189"/>
      <c r="XEF106" s="189"/>
      <c r="XEG106" s="189"/>
      <c r="XEH106" s="189"/>
      <c r="XEI106" s="189"/>
      <c r="XEJ106" s="189"/>
      <c r="XEK106" s="189"/>
      <c r="XEL106" s="189"/>
      <c r="XEM106" s="189"/>
      <c r="XEN106" s="189"/>
      <c r="XEO106" s="189"/>
      <c r="XEP106" s="189"/>
      <c r="XEQ106" s="189"/>
      <c r="XER106" s="189"/>
      <c r="XES106" s="189"/>
      <c r="XET106" s="189"/>
      <c r="XEU106" s="189"/>
      <c r="XEV106" s="189"/>
      <c r="XEW106" s="189"/>
      <c r="XEX106" s="189"/>
      <c r="XEY106" s="189"/>
      <c r="XEZ106" s="189"/>
      <c r="XFA106" s="189"/>
      <c r="XFB106" s="189"/>
    </row>
    <row r="109" spans="1:16382" x14ac:dyDescent="0.2">
      <c r="A109" s="194"/>
      <c r="B109" s="194"/>
      <c r="C109" s="195"/>
      <c r="D109" s="190"/>
      <c r="E109" s="190"/>
      <c r="F109" s="190"/>
      <c r="G109" s="190"/>
      <c r="H109" s="190"/>
      <c r="I109" s="190"/>
      <c r="J109" s="190"/>
      <c r="K109" s="190"/>
      <c r="L109" s="190"/>
      <c r="M109" s="191"/>
    </row>
    <row r="110" spans="1:16382" x14ac:dyDescent="0.2">
      <c r="A110" s="194"/>
      <c r="B110" s="194"/>
      <c r="C110" s="195"/>
      <c r="D110" s="190"/>
      <c r="E110" s="190"/>
      <c r="F110" s="190"/>
      <c r="G110" s="190"/>
      <c r="H110" s="190"/>
      <c r="I110" s="190"/>
      <c r="J110" s="190"/>
      <c r="K110" s="190"/>
      <c r="L110" s="190"/>
      <c r="M110" s="191"/>
    </row>
    <row r="111" spans="1:16382" x14ac:dyDescent="0.2">
      <c r="A111" s="194"/>
      <c r="B111" s="194"/>
      <c r="C111" s="195"/>
      <c r="D111" s="190"/>
      <c r="E111" s="190"/>
      <c r="F111" s="190"/>
      <c r="G111" s="190"/>
      <c r="H111" s="190"/>
      <c r="I111" s="190"/>
      <c r="J111" s="190"/>
      <c r="K111" s="190"/>
      <c r="L111" s="190"/>
      <c r="M111" s="191"/>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4"/>
      <c r="B138" s="194"/>
      <c r="C138" s="195"/>
      <c r="D138" s="190"/>
      <c r="E138" s="190"/>
      <c r="F138" s="190"/>
      <c r="G138" s="190"/>
      <c r="H138" s="190"/>
      <c r="I138" s="190"/>
      <c r="J138" s="190"/>
      <c r="K138" s="190"/>
      <c r="L138" s="190"/>
      <c r="M138" s="191"/>
    </row>
    <row r="139" spans="1:13" x14ac:dyDescent="0.2">
      <c r="A139" s="194"/>
      <c r="B139" s="194"/>
      <c r="C139" s="195"/>
      <c r="D139" s="190"/>
      <c r="E139" s="190"/>
      <c r="F139" s="190"/>
      <c r="G139" s="190"/>
      <c r="H139" s="190"/>
      <c r="I139" s="190"/>
      <c r="J139" s="190"/>
      <c r="K139" s="190"/>
      <c r="L139" s="190"/>
      <c r="M139" s="191"/>
    </row>
    <row r="140" spans="1:13" x14ac:dyDescent="0.2">
      <c r="A140" s="192"/>
      <c r="B140" s="192"/>
      <c r="C140" s="192"/>
      <c r="D140" s="190"/>
      <c r="E140" s="190"/>
      <c r="F140" s="190"/>
      <c r="G140" s="190"/>
      <c r="H140" s="190"/>
      <c r="I140" s="190"/>
      <c r="J140" s="190"/>
      <c r="K140" s="190"/>
      <c r="L140" s="190"/>
      <c r="M140" s="191"/>
    </row>
    <row r="141" spans="1:13" x14ac:dyDescent="0.2">
      <c r="A141" s="192"/>
      <c r="B141" s="192"/>
      <c r="C141" s="192"/>
      <c r="D141" s="190"/>
      <c r="E141" s="190"/>
      <c r="F141" s="190"/>
      <c r="G141" s="190"/>
      <c r="H141" s="190"/>
      <c r="I141" s="190"/>
      <c r="J141" s="190"/>
      <c r="K141" s="190"/>
      <c r="L141" s="190"/>
      <c r="M141" s="191"/>
    </row>
    <row r="142" spans="1:13" x14ac:dyDescent="0.2">
      <c r="A142" s="192"/>
      <c r="B142" s="192"/>
      <c r="C142" s="192"/>
      <c r="D142" s="190"/>
      <c r="E142" s="190"/>
      <c r="F142" s="190"/>
      <c r="G142" s="190"/>
      <c r="H142" s="190"/>
      <c r="I142" s="190"/>
      <c r="J142" s="190"/>
      <c r="K142" s="190"/>
      <c r="L142" s="190"/>
      <c r="M142" s="191"/>
    </row>
  </sheetData>
  <mergeCells count="12">
    <mergeCell ref="I96:J96"/>
    <mergeCell ref="B101:L101"/>
    <mergeCell ref="A2:L2"/>
    <mergeCell ref="A4:A6"/>
    <mergeCell ref="B4:B6"/>
    <mergeCell ref="C4:D4"/>
    <mergeCell ref="E4:F4"/>
    <mergeCell ref="G4:H4"/>
    <mergeCell ref="I4:J4"/>
    <mergeCell ref="K4:L4"/>
    <mergeCell ref="K5:K6"/>
    <mergeCell ref="L5:L6"/>
  </mergeCells>
  <conditionalFormatting sqref="M7:N105">
    <cfRule type="cellIs" dxfId="83" priority="18" operator="greaterThan">
      <formula>0.2</formula>
    </cfRule>
  </conditionalFormatting>
  <conditionalFormatting sqref="M7:M105 N7:N95">
    <cfRule type="cellIs" dxfId="82" priority="17"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9" operator="equal" id="{23E33A8F-29FC-4E17-991B-77B690D39DA2}">
            <xm:f>'\Users\ymendez\OneDrive - superdesalud.gob.cl\Documentos\marzo 2024\[Publicacion Casos Acumulados 202403 con formulas.xlsx]CASOS'!#REF!</xm:f>
            <x14:dxf>
              <font>
                <color rgb="FF9C0006"/>
              </font>
              <fill>
                <patternFill>
                  <bgColor rgb="FFFFC7CE"/>
                </patternFill>
              </fill>
            </x14:dxf>
          </x14:cfRule>
          <xm:sqref>C95</xm:sqref>
        </x14:conditionalFormatting>
        <x14:conditionalFormatting xmlns:xm="http://schemas.microsoft.com/office/excel/2006/main">
          <x14:cfRule type="cellIs" priority="8" operator="equal" id="{6A84E8C7-9334-4D99-9E44-84A2EB827F47}">
            <xm:f>'\Users\ymendez\OneDrive - superdesalud.gob.cl\Documentos\marzo 2024\[Publicacion Casos Acumulados 202403 con formulas.xlsx]CASOS'!#REF!</xm:f>
            <x14:dxf>
              <font>
                <color rgb="FF9C0006"/>
              </font>
              <fill>
                <patternFill>
                  <bgColor rgb="FFFFC7CE"/>
                </patternFill>
              </fill>
            </x14:dxf>
          </x14:cfRule>
          <xm:sqref>D95:J95</xm:sqref>
        </x14:conditionalFormatting>
        <x14:conditionalFormatting xmlns:xm="http://schemas.microsoft.com/office/excel/2006/main">
          <x14:cfRule type="cellIs" priority="7" operator="equal" id="{403032D8-6B42-49A0-8731-1BBB52DA9809}">
            <xm:f>'\Users\ymendez\OneDrive - superdesalud.gob.cl\Documentos\marzo 2024\[Publicacion Casos Acumulados 202403 con formulas.xlsx]CASOS'!#REF!</xm:f>
            <x14:dxf>
              <font>
                <color rgb="FF9C0006"/>
              </font>
              <fill>
                <patternFill>
                  <bgColor rgb="FFFFC7CE"/>
                </patternFill>
              </fill>
            </x14:dxf>
          </x14:cfRule>
          <xm:sqref>F95:J95</xm:sqref>
        </x14:conditionalFormatting>
        <x14:conditionalFormatting xmlns:xm="http://schemas.microsoft.com/office/excel/2006/main">
          <x14:cfRule type="cellIs" priority="6" operator="equal" id="{AB68E368-9561-4B49-A8FD-E93EE36C2627}">
            <xm:f>'\Users\ymendez\OneDrive - superdesalud.gob.cl\Documentos\marzo 2024\[Publicacion Casos Acumulados 202403 con formulas.xlsx]CASOS'!#REF!</xm:f>
            <x14:dxf>
              <font>
                <color rgb="FF9C0006"/>
              </font>
              <fill>
                <patternFill>
                  <bgColor rgb="FFFFC7CE"/>
                </patternFill>
              </fill>
            </x14:dxf>
          </x14:cfRule>
          <xm:sqref>E95</xm:sqref>
        </x14:conditionalFormatting>
        <x14:conditionalFormatting xmlns:xm="http://schemas.microsoft.com/office/excel/2006/main">
          <x14:cfRule type="cellIs" priority="4" operator="equal" id="{A530FE29-2D3A-4AE7-BA17-CCBCB8C8C5A2}">
            <xm:f>'\Users\ymendez\OneDrive - superdesalud.gob.cl\Documentos\marzo 2024\[Publicacion Casos Acumulados 202403 con formulas.xlsx]CASOS'!#REF!</xm:f>
            <x14:dxf>
              <font>
                <color rgb="FF9C0006"/>
              </font>
              <fill>
                <patternFill>
                  <bgColor rgb="FFFFC7CE"/>
                </patternFill>
              </fill>
            </x14:dxf>
          </x14:cfRule>
          <xm:sqref>I95</xm:sqref>
        </x14:conditionalFormatting>
        <x14:conditionalFormatting xmlns:xm="http://schemas.microsoft.com/office/excel/2006/main">
          <x14:cfRule type="cellIs" priority="5" operator="equal" id="{F98C140D-3C01-4148-B3AD-3099FF7D1B7F}">
            <xm:f>'\Users\ymendez\OneDrive - superdesalud.gob.cl\Documentos\marzo 2024\[Publicacion Casos Acumulados 202403 con formulas.xlsx]CASOS'!#REF!</xm:f>
            <x14:dxf>
              <font>
                <color rgb="FF9C0006"/>
              </font>
              <fill>
                <patternFill>
                  <bgColor rgb="FFFFC7CE"/>
                </patternFill>
              </fill>
            </x14:dxf>
          </x14:cfRule>
          <xm:sqref>G95</xm:sqref>
        </x14:conditionalFormatting>
        <x14:conditionalFormatting xmlns:xm="http://schemas.microsoft.com/office/excel/2006/main">
          <x14:cfRule type="cellIs" priority="3" operator="equal" id="{EAF5448A-168A-453D-9C10-44C326B91AC3}">
            <xm:f>'\Users\ymendez\OneDrive - superdesalud.gob.cl\Documentos\marzo 2024\[Publicacion Casos Acumulados 202403 con formulas.xlsx]CASOS'!#REF!</xm:f>
            <x14:dxf>
              <font>
                <color rgb="FF9C0006"/>
              </font>
              <fill>
                <patternFill>
                  <bgColor rgb="FFFFC7CE"/>
                </patternFill>
              </fill>
            </x14:dxf>
          </x14:cfRule>
          <xm:sqref>K95:L95</xm:sqref>
        </x14:conditionalFormatting>
        <x14:conditionalFormatting xmlns:xm="http://schemas.microsoft.com/office/excel/2006/main">
          <x14:cfRule type="cellIs" priority="2" operator="equal" id="{E32151F0-EE04-4AFD-9D5A-53173F8E775A}">
            <xm:f>'\Users\ymendez\OneDrive - superdesalud.gob.cl\Documentos\marzo 2024\[Publicacion Casos Acumulados 202403 con formulas.xlsx]CASOS'!#REF!</xm:f>
            <x14:dxf>
              <font>
                <color rgb="FF9C0006"/>
              </font>
              <fill>
                <patternFill>
                  <bgColor rgb="FFFFC7CE"/>
                </patternFill>
              </fill>
            </x14:dxf>
          </x14:cfRule>
          <xm:sqref>L95</xm:sqref>
        </x14:conditionalFormatting>
        <x14:conditionalFormatting xmlns:xm="http://schemas.microsoft.com/office/excel/2006/main">
          <x14:cfRule type="cellIs" priority="1" operator="equal" id="{3BC4D40A-05ED-42E2-B23C-71FE3F6C4241}">
            <xm:f>'\Users\ymendez\OneDrive - superdesalud.gob.cl\Documentos\marzo 2024\[Publicacion Casos Acumulados 202403 con formulas.xlsx]CASOS'!#REF!</xm:f>
            <x14:dxf>
              <font>
                <color rgb="FF9C0006"/>
              </font>
              <fill>
                <patternFill>
                  <bgColor rgb="FFFFC7CE"/>
                </patternFill>
              </fill>
            </x14:dxf>
          </x14:cfRule>
          <xm:sqref>K95</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XFB145"/>
  <sheetViews>
    <sheetView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5703125" style="174" customWidth="1"/>
    <col min="2" max="2" width="88.42578125" style="174" customWidth="1"/>
    <col min="3" max="3" width="13.85546875" style="174" customWidth="1"/>
    <col min="4" max="4" width="16.85546875" style="174" customWidth="1"/>
    <col min="5" max="5" width="14.5703125" style="174" customWidth="1"/>
    <col min="6" max="6" width="16.425781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402"/>
      <c r="B3" s="402"/>
      <c r="C3" s="402"/>
      <c r="D3" s="402"/>
      <c r="E3" s="402"/>
      <c r="F3" s="402"/>
      <c r="G3" s="402"/>
      <c r="H3" s="402"/>
      <c r="I3" s="403"/>
      <c r="J3" s="403"/>
      <c r="K3" s="403"/>
      <c r="L3" s="403"/>
      <c r="M3" s="280"/>
    </row>
    <row r="4" spans="1:18" ht="35.25" customHeight="1" x14ac:dyDescent="0.2">
      <c r="A4" s="435" t="s">
        <v>233</v>
      </c>
      <c r="B4" s="443" t="s">
        <v>0</v>
      </c>
      <c r="C4" s="446" t="s">
        <v>551</v>
      </c>
      <c r="D4" s="446"/>
      <c r="E4" s="446" t="s">
        <v>552</v>
      </c>
      <c r="F4" s="446"/>
      <c r="G4" s="446" t="s">
        <v>553</v>
      </c>
      <c r="H4" s="446"/>
      <c r="I4" s="446" t="s">
        <v>554</v>
      </c>
      <c r="J4" s="446"/>
      <c r="K4" s="441" t="s">
        <v>560</v>
      </c>
      <c r="L4" s="442"/>
      <c r="M4" s="175"/>
    </row>
    <row r="5" spans="1:18" ht="15" customHeight="1" x14ac:dyDescent="0.2">
      <c r="A5" s="436"/>
      <c r="B5" s="444"/>
      <c r="C5" s="401" t="s">
        <v>54</v>
      </c>
      <c r="D5" s="253" t="s">
        <v>55</v>
      </c>
      <c r="E5" s="401" t="s">
        <v>54</v>
      </c>
      <c r="F5" s="253" t="s">
        <v>55</v>
      </c>
      <c r="G5" s="401" t="s">
        <v>54</v>
      </c>
      <c r="H5" s="253" t="s">
        <v>55</v>
      </c>
      <c r="I5" s="401" t="s">
        <v>54</v>
      </c>
      <c r="J5" s="253" t="s">
        <v>55</v>
      </c>
      <c r="K5" s="447" t="s">
        <v>54</v>
      </c>
      <c r="L5" s="449" t="s">
        <v>55</v>
      </c>
      <c r="M5" s="175"/>
      <c r="Q5" s="176"/>
    </row>
    <row r="6" spans="1:18" ht="15" customHeight="1" x14ac:dyDescent="0.2">
      <c r="A6" s="437"/>
      <c r="B6" s="445"/>
      <c r="C6" s="344">
        <v>45747</v>
      </c>
      <c r="D6" s="345">
        <v>45747</v>
      </c>
      <c r="E6" s="344">
        <v>45838</v>
      </c>
      <c r="F6" s="345">
        <v>45838</v>
      </c>
      <c r="G6" s="344">
        <v>45924</v>
      </c>
      <c r="H6" s="345">
        <v>45930</v>
      </c>
      <c r="I6" s="344">
        <v>46022</v>
      </c>
      <c r="J6" s="345">
        <v>46022</v>
      </c>
      <c r="K6" s="448"/>
      <c r="L6" s="450"/>
      <c r="M6" s="175"/>
    </row>
    <row r="7" spans="1:18" ht="15" customHeight="1" x14ac:dyDescent="0.2">
      <c r="A7" s="256">
        <v>1</v>
      </c>
      <c r="B7" s="257" t="s">
        <v>1</v>
      </c>
      <c r="C7" s="258">
        <v>90929</v>
      </c>
      <c r="D7" s="259">
        <v>6991</v>
      </c>
      <c r="E7" s="258">
        <v>92920</v>
      </c>
      <c r="F7" s="259">
        <v>7277</v>
      </c>
      <c r="G7" s="258">
        <v>94862</v>
      </c>
      <c r="H7" s="259">
        <v>7388</v>
      </c>
      <c r="I7" s="258">
        <v>96680</v>
      </c>
      <c r="J7" s="259">
        <v>7499</v>
      </c>
      <c r="K7" s="258">
        <v>7467</v>
      </c>
      <c r="L7" s="259">
        <v>654</v>
      </c>
      <c r="M7" s="177"/>
      <c r="N7" s="340"/>
      <c r="O7" s="341"/>
      <c r="P7" s="211"/>
    </row>
    <row r="8" spans="1:18" ht="15" customHeight="1" x14ac:dyDescent="0.2">
      <c r="A8" s="256">
        <v>2</v>
      </c>
      <c r="B8" s="257" t="s">
        <v>2</v>
      </c>
      <c r="C8" s="258">
        <v>118009</v>
      </c>
      <c r="D8" s="259">
        <v>6628</v>
      </c>
      <c r="E8" s="258">
        <v>119208</v>
      </c>
      <c r="F8" s="259">
        <v>6791</v>
      </c>
      <c r="G8" s="258">
        <v>120224</v>
      </c>
      <c r="H8" s="259">
        <v>6844</v>
      </c>
      <c r="I8" s="258">
        <v>121248</v>
      </c>
      <c r="J8" s="259">
        <v>6900</v>
      </c>
      <c r="K8" s="258">
        <v>4282</v>
      </c>
      <c r="L8" s="259">
        <v>344</v>
      </c>
      <c r="M8" s="177"/>
      <c r="N8" s="178"/>
      <c r="O8" s="211"/>
      <c r="P8" s="211"/>
    </row>
    <row r="9" spans="1:18" ht="13.9" customHeight="1" x14ac:dyDescent="0.2">
      <c r="A9" s="256">
        <v>3</v>
      </c>
      <c r="B9" s="257" t="s">
        <v>3</v>
      </c>
      <c r="C9" s="258">
        <v>9384184</v>
      </c>
      <c r="D9" s="259">
        <v>34215</v>
      </c>
      <c r="E9" s="258">
        <v>9653018</v>
      </c>
      <c r="F9" s="259">
        <v>36126</v>
      </c>
      <c r="G9" s="258">
        <v>9907403</v>
      </c>
      <c r="H9" s="259">
        <v>37247</v>
      </c>
      <c r="I9" s="258">
        <v>10137845</v>
      </c>
      <c r="J9" s="259">
        <v>38295</v>
      </c>
      <c r="K9" s="258">
        <v>959174</v>
      </c>
      <c r="L9" s="259">
        <v>5041</v>
      </c>
      <c r="M9" s="177"/>
      <c r="N9" s="178"/>
      <c r="O9" s="211"/>
      <c r="P9" s="211"/>
    </row>
    <row r="10" spans="1:18" ht="13.9" customHeight="1" x14ac:dyDescent="0.2">
      <c r="A10" s="256">
        <v>4</v>
      </c>
      <c r="B10" s="257" t="s">
        <v>4</v>
      </c>
      <c r="C10" s="258">
        <v>368651</v>
      </c>
      <c r="D10" s="259">
        <v>27040</v>
      </c>
      <c r="E10" s="258">
        <v>376612</v>
      </c>
      <c r="F10" s="259">
        <v>29018</v>
      </c>
      <c r="G10" s="258">
        <v>384475</v>
      </c>
      <c r="H10" s="259">
        <v>29659</v>
      </c>
      <c r="I10" s="258">
        <v>392807</v>
      </c>
      <c r="J10" s="259">
        <v>30272</v>
      </c>
      <c r="K10" s="258">
        <v>32254</v>
      </c>
      <c r="L10" s="259">
        <v>4098</v>
      </c>
      <c r="M10" s="177"/>
      <c r="N10" s="178"/>
      <c r="R10" s="179"/>
    </row>
    <row r="11" spans="1:18" ht="13.9" customHeight="1" x14ac:dyDescent="0.2">
      <c r="A11" s="256">
        <v>5</v>
      </c>
      <c r="B11" s="257" t="s">
        <v>5</v>
      </c>
      <c r="C11" s="258">
        <v>1682567</v>
      </c>
      <c r="D11" s="259">
        <v>24145</v>
      </c>
      <c r="E11" s="258">
        <v>1712058</v>
      </c>
      <c r="F11" s="259">
        <v>25396</v>
      </c>
      <c r="G11" s="258">
        <v>1737459</v>
      </c>
      <c r="H11" s="259">
        <v>25858</v>
      </c>
      <c r="I11" s="258">
        <v>1761725</v>
      </c>
      <c r="J11" s="259">
        <v>26263</v>
      </c>
      <c r="K11" s="258">
        <v>102455</v>
      </c>
      <c r="L11" s="259">
        <v>2542</v>
      </c>
      <c r="M11" s="177"/>
      <c r="N11" s="178"/>
      <c r="R11" s="179"/>
    </row>
    <row r="12" spans="1:18" ht="13.9" customHeight="1" x14ac:dyDescent="0.2">
      <c r="A12" s="256">
        <v>6</v>
      </c>
      <c r="B12" s="257" t="s">
        <v>6</v>
      </c>
      <c r="C12" s="258">
        <v>23173</v>
      </c>
      <c r="D12" s="259">
        <v>10749</v>
      </c>
      <c r="E12" s="258">
        <v>23686</v>
      </c>
      <c r="F12" s="259">
        <v>11019</v>
      </c>
      <c r="G12" s="258">
        <v>24162</v>
      </c>
      <c r="H12" s="259">
        <v>11121</v>
      </c>
      <c r="I12" s="258">
        <v>24644</v>
      </c>
      <c r="J12" s="259">
        <v>11208</v>
      </c>
      <c r="K12" s="258">
        <v>1907</v>
      </c>
      <c r="L12" s="259">
        <v>564</v>
      </c>
      <c r="M12" s="177"/>
      <c r="N12" s="178"/>
      <c r="R12" s="179"/>
    </row>
    <row r="13" spans="1:18" ht="13.9" customHeight="1" x14ac:dyDescent="0.2">
      <c r="A13" s="256">
        <v>7</v>
      </c>
      <c r="B13" s="257" t="s">
        <v>7</v>
      </c>
      <c r="C13" s="258">
        <v>2417444</v>
      </c>
      <c r="D13" s="259">
        <v>185915</v>
      </c>
      <c r="E13" s="258">
        <v>2469785</v>
      </c>
      <c r="F13" s="259">
        <v>192139</v>
      </c>
      <c r="G13" s="258">
        <v>2523257</v>
      </c>
      <c r="H13" s="259">
        <v>194100</v>
      </c>
      <c r="I13" s="258">
        <v>2575313</v>
      </c>
      <c r="J13" s="259">
        <v>195762</v>
      </c>
      <c r="K13" s="258">
        <v>203500</v>
      </c>
      <c r="L13" s="259">
        <v>11775</v>
      </c>
      <c r="M13" s="177"/>
      <c r="N13" s="178"/>
      <c r="R13" s="179"/>
    </row>
    <row r="14" spans="1:18" ht="13.9" customHeight="1" x14ac:dyDescent="0.2">
      <c r="A14" s="256">
        <v>8</v>
      </c>
      <c r="B14" s="257" t="s">
        <v>8</v>
      </c>
      <c r="C14" s="258">
        <v>275514</v>
      </c>
      <c r="D14" s="259">
        <v>55684</v>
      </c>
      <c r="E14" s="258">
        <v>282136</v>
      </c>
      <c r="F14" s="259">
        <v>58244</v>
      </c>
      <c r="G14" s="258">
        <v>288912</v>
      </c>
      <c r="H14" s="259">
        <v>59239</v>
      </c>
      <c r="I14" s="258">
        <v>296654</v>
      </c>
      <c r="J14" s="259">
        <v>60370</v>
      </c>
      <c r="K14" s="258">
        <v>27075</v>
      </c>
      <c r="L14" s="259">
        <v>5614</v>
      </c>
      <c r="M14" s="177"/>
      <c r="N14" s="178"/>
      <c r="R14" s="179"/>
    </row>
    <row r="15" spans="1:18" ht="13.9" customHeight="1" x14ac:dyDescent="0.2">
      <c r="A15" s="256">
        <v>9</v>
      </c>
      <c r="B15" s="257" t="s">
        <v>9</v>
      </c>
      <c r="C15" s="258">
        <v>15848</v>
      </c>
      <c r="D15" s="259">
        <v>618</v>
      </c>
      <c r="E15" s="258">
        <v>16092</v>
      </c>
      <c r="F15" s="259">
        <v>630</v>
      </c>
      <c r="G15" s="258">
        <v>16274</v>
      </c>
      <c r="H15" s="259">
        <v>631</v>
      </c>
      <c r="I15" s="258">
        <v>16459</v>
      </c>
      <c r="J15" s="259">
        <v>635</v>
      </c>
      <c r="K15" s="258">
        <v>830</v>
      </c>
      <c r="L15" s="259">
        <v>23</v>
      </c>
      <c r="M15" s="177"/>
      <c r="N15" s="178"/>
      <c r="R15" s="179"/>
    </row>
    <row r="16" spans="1:18" ht="13.9" customHeight="1" x14ac:dyDescent="0.2">
      <c r="A16" s="256">
        <v>10</v>
      </c>
      <c r="B16" s="257" t="s">
        <v>10</v>
      </c>
      <c r="C16" s="258">
        <v>13930</v>
      </c>
      <c r="D16" s="259">
        <v>2760</v>
      </c>
      <c r="E16" s="258">
        <v>14169</v>
      </c>
      <c r="F16" s="259">
        <v>2812</v>
      </c>
      <c r="G16" s="258">
        <v>14402</v>
      </c>
      <c r="H16" s="259">
        <v>2838</v>
      </c>
      <c r="I16" s="258">
        <v>14641</v>
      </c>
      <c r="J16" s="259">
        <v>2870</v>
      </c>
      <c r="K16" s="258">
        <v>918</v>
      </c>
      <c r="L16" s="259">
        <v>143</v>
      </c>
      <c r="M16" s="177"/>
      <c r="N16" s="178"/>
      <c r="R16" s="179"/>
    </row>
    <row r="17" spans="1:18" ht="13.9" customHeight="1" x14ac:dyDescent="0.2">
      <c r="A17" s="256">
        <v>11</v>
      </c>
      <c r="B17" s="257" t="s">
        <v>11</v>
      </c>
      <c r="C17" s="258">
        <v>1195291</v>
      </c>
      <c r="D17" s="259">
        <v>40025</v>
      </c>
      <c r="E17" s="258">
        <v>1218740</v>
      </c>
      <c r="F17" s="259">
        <v>42182</v>
      </c>
      <c r="G17" s="258">
        <v>1241017</v>
      </c>
      <c r="H17" s="259">
        <v>42857</v>
      </c>
      <c r="I17" s="258">
        <v>1264141</v>
      </c>
      <c r="J17" s="259">
        <v>43471</v>
      </c>
      <c r="K17" s="258">
        <v>89990</v>
      </c>
      <c r="L17" s="259">
        <v>4079</v>
      </c>
      <c r="M17" s="177"/>
      <c r="N17" s="178"/>
      <c r="R17" s="179"/>
    </row>
    <row r="18" spans="1:18" ht="13.9" customHeight="1" x14ac:dyDescent="0.2">
      <c r="A18" s="256">
        <v>12</v>
      </c>
      <c r="B18" s="257" t="s">
        <v>12</v>
      </c>
      <c r="C18" s="258">
        <v>58930</v>
      </c>
      <c r="D18" s="259">
        <v>4905</v>
      </c>
      <c r="E18" s="258">
        <v>60557</v>
      </c>
      <c r="F18" s="259">
        <v>5213</v>
      </c>
      <c r="G18" s="258">
        <v>61928</v>
      </c>
      <c r="H18" s="259">
        <v>5346</v>
      </c>
      <c r="I18" s="258">
        <v>63524</v>
      </c>
      <c r="J18" s="259">
        <v>5489</v>
      </c>
      <c r="K18" s="258">
        <v>5877</v>
      </c>
      <c r="L18" s="259">
        <v>710</v>
      </c>
      <c r="M18" s="177"/>
      <c r="N18" s="178"/>
      <c r="O18" s="193"/>
    </row>
    <row r="19" spans="1:18" ht="13.9" customHeight="1" x14ac:dyDescent="0.2">
      <c r="A19" s="256">
        <v>13</v>
      </c>
      <c r="B19" s="257" t="s">
        <v>13</v>
      </c>
      <c r="C19" s="258">
        <v>7231</v>
      </c>
      <c r="D19" s="259">
        <v>1174</v>
      </c>
      <c r="E19" s="258">
        <v>7292</v>
      </c>
      <c r="F19" s="259">
        <v>1219</v>
      </c>
      <c r="G19" s="258">
        <v>7357</v>
      </c>
      <c r="H19" s="259">
        <v>1226</v>
      </c>
      <c r="I19" s="258">
        <v>7435</v>
      </c>
      <c r="J19" s="259">
        <v>1237</v>
      </c>
      <c r="K19" s="258">
        <v>281</v>
      </c>
      <c r="L19" s="259">
        <v>82</v>
      </c>
      <c r="M19" s="177"/>
      <c r="N19" s="178"/>
    </row>
    <row r="20" spans="1:18" ht="13.9" customHeight="1" x14ac:dyDescent="0.2">
      <c r="A20" s="256">
        <v>14</v>
      </c>
      <c r="B20" s="257" t="s">
        <v>14</v>
      </c>
      <c r="C20" s="258">
        <v>20805</v>
      </c>
      <c r="D20" s="259">
        <v>2486</v>
      </c>
      <c r="E20" s="258">
        <v>21125</v>
      </c>
      <c r="F20" s="259">
        <v>2552</v>
      </c>
      <c r="G20" s="258">
        <v>21391</v>
      </c>
      <c r="H20" s="259">
        <v>2574</v>
      </c>
      <c r="I20" s="258">
        <v>21569</v>
      </c>
      <c r="J20" s="259">
        <v>2595</v>
      </c>
      <c r="K20" s="258">
        <v>1068</v>
      </c>
      <c r="L20" s="259">
        <v>135</v>
      </c>
      <c r="M20" s="177"/>
      <c r="N20" s="178"/>
      <c r="R20" s="179"/>
    </row>
    <row r="21" spans="1:18" ht="13.9" customHeight="1" x14ac:dyDescent="0.2">
      <c r="A21" s="256">
        <v>15</v>
      </c>
      <c r="B21" s="257" t="s">
        <v>15</v>
      </c>
      <c r="C21" s="258">
        <v>54415</v>
      </c>
      <c r="D21" s="259">
        <v>5402</v>
      </c>
      <c r="E21" s="258">
        <v>55295</v>
      </c>
      <c r="F21" s="259">
        <v>5584</v>
      </c>
      <c r="G21" s="258">
        <v>56157</v>
      </c>
      <c r="H21" s="259">
        <v>5647</v>
      </c>
      <c r="I21" s="258">
        <v>57057</v>
      </c>
      <c r="J21" s="259">
        <v>5713</v>
      </c>
      <c r="K21" s="258">
        <v>3427</v>
      </c>
      <c r="L21" s="259">
        <v>410</v>
      </c>
      <c r="M21" s="177"/>
      <c r="N21" s="178"/>
      <c r="R21" s="179"/>
    </row>
    <row r="22" spans="1:18" ht="13.9" customHeight="1" x14ac:dyDescent="0.2">
      <c r="A22" s="256">
        <v>16</v>
      </c>
      <c r="B22" s="257" t="s">
        <v>16</v>
      </c>
      <c r="C22" s="258">
        <v>28755</v>
      </c>
      <c r="D22" s="259">
        <v>5205</v>
      </c>
      <c r="E22" s="258">
        <v>29145</v>
      </c>
      <c r="F22" s="259">
        <v>5366</v>
      </c>
      <c r="G22" s="258">
        <v>29581</v>
      </c>
      <c r="H22" s="259">
        <v>5418</v>
      </c>
      <c r="I22" s="258">
        <v>29970</v>
      </c>
      <c r="J22" s="259">
        <v>5464</v>
      </c>
      <c r="K22" s="258">
        <v>1672</v>
      </c>
      <c r="L22" s="259">
        <v>345</v>
      </c>
      <c r="M22" s="177"/>
      <c r="N22" s="178"/>
    </row>
    <row r="23" spans="1:18" ht="13.9" customHeight="1" x14ac:dyDescent="0.2">
      <c r="A23" s="256">
        <v>17</v>
      </c>
      <c r="B23" s="257" t="s">
        <v>17</v>
      </c>
      <c r="C23" s="258">
        <v>43321</v>
      </c>
      <c r="D23" s="259">
        <v>7106</v>
      </c>
      <c r="E23" s="258">
        <v>44336</v>
      </c>
      <c r="F23" s="259">
        <v>7415</v>
      </c>
      <c r="G23" s="258">
        <v>45311</v>
      </c>
      <c r="H23" s="259">
        <v>7543</v>
      </c>
      <c r="I23" s="258">
        <v>46312</v>
      </c>
      <c r="J23" s="259">
        <v>7656</v>
      </c>
      <c r="K23" s="258">
        <v>3976</v>
      </c>
      <c r="L23" s="259">
        <v>693</v>
      </c>
      <c r="M23" s="177"/>
      <c r="N23" s="178"/>
      <c r="R23" s="179"/>
    </row>
    <row r="24" spans="1:18" ht="13.9" customHeight="1" x14ac:dyDescent="0.2">
      <c r="A24" s="256">
        <v>18</v>
      </c>
      <c r="B24" s="257" t="s">
        <v>409</v>
      </c>
      <c r="C24" s="258">
        <v>1561597</v>
      </c>
      <c r="D24" s="259">
        <v>16831</v>
      </c>
      <c r="E24" s="258">
        <v>1622397</v>
      </c>
      <c r="F24" s="259">
        <v>17159</v>
      </c>
      <c r="G24" s="258">
        <v>1679385</v>
      </c>
      <c r="H24" s="259">
        <v>17250</v>
      </c>
      <c r="I24" s="258">
        <v>1729814</v>
      </c>
      <c r="J24" s="259">
        <v>17340</v>
      </c>
      <c r="K24" s="258">
        <v>220595</v>
      </c>
      <c r="L24" s="259">
        <v>668</v>
      </c>
      <c r="M24" s="177"/>
      <c r="N24" s="178"/>
      <c r="R24" s="179"/>
    </row>
    <row r="25" spans="1:18" ht="13.9" customHeight="1" x14ac:dyDescent="0.2">
      <c r="A25" s="256">
        <v>19</v>
      </c>
      <c r="B25" s="257" t="s">
        <v>19</v>
      </c>
      <c r="C25" s="258">
        <v>4664225</v>
      </c>
      <c r="D25" s="259">
        <v>311602</v>
      </c>
      <c r="E25" s="258">
        <v>4701209</v>
      </c>
      <c r="F25" s="259">
        <v>328538</v>
      </c>
      <c r="G25" s="258">
        <v>4753663</v>
      </c>
      <c r="H25" s="259">
        <v>334887</v>
      </c>
      <c r="I25" s="258">
        <v>4787689</v>
      </c>
      <c r="J25" s="259">
        <v>339948</v>
      </c>
      <c r="K25" s="258">
        <v>134782</v>
      </c>
      <c r="L25" s="259">
        <v>31882</v>
      </c>
      <c r="M25" s="177"/>
      <c r="N25" s="178"/>
      <c r="R25" s="179"/>
    </row>
    <row r="26" spans="1:18" ht="13.9" customHeight="1" x14ac:dyDescent="0.2">
      <c r="A26" s="256">
        <v>20</v>
      </c>
      <c r="B26" s="257" t="s">
        <v>20</v>
      </c>
      <c r="C26" s="258">
        <v>547753</v>
      </c>
      <c r="D26" s="259">
        <v>2480</v>
      </c>
      <c r="E26" s="258">
        <v>566524</v>
      </c>
      <c r="F26" s="259">
        <v>2593</v>
      </c>
      <c r="G26" s="258">
        <v>587139</v>
      </c>
      <c r="H26" s="259">
        <v>2682</v>
      </c>
      <c r="I26" s="258">
        <v>604930</v>
      </c>
      <c r="J26" s="259">
        <v>2760</v>
      </c>
      <c r="K26" s="258">
        <v>65445</v>
      </c>
      <c r="L26" s="259">
        <v>316</v>
      </c>
      <c r="M26" s="177"/>
      <c r="N26" s="178"/>
      <c r="R26" s="179"/>
    </row>
    <row r="27" spans="1:18" ht="13.9" customHeight="1" x14ac:dyDescent="0.2">
      <c r="A27" s="256">
        <v>21</v>
      </c>
      <c r="B27" s="257" t="s">
        <v>21</v>
      </c>
      <c r="C27" s="258">
        <v>4380628</v>
      </c>
      <c r="D27" s="259">
        <v>379690</v>
      </c>
      <c r="E27" s="258">
        <v>4460419</v>
      </c>
      <c r="F27" s="259">
        <v>391746</v>
      </c>
      <c r="G27" s="258">
        <v>4542207</v>
      </c>
      <c r="H27" s="259">
        <v>395672</v>
      </c>
      <c r="I27" s="258">
        <v>4610230</v>
      </c>
      <c r="J27" s="259">
        <v>398780</v>
      </c>
      <c r="K27" s="258">
        <v>282423</v>
      </c>
      <c r="L27" s="259">
        <v>23496</v>
      </c>
      <c r="M27" s="177"/>
      <c r="N27" s="178"/>
      <c r="R27" s="179"/>
    </row>
    <row r="28" spans="1:18" ht="13.9" customHeight="1" x14ac:dyDescent="0.2">
      <c r="A28" s="256">
        <v>22</v>
      </c>
      <c r="B28" s="257" t="s">
        <v>22</v>
      </c>
      <c r="C28" s="258">
        <v>37230</v>
      </c>
      <c r="D28" s="259">
        <v>5334</v>
      </c>
      <c r="E28" s="258">
        <v>38008</v>
      </c>
      <c r="F28" s="259">
        <v>5545</v>
      </c>
      <c r="G28" s="258">
        <v>38787</v>
      </c>
      <c r="H28" s="259">
        <v>5612</v>
      </c>
      <c r="I28" s="258">
        <v>39525</v>
      </c>
      <c r="J28" s="259">
        <v>5684</v>
      </c>
      <c r="K28" s="258">
        <v>2997</v>
      </c>
      <c r="L28" s="259">
        <v>435</v>
      </c>
      <c r="M28" s="177"/>
      <c r="N28" s="178"/>
      <c r="R28" s="179"/>
    </row>
    <row r="29" spans="1:18" ht="13.9" customHeight="1" x14ac:dyDescent="0.2">
      <c r="A29" s="256">
        <v>23</v>
      </c>
      <c r="B29" s="257" t="s">
        <v>23</v>
      </c>
      <c r="C29" s="258">
        <v>1815679</v>
      </c>
      <c r="D29" s="259">
        <v>246231</v>
      </c>
      <c r="E29" s="258">
        <v>1842296</v>
      </c>
      <c r="F29" s="259">
        <v>253125</v>
      </c>
      <c r="G29" s="258">
        <v>1865001</v>
      </c>
      <c r="H29" s="259">
        <v>255049</v>
      </c>
      <c r="I29" s="258">
        <v>1885958</v>
      </c>
      <c r="J29" s="259">
        <v>256789</v>
      </c>
      <c r="K29" s="258">
        <v>90886</v>
      </c>
      <c r="L29" s="259">
        <v>12805</v>
      </c>
      <c r="M29" s="177"/>
      <c r="N29" s="178"/>
      <c r="R29" s="179"/>
    </row>
    <row r="30" spans="1:18" ht="13.9" customHeight="1" x14ac:dyDescent="0.2">
      <c r="A30" s="256">
        <v>24</v>
      </c>
      <c r="B30" s="257" t="s">
        <v>447</v>
      </c>
      <c r="C30" s="258">
        <v>310318</v>
      </c>
      <c r="D30" s="259">
        <v>11427</v>
      </c>
      <c r="E30" s="258">
        <v>312836</v>
      </c>
      <c r="F30" s="259">
        <v>11897</v>
      </c>
      <c r="G30" s="258">
        <v>315208</v>
      </c>
      <c r="H30" s="259">
        <v>11961</v>
      </c>
      <c r="I30" s="258">
        <v>317638</v>
      </c>
      <c r="J30" s="259">
        <v>12053</v>
      </c>
      <c r="K30" s="258">
        <v>9818</v>
      </c>
      <c r="L30" s="259">
        <v>739</v>
      </c>
      <c r="M30" s="177"/>
      <c r="N30" s="178"/>
      <c r="R30" s="179"/>
    </row>
    <row r="31" spans="1:18" ht="13.9" customHeight="1" x14ac:dyDescent="0.2">
      <c r="A31" s="256">
        <v>25</v>
      </c>
      <c r="B31" s="257" t="s">
        <v>25</v>
      </c>
      <c r="C31" s="258">
        <v>113572</v>
      </c>
      <c r="D31" s="259">
        <v>12058</v>
      </c>
      <c r="E31" s="258">
        <v>115779</v>
      </c>
      <c r="F31" s="259">
        <v>12592</v>
      </c>
      <c r="G31" s="258">
        <v>117796</v>
      </c>
      <c r="H31" s="259">
        <v>12809</v>
      </c>
      <c r="I31" s="258">
        <v>120080</v>
      </c>
      <c r="J31" s="259">
        <v>13027</v>
      </c>
      <c r="K31" s="258">
        <v>8748</v>
      </c>
      <c r="L31" s="259">
        <v>1217</v>
      </c>
      <c r="M31" s="177"/>
      <c r="N31" s="178"/>
      <c r="R31" s="179"/>
    </row>
    <row r="32" spans="1:18" ht="13.9" customHeight="1" x14ac:dyDescent="0.2">
      <c r="A32" s="256">
        <v>26</v>
      </c>
      <c r="B32" s="257" t="s">
        <v>150</v>
      </c>
      <c r="C32" s="258">
        <v>409237</v>
      </c>
      <c r="D32" s="259">
        <v>38504</v>
      </c>
      <c r="E32" s="258">
        <v>416950</v>
      </c>
      <c r="F32" s="259">
        <v>40303</v>
      </c>
      <c r="G32" s="258">
        <v>424806</v>
      </c>
      <c r="H32" s="259">
        <v>40869</v>
      </c>
      <c r="I32" s="258">
        <v>432206</v>
      </c>
      <c r="J32" s="259">
        <v>41406</v>
      </c>
      <c r="K32" s="258">
        <v>29777</v>
      </c>
      <c r="L32" s="259">
        <v>3595</v>
      </c>
      <c r="M32" s="177"/>
      <c r="N32" s="178"/>
      <c r="R32" s="179"/>
    </row>
    <row r="33" spans="1:18" ht="13.9" customHeight="1" x14ac:dyDescent="0.2">
      <c r="A33" s="256">
        <v>27</v>
      </c>
      <c r="B33" s="257" t="s">
        <v>27</v>
      </c>
      <c r="C33" s="258">
        <v>276709</v>
      </c>
      <c r="D33" s="259">
        <v>3150</v>
      </c>
      <c r="E33" s="258">
        <v>282142</v>
      </c>
      <c r="F33" s="259">
        <v>3293</v>
      </c>
      <c r="G33" s="258">
        <v>287539</v>
      </c>
      <c r="H33" s="259">
        <v>3341</v>
      </c>
      <c r="I33" s="258">
        <v>292842</v>
      </c>
      <c r="J33" s="259">
        <v>3394</v>
      </c>
      <c r="K33" s="258">
        <v>21410</v>
      </c>
      <c r="L33" s="259">
        <v>317</v>
      </c>
      <c r="M33" s="177"/>
      <c r="N33" s="178"/>
      <c r="R33" s="179"/>
    </row>
    <row r="34" spans="1:18" x14ac:dyDescent="0.2">
      <c r="A34" s="256">
        <v>28</v>
      </c>
      <c r="B34" s="257" t="s">
        <v>28</v>
      </c>
      <c r="C34" s="258">
        <v>84378</v>
      </c>
      <c r="D34" s="259">
        <v>12154</v>
      </c>
      <c r="E34" s="258">
        <v>86270</v>
      </c>
      <c r="F34" s="259">
        <v>12755</v>
      </c>
      <c r="G34" s="258">
        <v>88113</v>
      </c>
      <c r="H34" s="259">
        <v>13033</v>
      </c>
      <c r="I34" s="258">
        <v>90184</v>
      </c>
      <c r="J34" s="259">
        <v>13284</v>
      </c>
      <c r="K34" s="258">
        <v>7473</v>
      </c>
      <c r="L34" s="259">
        <v>1344</v>
      </c>
      <c r="M34" s="177"/>
      <c r="N34" s="178"/>
      <c r="R34" s="179"/>
    </row>
    <row r="35" spans="1:18" ht="13.9" customHeight="1" x14ac:dyDescent="0.2">
      <c r="A35" s="256">
        <v>29</v>
      </c>
      <c r="B35" s="257" t="s">
        <v>29</v>
      </c>
      <c r="C35" s="258">
        <v>3267378</v>
      </c>
      <c r="D35" s="259">
        <v>62632</v>
      </c>
      <c r="E35" s="258">
        <v>3351987</v>
      </c>
      <c r="F35" s="259">
        <v>70686</v>
      </c>
      <c r="G35" s="258">
        <v>3430132</v>
      </c>
      <c r="H35" s="259">
        <v>73060</v>
      </c>
      <c r="I35" s="258">
        <v>3512349</v>
      </c>
      <c r="J35" s="259">
        <v>75342</v>
      </c>
      <c r="K35" s="258">
        <v>323973</v>
      </c>
      <c r="L35" s="259">
        <v>14246</v>
      </c>
      <c r="M35" s="177"/>
      <c r="N35" s="178"/>
      <c r="R35" s="179"/>
    </row>
    <row r="36" spans="1:18" ht="13.9" customHeight="1" x14ac:dyDescent="0.2">
      <c r="A36" s="256">
        <v>30</v>
      </c>
      <c r="B36" s="257" t="s">
        <v>30</v>
      </c>
      <c r="C36" s="258">
        <v>158480</v>
      </c>
      <c r="D36" s="259">
        <v>9600</v>
      </c>
      <c r="E36" s="258">
        <v>160771</v>
      </c>
      <c r="F36" s="259">
        <v>9850</v>
      </c>
      <c r="G36" s="258">
        <v>163036</v>
      </c>
      <c r="H36" s="259">
        <v>9926</v>
      </c>
      <c r="I36" s="258">
        <v>165219</v>
      </c>
      <c r="J36" s="259">
        <v>9997</v>
      </c>
      <c r="K36" s="258">
        <v>8875</v>
      </c>
      <c r="L36" s="259">
        <v>506</v>
      </c>
      <c r="M36" s="177"/>
      <c r="N36" s="178"/>
      <c r="R36" s="179"/>
    </row>
    <row r="37" spans="1:18" ht="13.9" customHeight="1" x14ac:dyDescent="0.2">
      <c r="A37" s="256">
        <v>31</v>
      </c>
      <c r="B37" s="257" t="s">
        <v>31</v>
      </c>
      <c r="C37" s="258">
        <v>488558</v>
      </c>
      <c r="D37" s="259">
        <v>10385</v>
      </c>
      <c r="E37" s="258">
        <v>496728</v>
      </c>
      <c r="F37" s="259">
        <v>10997</v>
      </c>
      <c r="G37" s="258">
        <v>504162</v>
      </c>
      <c r="H37" s="259">
        <v>11175</v>
      </c>
      <c r="I37" s="258">
        <v>511415</v>
      </c>
      <c r="J37" s="259">
        <v>11290</v>
      </c>
      <c r="K37" s="258">
        <v>30142</v>
      </c>
      <c r="L37" s="259">
        <v>1056</v>
      </c>
      <c r="M37" s="177"/>
      <c r="N37" s="178"/>
      <c r="R37" s="179"/>
    </row>
    <row r="38" spans="1:18" ht="13.9" customHeight="1" x14ac:dyDescent="0.2">
      <c r="A38" s="256">
        <v>32</v>
      </c>
      <c r="B38" s="257" t="s">
        <v>32</v>
      </c>
      <c r="C38" s="258">
        <v>44735</v>
      </c>
      <c r="D38" s="259">
        <v>3457</v>
      </c>
      <c r="E38" s="258">
        <v>45611</v>
      </c>
      <c r="F38" s="259">
        <v>3606</v>
      </c>
      <c r="G38" s="258">
        <v>46468</v>
      </c>
      <c r="H38" s="259">
        <v>3647</v>
      </c>
      <c r="I38" s="258">
        <v>47372</v>
      </c>
      <c r="J38" s="259">
        <v>3695</v>
      </c>
      <c r="K38" s="258">
        <v>3609</v>
      </c>
      <c r="L38" s="259">
        <v>286</v>
      </c>
      <c r="M38" s="177"/>
      <c r="N38" s="178"/>
      <c r="R38" s="179"/>
    </row>
    <row r="39" spans="1:18" ht="13.9" customHeight="1" x14ac:dyDescent="0.2">
      <c r="A39" s="256">
        <v>33</v>
      </c>
      <c r="B39" s="257" t="s">
        <v>33</v>
      </c>
      <c r="C39" s="258">
        <v>10917</v>
      </c>
      <c r="D39" s="259">
        <v>660</v>
      </c>
      <c r="E39" s="258">
        <v>11120</v>
      </c>
      <c r="F39" s="259">
        <v>683</v>
      </c>
      <c r="G39" s="258">
        <v>11325</v>
      </c>
      <c r="H39" s="259">
        <v>697</v>
      </c>
      <c r="I39" s="258">
        <v>11520</v>
      </c>
      <c r="J39" s="259">
        <v>707</v>
      </c>
      <c r="K39" s="258">
        <v>794</v>
      </c>
      <c r="L39" s="259">
        <v>55</v>
      </c>
      <c r="M39" s="177"/>
      <c r="N39" s="178"/>
      <c r="R39" s="179"/>
    </row>
    <row r="40" spans="1:18" ht="13.9" customHeight="1" x14ac:dyDescent="0.2">
      <c r="A40" s="256">
        <v>34</v>
      </c>
      <c r="B40" s="257" t="s">
        <v>34</v>
      </c>
      <c r="C40" s="258">
        <v>1492168</v>
      </c>
      <c r="D40" s="259">
        <v>385376</v>
      </c>
      <c r="E40" s="258">
        <v>1508663</v>
      </c>
      <c r="F40" s="259">
        <v>396686</v>
      </c>
      <c r="G40" s="258">
        <v>1523886</v>
      </c>
      <c r="H40" s="259">
        <v>400467</v>
      </c>
      <c r="I40" s="258">
        <v>1538945</v>
      </c>
      <c r="J40" s="259">
        <v>403982</v>
      </c>
      <c r="K40" s="258">
        <v>59638</v>
      </c>
      <c r="L40" s="259">
        <v>24092</v>
      </c>
      <c r="M40" s="177"/>
      <c r="N40" s="178"/>
      <c r="R40" s="179"/>
    </row>
    <row r="41" spans="1:18" ht="13.9" customHeight="1" x14ac:dyDescent="0.2">
      <c r="A41" s="256">
        <v>35</v>
      </c>
      <c r="B41" s="257" t="s">
        <v>35</v>
      </c>
      <c r="C41" s="258">
        <v>200901</v>
      </c>
      <c r="D41" s="259">
        <v>31731</v>
      </c>
      <c r="E41" s="258">
        <v>206576</v>
      </c>
      <c r="F41" s="259">
        <v>35176</v>
      </c>
      <c r="G41" s="258">
        <v>212786</v>
      </c>
      <c r="H41" s="259">
        <v>36391</v>
      </c>
      <c r="I41" s="258">
        <v>220216</v>
      </c>
      <c r="J41" s="259">
        <v>37292</v>
      </c>
      <c r="K41" s="258">
        <v>24423</v>
      </c>
      <c r="L41" s="259">
        <v>6325</v>
      </c>
      <c r="M41" s="177"/>
      <c r="N41" s="178"/>
      <c r="R41" s="179"/>
    </row>
    <row r="42" spans="1:18" ht="13.9" customHeight="1" x14ac:dyDescent="0.2">
      <c r="A42" s="256">
        <v>36</v>
      </c>
      <c r="B42" s="257" t="s">
        <v>36</v>
      </c>
      <c r="C42" s="258">
        <v>1038006</v>
      </c>
      <c r="D42" s="259">
        <v>6366</v>
      </c>
      <c r="E42" s="258">
        <v>1059057</v>
      </c>
      <c r="F42" s="259">
        <v>6855</v>
      </c>
      <c r="G42" s="258">
        <v>1080282</v>
      </c>
      <c r="H42" s="259">
        <v>7117</v>
      </c>
      <c r="I42" s="258">
        <v>1102102</v>
      </c>
      <c r="J42" s="259">
        <v>7350</v>
      </c>
      <c r="K42" s="258">
        <v>85705</v>
      </c>
      <c r="L42" s="259">
        <v>1180</v>
      </c>
      <c r="M42" s="177"/>
      <c r="N42" s="178"/>
    </row>
    <row r="43" spans="1:18" x14ac:dyDescent="0.2">
      <c r="A43" s="256">
        <v>37</v>
      </c>
      <c r="B43" s="257" t="s">
        <v>37</v>
      </c>
      <c r="C43" s="258">
        <v>480224</v>
      </c>
      <c r="D43" s="259">
        <v>21224</v>
      </c>
      <c r="E43" s="258">
        <v>490508</v>
      </c>
      <c r="F43" s="259">
        <v>22338</v>
      </c>
      <c r="G43" s="258">
        <v>500050</v>
      </c>
      <c r="H43" s="259">
        <v>22835</v>
      </c>
      <c r="I43" s="258">
        <v>509489</v>
      </c>
      <c r="J43" s="259">
        <v>23263</v>
      </c>
      <c r="K43" s="258">
        <v>38427</v>
      </c>
      <c r="L43" s="259">
        <v>2544</v>
      </c>
      <c r="M43" s="177"/>
      <c r="N43" s="178"/>
      <c r="R43" s="179"/>
    </row>
    <row r="44" spans="1:18" ht="13.9" customHeight="1" x14ac:dyDescent="0.2">
      <c r="A44" s="256">
        <v>38</v>
      </c>
      <c r="B44" s="257" t="s">
        <v>38</v>
      </c>
      <c r="C44" s="258">
        <v>372991</v>
      </c>
      <c r="D44" s="259">
        <v>18497</v>
      </c>
      <c r="E44" s="258">
        <v>380768</v>
      </c>
      <c r="F44" s="259">
        <v>19481</v>
      </c>
      <c r="G44" s="258">
        <v>389612</v>
      </c>
      <c r="H44" s="259">
        <v>19998</v>
      </c>
      <c r="I44" s="258">
        <v>397256</v>
      </c>
      <c r="J44" s="259">
        <v>20393</v>
      </c>
      <c r="K44" s="258">
        <v>29777</v>
      </c>
      <c r="L44" s="259">
        <v>2258</v>
      </c>
      <c r="M44" s="177"/>
      <c r="N44" s="178"/>
      <c r="R44" s="179"/>
    </row>
    <row r="45" spans="1:18" x14ac:dyDescent="0.2">
      <c r="A45" s="256">
        <v>39</v>
      </c>
      <c r="B45" s="257" t="s">
        <v>39</v>
      </c>
      <c r="C45" s="258">
        <v>518335</v>
      </c>
      <c r="D45" s="259">
        <v>114727</v>
      </c>
      <c r="E45" s="258">
        <v>528646</v>
      </c>
      <c r="F45" s="259">
        <v>118700</v>
      </c>
      <c r="G45" s="258">
        <v>539848</v>
      </c>
      <c r="H45" s="259">
        <v>120810</v>
      </c>
      <c r="I45" s="258">
        <v>550204</v>
      </c>
      <c r="J45" s="259">
        <v>122492</v>
      </c>
      <c r="K45" s="258">
        <v>38071</v>
      </c>
      <c r="L45" s="259">
        <v>9380</v>
      </c>
      <c r="M45" s="177"/>
      <c r="N45" s="178"/>
      <c r="R45" s="179"/>
    </row>
    <row r="46" spans="1:18" x14ac:dyDescent="0.2">
      <c r="A46" s="256">
        <v>40</v>
      </c>
      <c r="B46" s="257" t="s">
        <v>40</v>
      </c>
      <c r="C46" s="258">
        <v>43199</v>
      </c>
      <c r="D46" s="259">
        <v>5075</v>
      </c>
      <c r="E46" s="258">
        <v>43797</v>
      </c>
      <c r="F46" s="259">
        <v>5225</v>
      </c>
      <c r="G46" s="258">
        <v>44232</v>
      </c>
      <c r="H46" s="259">
        <v>5267</v>
      </c>
      <c r="I46" s="258">
        <v>44709</v>
      </c>
      <c r="J46" s="259">
        <v>5304</v>
      </c>
      <c r="K46" s="258">
        <v>1992</v>
      </c>
      <c r="L46" s="259">
        <v>283</v>
      </c>
      <c r="M46" s="177"/>
      <c r="N46" s="178"/>
      <c r="R46" s="179"/>
    </row>
    <row r="47" spans="1:18" ht="13.9" customHeight="1" x14ac:dyDescent="0.2">
      <c r="A47" s="256">
        <v>41</v>
      </c>
      <c r="B47" s="257" t="s">
        <v>41</v>
      </c>
      <c r="C47" s="258">
        <v>1096714</v>
      </c>
      <c r="D47" s="259">
        <v>42445</v>
      </c>
      <c r="E47" s="258">
        <v>1121634</v>
      </c>
      <c r="F47" s="259">
        <v>45136</v>
      </c>
      <c r="G47" s="258">
        <v>1143636</v>
      </c>
      <c r="H47" s="259">
        <v>46045</v>
      </c>
      <c r="I47" s="258">
        <v>1165343</v>
      </c>
      <c r="J47" s="259">
        <v>46801</v>
      </c>
      <c r="K47" s="258">
        <v>89912</v>
      </c>
      <c r="L47" s="259">
        <v>5112</v>
      </c>
      <c r="M47" s="177"/>
      <c r="N47" s="178"/>
      <c r="R47" s="179"/>
    </row>
    <row r="48" spans="1:18" ht="13.9" customHeight="1" x14ac:dyDescent="0.2">
      <c r="A48" s="256">
        <v>42</v>
      </c>
      <c r="B48" s="257" t="s">
        <v>42</v>
      </c>
      <c r="C48" s="258">
        <v>15831</v>
      </c>
      <c r="D48" s="259">
        <v>1484</v>
      </c>
      <c r="E48" s="258">
        <v>16026</v>
      </c>
      <c r="F48" s="259">
        <v>1555</v>
      </c>
      <c r="G48" s="258">
        <v>16202</v>
      </c>
      <c r="H48" s="259">
        <v>1580</v>
      </c>
      <c r="I48" s="258">
        <v>16401</v>
      </c>
      <c r="J48" s="259">
        <v>1601</v>
      </c>
      <c r="K48" s="258">
        <v>757</v>
      </c>
      <c r="L48" s="259">
        <v>135</v>
      </c>
      <c r="M48" s="177"/>
      <c r="N48" s="178"/>
      <c r="R48" s="179"/>
    </row>
    <row r="49" spans="1:18" x14ac:dyDescent="0.2">
      <c r="A49" s="256">
        <v>43</v>
      </c>
      <c r="B49" s="257" t="s">
        <v>149</v>
      </c>
      <c r="C49" s="258">
        <v>28031</v>
      </c>
      <c r="D49" s="259">
        <v>5671</v>
      </c>
      <c r="E49" s="258">
        <v>28704</v>
      </c>
      <c r="F49" s="259">
        <v>5958</v>
      </c>
      <c r="G49" s="258">
        <v>29402</v>
      </c>
      <c r="H49" s="259">
        <v>6102</v>
      </c>
      <c r="I49" s="258">
        <v>30157</v>
      </c>
      <c r="J49" s="259">
        <v>6224</v>
      </c>
      <c r="K49" s="258">
        <v>2837</v>
      </c>
      <c r="L49" s="259">
        <v>669</v>
      </c>
      <c r="M49" s="177"/>
      <c r="N49" s="178"/>
      <c r="R49" s="179"/>
    </row>
    <row r="50" spans="1:18" x14ac:dyDescent="0.2">
      <c r="A50" s="256">
        <v>44</v>
      </c>
      <c r="B50" s="257" t="s">
        <v>152</v>
      </c>
      <c r="C50" s="258">
        <v>45932</v>
      </c>
      <c r="D50" s="259">
        <v>22847</v>
      </c>
      <c r="E50" s="258">
        <v>46528</v>
      </c>
      <c r="F50" s="259">
        <v>23598</v>
      </c>
      <c r="G50" s="258">
        <v>47077</v>
      </c>
      <c r="H50" s="259">
        <v>23797</v>
      </c>
      <c r="I50" s="258">
        <v>47626</v>
      </c>
      <c r="J50" s="259">
        <v>23985</v>
      </c>
      <c r="K50" s="258">
        <v>2197</v>
      </c>
      <c r="L50" s="259">
        <v>1345</v>
      </c>
      <c r="M50" s="177"/>
      <c r="N50" s="178"/>
      <c r="R50" s="179"/>
    </row>
    <row r="51" spans="1:18" x14ac:dyDescent="0.2">
      <c r="A51" s="256">
        <v>45</v>
      </c>
      <c r="B51" s="257" t="s">
        <v>43</v>
      </c>
      <c r="C51" s="258">
        <v>21353</v>
      </c>
      <c r="D51" s="259">
        <v>2902</v>
      </c>
      <c r="E51" s="258">
        <v>21930</v>
      </c>
      <c r="F51" s="259">
        <v>3058</v>
      </c>
      <c r="G51" s="258">
        <v>22490</v>
      </c>
      <c r="H51" s="259">
        <v>3110</v>
      </c>
      <c r="I51" s="258">
        <v>23092</v>
      </c>
      <c r="J51" s="259">
        <v>3148</v>
      </c>
      <c r="K51" s="258">
        <v>2366</v>
      </c>
      <c r="L51" s="259">
        <v>309</v>
      </c>
      <c r="M51" s="177"/>
      <c r="N51" s="178"/>
    </row>
    <row r="52" spans="1:18" ht="13.9" customHeight="1" x14ac:dyDescent="0.2">
      <c r="A52" s="256">
        <v>46</v>
      </c>
      <c r="B52" s="257" t="s">
        <v>44</v>
      </c>
      <c r="C52" s="258">
        <v>6035397</v>
      </c>
      <c r="D52" s="259">
        <v>80646</v>
      </c>
      <c r="E52" s="258">
        <v>6101230</v>
      </c>
      <c r="F52" s="259">
        <v>82081</v>
      </c>
      <c r="G52" s="258">
        <v>6164261</v>
      </c>
      <c r="H52" s="259">
        <v>82211</v>
      </c>
      <c r="I52" s="258">
        <v>6227841</v>
      </c>
      <c r="J52" s="259">
        <v>82336</v>
      </c>
      <c r="K52" s="258">
        <v>253506</v>
      </c>
      <c r="L52" s="259">
        <v>1816</v>
      </c>
      <c r="M52" s="177"/>
      <c r="N52" s="178"/>
      <c r="R52" s="179"/>
    </row>
    <row r="53" spans="1:18" ht="13.9" customHeight="1" x14ac:dyDescent="0.2">
      <c r="A53" s="256">
        <v>47</v>
      </c>
      <c r="B53" s="257" t="s">
        <v>45</v>
      </c>
      <c r="C53" s="258">
        <v>649564</v>
      </c>
      <c r="D53" s="259">
        <v>41546</v>
      </c>
      <c r="E53" s="258">
        <v>665573</v>
      </c>
      <c r="F53" s="259">
        <v>45488</v>
      </c>
      <c r="G53" s="258">
        <v>679156</v>
      </c>
      <c r="H53" s="259">
        <v>46769</v>
      </c>
      <c r="I53" s="258">
        <v>692870</v>
      </c>
      <c r="J53" s="259">
        <v>47935</v>
      </c>
      <c r="K53" s="258">
        <v>54605</v>
      </c>
      <c r="L53" s="259">
        <v>7523</v>
      </c>
      <c r="M53" s="177"/>
      <c r="N53" s="178"/>
      <c r="R53" s="179"/>
    </row>
    <row r="54" spans="1:18" ht="13.9" customHeight="1" x14ac:dyDescent="0.2">
      <c r="A54" s="256">
        <v>48</v>
      </c>
      <c r="B54" s="257" t="s">
        <v>46</v>
      </c>
      <c r="C54" s="258">
        <v>29911</v>
      </c>
      <c r="D54" s="259">
        <v>2034</v>
      </c>
      <c r="E54" s="258">
        <v>30338</v>
      </c>
      <c r="F54" s="259">
        <v>2134</v>
      </c>
      <c r="G54" s="258">
        <v>30734</v>
      </c>
      <c r="H54" s="259">
        <v>2163</v>
      </c>
      <c r="I54" s="258">
        <v>31149</v>
      </c>
      <c r="J54" s="259">
        <v>2183</v>
      </c>
      <c r="K54" s="258">
        <v>1718</v>
      </c>
      <c r="L54" s="259">
        <v>188</v>
      </c>
      <c r="M54" s="177"/>
      <c r="N54" s="178"/>
      <c r="R54" s="179"/>
    </row>
    <row r="55" spans="1:18" ht="13.9" customHeight="1" x14ac:dyDescent="0.2">
      <c r="A55" s="256">
        <v>49</v>
      </c>
      <c r="B55" s="257" t="s">
        <v>47</v>
      </c>
      <c r="C55" s="258">
        <v>278014</v>
      </c>
      <c r="D55" s="259">
        <v>4046</v>
      </c>
      <c r="E55" s="258">
        <v>285584</v>
      </c>
      <c r="F55" s="259">
        <v>4271</v>
      </c>
      <c r="G55" s="258">
        <v>291477</v>
      </c>
      <c r="H55" s="259">
        <v>4328</v>
      </c>
      <c r="I55" s="258">
        <v>298221</v>
      </c>
      <c r="J55" s="259">
        <v>4385</v>
      </c>
      <c r="K55" s="258">
        <v>26568</v>
      </c>
      <c r="L55" s="259">
        <v>426</v>
      </c>
      <c r="M55" s="177"/>
      <c r="N55" s="178"/>
      <c r="R55" s="179"/>
    </row>
    <row r="56" spans="1:18" ht="13.9" customHeight="1" x14ac:dyDescent="0.2">
      <c r="A56" s="256">
        <v>50</v>
      </c>
      <c r="B56" s="257" t="s">
        <v>48</v>
      </c>
      <c r="C56" s="258">
        <v>279078</v>
      </c>
      <c r="D56" s="259">
        <v>1842</v>
      </c>
      <c r="E56" s="258">
        <v>283386</v>
      </c>
      <c r="F56" s="259">
        <v>1930</v>
      </c>
      <c r="G56" s="258">
        <v>287206</v>
      </c>
      <c r="H56" s="259">
        <v>1964</v>
      </c>
      <c r="I56" s="258">
        <v>290854</v>
      </c>
      <c r="J56" s="259">
        <v>1991</v>
      </c>
      <c r="K56" s="258">
        <v>15713</v>
      </c>
      <c r="L56" s="259">
        <v>174</v>
      </c>
      <c r="M56" s="177"/>
      <c r="N56" s="178"/>
      <c r="R56" s="179"/>
    </row>
    <row r="57" spans="1:18" x14ac:dyDescent="0.2">
      <c r="A57" s="256">
        <v>51</v>
      </c>
      <c r="B57" s="257" t="s">
        <v>151</v>
      </c>
      <c r="C57" s="258">
        <v>865</v>
      </c>
      <c r="D57" s="259">
        <v>197</v>
      </c>
      <c r="E57" s="258">
        <v>872</v>
      </c>
      <c r="F57" s="259">
        <v>203</v>
      </c>
      <c r="G57" s="258">
        <v>894</v>
      </c>
      <c r="H57" s="259">
        <v>207</v>
      </c>
      <c r="I57" s="258">
        <v>910</v>
      </c>
      <c r="J57" s="259">
        <v>207</v>
      </c>
      <c r="K57" s="258">
        <v>53</v>
      </c>
      <c r="L57" s="259">
        <v>12</v>
      </c>
      <c r="M57" s="177"/>
      <c r="N57" s="178"/>
    </row>
    <row r="58" spans="1:18" ht="13.9" customHeight="1" x14ac:dyDescent="0.2">
      <c r="A58" s="256">
        <v>52</v>
      </c>
      <c r="B58" s="257" t="s">
        <v>49</v>
      </c>
      <c r="C58" s="258">
        <v>96831</v>
      </c>
      <c r="D58" s="259">
        <v>19637</v>
      </c>
      <c r="E58" s="258">
        <v>99753</v>
      </c>
      <c r="F58" s="259">
        <v>20267</v>
      </c>
      <c r="G58" s="258">
        <v>102402</v>
      </c>
      <c r="H58" s="259">
        <v>20524</v>
      </c>
      <c r="I58" s="258">
        <v>105197</v>
      </c>
      <c r="J58" s="259">
        <v>20739</v>
      </c>
      <c r="K58" s="258">
        <v>11208</v>
      </c>
      <c r="L58" s="259">
        <v>1386</v>
      </c>
      <c r="M58" s="177"/>
      <c r="N58" s="178"/>
      <c r="R58" s="179"/>
    </row>
    <row r="59" spans="1:18" ht="13.9" customHeight="1" x14ac:dyDescent="0.2">
      <c r="A59" s="256">
        <v>53</v>
      </c>
      <c r="B59" s="257" t="s">
        <v>50</v>
      </c>
      <c r="C59" s="258">
        <v>26634</v>
      </c>
      <c r="D59" s="259">
        <v>1686</v>
      </c>
      <c r="E59" s="258">
        <v>26835</v>
      </c>
      <c r="F59" s="259">
        <v>1730</v>
      </c>
      <c r="G59" s="258">
        <v>27110</v>
      </c>
      <c r="H59" s="259">
        <v>1751</v>
      </c>
      <c r="I59" s="258">
        <v>27366</v>
      </c>
      <c r="J59" s="259">
        <v>1769</v>
      </c>
      <c r="K59" s="258">
        <v>914</v>
      </c>
      <c r="L59" s="259">
        <v>95</v>
      </c>
      <c r="M59" s="177"/>
      <c r="N59" s="178"/>
    </row>
    <row r="60" spans="1:18" ht="13.9" customHeight="1" x14ac:dyDescent="0.2">
      <c r="A60" s="256">
        <v>54</v>
      </c>
      <c r="B60" s="257" t="s">
        <v>51</v>
      </c>
      <c r="C60" s="258">
        <v>1013665</v>
      </c>
      <c r="D60" s="259">
        <v>1985</v>
      </c>
      <c r="E60" s="258">
        <v>1026381</v>
      </c>
      <c r="F60" s="259">
        <v>2017</v>
      </c>
      <c r="G60" s="258">
        <v>1037608</v>
      </c>
      <c r="H60" s="259">
        <v>2022</v>
      </c>
      <c r="I60" s="258">
        <v>1049399</v>
      </c>
      <c r="J60" s="259">
        <v>2025</v>
      </c>
      <c r="K60" s="258">
        <v>47523</v>
      </c>
      <c r="L60" s="259">
        <v>44</v>
      </c>
      <c r="M60" s="177"/>
      <c r="N60" s="178"/>
    </row>
    <row r="61" spans="1:18" x14ac:dyDescent="0.2">
      <c r="A61" s="256">
        <v>55</v>
      </c>
      <c r="B61" s="257" t="s">
        <v>52</v>
      </c>
      <c r="C61" s="258">
        <v>16310</v>
      </c>
      <c r="D61" s="259">
        <v>1128</v>
      </c>
      <c r="E61" s="258">
        <v>16644</v>
      </c>
      <c r="F61" s="259">
        <v>1193</v>
      </c>
      <c r="G61" s="258">
        <v>17015</v>
      </c>
      <c r="H61" s="259">
        <v>1219</v>
      </c>
      <c r="I61" s="258">
        <v>17337</v>
      </c>
      <c r="J61" s="259">
        <v>1244</v>
      </c>
      <c r="K61" s="258">
        <v>1293</v>
      </c>
      <c r="L61" s="259">
        <v>140</v>
      </c>
      <c r="M61" s="177"/>
      <c r="N61" s="178"/>
      <c r="R61" s="179"/>
    </row>
    <row r="62" spans="1:18" ht="13.9" customHeight="1" x14ac:dyDescent="0.2">
      <c r="A62" s="256">
        <v>56</v>
      </c>
      <c r="B62" s="257" t="s">
        <v>53</v>
      </c>
      <c r="C62" s="258">
        <v>491663</v>
      </c>
      <c r="D62" s="259">
        <v>29267</v>
      </c>
      <c r="E62" s="258">
        <v>499911</v>
      </c>
      <c r="F62" s="259">
        <v>31155</v>
      </c>
      <c r="G62" s="258">
        <v>508932</v>
      </c>
      <c r="H62" s="259">
        <v>31921</v>
      </c>
      <c r="I62" s="258">
        <v>518914</v>
      </c>
      <c r="J62" s="259">
        <v>32576</v>
      </c>
      <c r="K62" s="258">
        <v>34087</v>
      </c>
      <c r="L62" s="259">
        <v>3817</v>
      </c>
      <c r="M62" s="177"/>
      <c r="N62" s="178"/>
    </row>
    <row r="63" spans="1:18" ht="13.9" customHeight="1" x14ac:dyDescent="0.2">
      <c r="A63" s="256">
        <v>57</v>
      </c>
      <c r="B63" s="257" t="s">
        <v>424</v>
      </c>
      <c r="C63" s="258">
        <v>32766</v>
      </c>
      <c r="D63" s="259">
        <v>1548</v>
      </c>
      <c r="E63" s="258">
        <v>33160</v>
      </c>
      <c r="F63" s="259">
        <v>1564</v>
      </c>
      <c r="G63" s="258">
        <v>33462</v>
      </c>
      <c r="H63" s="259">
        <v>1569</v>
      </c>
      <c r="I63" s="258">
        <v>33874</v>
      </c>
      <c r="J63" s="259">
        <v>1572</v>
      </c>
      <c r="K63" s="258">
        <v>1530</v>
      </c>
      <c r="L63" s="259">
        <v>30</v>
      </c>
      <c r="M63" s="177"/>
      <c r="N63" s="178"/>
      <c r="R63" s="179"/>
    </row>
    <row r="64" spans="1:18" x14ac:dyDescent="0.2">
      <c r="A64" s="256">
        <v>58</v>
      </c>
      <c r="B64" s="257" t="s">
        <v>541</v>
      </c>
      <c r="C64" s="258">
        <v>12015</v>
      </c>
      <c r="D64" s="259">
        <v>1851</v>
      </c>
      <c r="E64" s="258">
        <v>12181</v>
      </c>
      <c r="F64" s="259">
        <v>1927</v>
      </c>
      <c r="G64" s="258">
        <v>12302</v>
      </c>
      <c r="H64" s="259">
        <v>1946</v>
      </c>
      <c r="I64" s="258">
        <v>12420</v>
      </c>
      <c r="J64" s="259">
        <v>1971</v>
      </c>
      <c r="K64" s="258">
        <v>542</v>
      </c>
      <c r="L64" s="259">
        <v>146</v>
      </c>
      <c r="M64" s="180"/>
      <c r="N64" s="178"/>
    </row>
    <row r="65" spans="1:18" ht="13.9" customHeight="1" x14ac:dyDescent="0.2">
      <c r="A65" s="256">
        <v>59</v>
      </c>
      <c r="B65" s="257" t="s">
        <v>542</v>
      </c>
      <c r="C65" s="258">
        <v>28251</v>
      </c>
      <c r="D65" s="259">
        <v>1798</v>
      </c>
      <c r="E65" s="258">
        <v>28540</v>
      </c>
      <c r="F65" s="259">
        <v>1805</v>
      </c>
      <c r="G65" s="258">
        <v>28762</v>
      </c>
      <c r="H65" s="259">
        <v>1810</v>
      </c>
      <c r="I65" s="258">
        <v>29049</v>
      </c>
      <c r="J65" s="259">
        <v>1813</v>
      </c>
      <c r="K65" s="258">
        <v>1074</v>
      </c>
      <c r="L65" s="259">
        <v>21</v>
      </c>
      <c r="M65" s="177"/>
      <c r="N65" s="178"/>
      <c r="R65" s="179"/>
    </row>
    <row r="66" spans="1:18" ht="13.9" customHeight="1" x14ac:dyDescent="0.2">
      <c r="A66" s="256">
        <v>60</v>
      </c>
      <c r="B66" s="257" t="s">
        <v>543</v>
      </c>
      <c r="C66" s="258">
        <v>89254</v>
      </c>
      <c r="D66" s="259">
        <v>12570</v>
      </c>
      <c r="E66" s="258">
        <v>91090</v>
      </c>
      <c r="F66" s="259">
        <v>13101</v>
      </c>
      <c r="G66" s="258">
        <v>92845</v>
      </c>
      <c r="H66" s="259">
        <v>13305</v>
      </c>
      <c r="I66" s="258">
        <v>94737</v>
      </c>
      <c r="J66" s="259">
        <v>13505</v>
      </c>
      <c r="K66" s="258">
        <v>7027</v>
      </c>
      <c r="L66" s="259">
        <v>1175</v>
      </c>
      <c r="M66" s="177"/>
      <c r="N66" s="178"/>
    </row>
    <row r="67" spans="1:18" ht="13.9" customHeight="1" x14ac:dyDescent="0.2">
      <c r="A67" s="256">
        <v>61</v>
      </c>
      <c r="B67" s="257" t="s">
        <v>544</v>
      </c>
      <c r="C67" s="258">
        <v>385389</v>
      </c>
      <c r="D67" s="259">
        <v>92854</v>
      </c>
      <c r="E67" s="258">
        <v>396332</v>
      </c>
      <c r="F67" s="259">
        <v>97251</v>
      </c>
      <c r="G67" s="258">
        <v>407000</v>
      </c>
      <c r="H67" s="259">
        <v>99355</v>
      </c>
      <c r="I67" s="258">
        <v>416868</v>
      </c>
      <c r="J67" s="259">
        <v>101451</v>
      </c>
      <c r="K67" s="258">
        <v>39438</v>
      </c>
      <c r="L67" s="259">
        <v>10629</v>
      </c>
      <c r="M67" s="177"/>
      <c r="N67" s="178"/>
    </row>
    <row r="68" spans="1:18" ht="13.9" customHeight="1" x14ac:dyDescent="0.2">
      <c r="A68" s="256">
        <v>62</v>
      </c>
      <c r="B68" s="257" t="s">
        <v>545</v>
      </c>
      <c r="C68" s="258">
        <v>54896</v>
      </c>
      <c r="D68" s="259">
        <v>7168</v>
      </c>
      <c r="E68" s="258">
        <v>56088</v>
      </c>
      <c r="F68" s="259">
        <v>7583</v>
      </c>
      <c r="G68" s="258">
        <v>57246</v>
      </c>
      <c r="H68" s="259">
        <v>7748</v>
      </c>
      <c r="I68" s="258">
        <v>58479</v>
      </c>
      <c r="J68" s="259">
        <v>7901</v>
      </c>
      <c r="K68" s="258">
        <v>4644</v>
      </c>
      <c r="L68" s="259">
        <v>888</v>
      </c>
      <c r="M68" s="177"/>
      <c r="N68" s="178"/>
    </row>
    <row r="69" spans="1:18" ht="13.9" customHeight="1" x14ac:dyDescent="0.2">
      <c r="A69" s="256">
        <v>63</v>
      </c>
      <c r="B69" s="257" t="s">
        <v>546</v>
      </c>
      <c r="C69" s="258">
        <v>3543</v>
      </c>
      <c r="D69" s="259">
        <v>1188</v>
      </c>
      <c r="E69" s="258">
        <v>3621</v>
      </c>
      <c r="F69" s="259">
        <v>1231</v>
      </c>
      <c r="G69" s="258">
        <v>3712</v>
      </c>
      <c r="H69" s="259">
        <v>1244</v>
      </c>
      <c r="I69" s="258">
        <v>3794</v>
      </c>
      <c r="J69" s="259">
        <v>1267</v>
      </c>
      <c r="K69" s="258">
        <v>312</v>
      </c>
      <c r="L69" s="259">
        <v>99</v>
      </c>
      <c r="M69" s="177"/>
      <c r="N69" s="178"/>
      <c r="R69" s="179"/>
    </row>
    <row r="70" spans="1:18" ht="13.9" customHeight="1" x14ac:dyDescent="0.2">
      <c r="A70" s="256">
        <v>64</v>
      </c>
      <c r="B70" s="257" t="s">
        <v>547</v>
      </c>
      <c r="C70" s="258">
        <v>442825</v>
      </c>
      <c r="D70" s="259">
        <v>3962</v>
      </c>
      <c r="E70" s="258">
        <v>453920</v>
      </c>
      <c r="F70" s="259">
        <v>4218</v>
      </c>
      <c r="G70" s="258">
        <v>464290</v>
      </c>
      <c r="H70" s="259">
        <v>4361</v>
      </c>
      <c r="I70" s="258">
        <v>474680</v>
      </c>
      <c r="J70" s="259">
        <v>4475</v>
      </c>
      <c r="K70" s="258">
        <v>41305</v>
      </c>
      <c r="L70" s="259">
        <v>647</v>
      </c>
      <c r="M70" s="177"/>
      <c r="N70" s="178"/>
      <c r="R70" s="179"/>
    </row>
    <row r="71" spans="1:18" ht="13.9" customHeight="1" x14ac:dyDescent="0.2">
      <c r="A71" s="256">
        <v>65</v>
      </c>
      <c r="B71" s="257" t="s">
        <v>548</v>
      </c>
      <c r="C71" s="258">
        <v>1373762</v>
      </c>
      <c r="D71" s="259">
        <v>7595</v>
      </c>
      <c r="E71" s="258">
        <v>1396326</v>
      </c>
      <c r="F71" s="259">
        <v>7745</v>
      </c>
      <c r="G71" s="258">
        <v>1418113</v>
      </c>
      <c r="H71" s="259">
        <v>7849</v>
      </c>
      <c r="I71" s="258">
        <v>1440185</v>
      </c>
      <c r="J71" s="259">
        <v>7926</v>
      </c>
      <c r="K71" s="258">
        <v>86885</v>
      </c>
      <c r="L71" s="259">
        <v>413</v>
      </c>
      <c r="M71" s="177"/>
      <c r="N71" s="178"/>
      <c r="R71" s="179"/>
    </row>
    <row r="72" spans="1:18" ht="13.9" customHeight="1" x14ac:dyDescent="0.2">
      <c r="A72" s="256">
        <v>66</v>
      </c>
      <c r="B72" s="257" t="s">
        <v>549</v>
      </c>
      <c r="C72" s="258">
        <v>1831840</v>
      </c>
      <c r="D72" s="259">
        <v>144168</v>
      </c>
      <c r="E72" s="258">
        <v>1859350</v>
      </c>
      <c r="F72" s="259">
        <v>148839</v>
      </c>
      <c r="G72" s="258">
        <v>1884340</v>
      </c>
      <c r="H72" s="259">
        <v>150738</v>
      </c>
      <c r="I72" s="258">
        <v>1910858</v>
      </c>
      <c r="J72" s="259">
        <v>152735</v>
      </c>
      <c r="K72" s="258">
        <v>103582</v>
      </c>
      <c r="L72" s="259">
        <v>10394</v>
      </c>
      <c r="M72" s="177"/>
      <c r="N72" s="178"/>
    </row>
    <row r="73" spans="1:18" ht="13.9" customHeight="1" x14ac:dyDescent="0.2">
      <c r="A73" s="256">
        <v>67</v>
      </c>
      <c r="B73" s="257" t="s">
        <v>550</v>
      </c>
      <c r="C73" s="258">
        <v>3383</v>
      </c>
      <c r="D73" s="259">
        <v>2453</v>
      </c>
      <c r="E73" s="258">
        <v>3478</v>
      </c>
      <c r="F73" s="259">
        <v>2530</v>
      </c>
      <c r="G73" s="258">
        <v>3560</v>
      </c>
      <c r="H73" s="259">
        <v>2564</v>
      </c>
      <c r="I73" s="258">
        <v>3654</v>
      </c>
      <c r="J73" s="259">
        <v>2615</v>
      </c>
      <c r="K73" s="258">
        <v>347</v>
      </c>
      <c r="L73" s="259">
        <v>204</v>
      </c>
      <c r="M73" s="177"/>
      <c r="N73" s="178"/>
      <c r="R73" s="179"/>
    </row>
    <row r="74" spans="1:18" ht="13.9" customHeight="1" x14ac:dyDescent="0.2">
      <c r="A74" s="256">
        <v>68</v>
      </c>
      <c r="B74" s="257" t="s">
        <v>237</v>
      </c>
      <c r="C74" s="258">
        <v>5182</v>
      </c>
      <c r="D74" s="259">
        <v>1406</v>
      </c>
      <c r="E74" s="258">
        <v>5282</v>
      </c>
      <c r="F74" s="259">
        <v>1443</v>
      </c>
      <c r="G74" s="258">
        <v>5372</v>
      </c>
      <c r="H74" s="259">
        <v>1452</v>
      </c>
      <c r="I74" s="258">
        <v>5498</v>
      </c>
      <c r="J74" s="259">
        <v>1463</v>
      </c>
      <c r="K74" s="258">
        <v>400</v>
      </c>
      <c r="L74" s="259">
        <v>77</v>
      </c>
      <c r="M74" s="177"/>
      <c r="N74" s="178"/>
      <c r="R74" s="179"/>
    </row>
    <row r="75" spans="1:18" ht="13.9" customHeight="1" x14ac:dyDescent="0.2">
      <c r="A75" s="256">
        <v>69</v>
      </c>
      <c r="B75" s="257" t="s">
        <v>243</v>
      </c>
      <c r="C75" s="258">
        <v>5774</v>
      </c>
      <c r="D75" s="259">
        <v>1279</v>
      </c>
      <c r="E75" s="258">
        <v>5952</v>
      </c>
      <c r="F75" s="259">
        <v>1329</v>
      </c>
      <c r="G75" s="258">
        <v>6850</v>
      </c>
      <c r="H75" s="259">
        <v>1353</v>
      </c>
      <c r="I75" s="258">
        <v>7369</v>
      </c>
      <c r="J75" s="259">
        <v>1383</v>
      </c>
      <c r="K75" s="258">
        <v>1743</v>
      </c>
      <c r="L75" s="259">
        <v>135</v>
      </c>
      <c r="M75" s="177"/>
      <c r="N75" s="178"/>
      <c r="R75" s="179"/>
    </row>
    <row r="76" spans="1:18" ht="13.9" customHeight="1" x14ac:dyDescent="0.2">
      <c r="A76" s="256">
        <v>70</v>
      </c>
      <c r="B76" s="257" t="s">
        <v>287</v>
      </c>
      <c r="C76" s="258">
        <v>134002</v>
      </c>
      <c r="D76" s="259">
        <v>7317</v>
      </c>
      <c r="E76" s="258">
        <v>140746</v>
      </c>
      <c r="F76" s="259">
        <v>8211</v>
      </c>
      <c r="G76" s="258">
        <v>147808</v>
      </c>
      <c r="H76" s="259">
        <v>8490</v>
      </c>
      <c r="I76" s="258">
        <v>155804</v>
      </c>
      <c r="J76" s="259">
        <v>8848</v>
      </c>
      <c r="K76" s="258">
        <v>28504</v>
      </c>
      <c r="L76" s="259">
        <v>1763</v>
      </c>
      <c r="M76" s="177"/>
      <c r="N76" s="178"/>
      <c r="R76" s="179"/>
    </row>
    <row r="77" spans="1:18" ht="13.9" customHeight="1" x14ac:dyDescent="0.2">
      <c r="A77" s="256">
        <v>71</v>
      </c>
      <c r="B77" s="257" t="s">
        <v>288</v>
      </c>
      <c r="C77" s="258">
        <v>13922</v>
      </c>
      <c r="D77" s="259">
        <v>1844</v>
      </c>
      <c r="E77" s="258">
        <v>14280</v>
      </c>
      <c r="F77" s="259">
        <v>1968</v>
      </c>
      <c r="G77" s="258">
        <v>14636</v>
      </c>
      <c r="H77" s="259">
        <v>2015</v>
      </c>
      <c r="I77" s="258">
        <v>15037</v>
      </c>
      <c r="J77" s="259">
        <v>2065</v>
      </c>
      <c r="K77" s="258">
        <v>1515</v>
      </c>
      <c r="L77" s="259">
        <v>273</v>
      </c>
      <c r="M77" s="177"/>
      <c r="N77" s="178"/>
    </row>
    <row r="78" spans="1:18" ht="13.9" customHeight="1" x14ac:dyDescent="0.2">
      <c r="A78" s="256">
        <v>72</v>
      </c>
      <c r="B78" s="257" t="s">
        <v>289</v>
      </c>
      <c r="C78" s="258">
        <v>11596</v>
      </c>
      <c r="D78" s="259">
        <v>2227</v>
      </c>
      <c r="E78" s="258">
        <v>11985</v>
      </c>
      <c r="F78" s="259">
        <v>2380</v>
      </c>
      <c r="G78" s="258">
        <v>12353</v>
      </c>
      <c r="H78" s="259">
        <v>2459</v>
      </c>
      <c r="I78" s="258">
        <v>12758</v>
      </c>
      <c r="J78" s="259">
        <v>2511</v>
      </c>
      <c r="K78" s="258">
        <v>1541</v>
      </c>
      <c r="L78" s="259">
        <v>339</v>
      </c>
      <c r="M78" s="177"/>
      <c r="N78" s="178"/>
    </row>
    <row r="79" spans="1:18" ht="13.9" customHeight="1" x14ac:dyDescent="0.2">
      <c r="A79" s="256">
        <v>73</v>
      </c>
      <c r="B79" s="257" t="s">
        <v>290</v>
      </c>
      <c r="C79" s="258">
        <v>1018</v>
      </c>
      <c r="D79" s="259">
        <v>134</v>
      </c>
      <c r="E79" s="258">
        <v>1039</v>
      </c>
      <c r="F79" s="259">
        <v>140</v>
      </c>
      <c r="G79" s="258">
        <v>1068</v>
      </c>
      <c r="H79" s="259">
        <v>142</v>
      </c>
      <c r="I79" s="258">
        <v>1082</v>
      </c>
      <c r="J79" s="259">
        <v>142</v>
      </c>
      <c r="K79" s="258">
        <v>100</v>
      </c>
      <c r="L79" s="259">
        <v>9</v>
      </c>
      <c r="M79" s="177"/>
      <c r="N79" s="178"/>
      <c r="R79" s="179"/>
    </row>
    <row r="80" spans="1:18" ht="13.9" customHeight="1" x14ac:dyDescent="0.2">
      <c r="A80" s="256">
        <v>74</v>
      </c>
      <c r="B80" s="257" t="s">
        <v>291</v>
      </c>
      <c r="C80" s="258">
        <v>13803</v>
      </c>
      <c r="D80" s="259">
        <v>2089</v>
      </c>
      <c r="E80" s="258">
        <v>14218</v>
      </c>
      <c r="F80" s="259">
        <v>2226</v>
      </c>
      <c r="G80" s="258">
        <v>14634</v>
      </c>
      <c r="H80" s="259">
        <v>2294</v>
      </c>
      <c r="I80" s="258">
        <v>15104</v>
      </c>
      <c r="J80" s="259">
        <v>2347</v>
      </c>
      <c r="K80" s="258">
        <v>1626</v>
      </c>
      <c r="L80" s="259">
        <v>299</v>
      </c>
      <c r="M80" s="177"/>
      <c r="N80" s="178"/>
    </row>
    <row r="81" spans="1:18" ht="13.9" customHeight="1" x14ac:dyDescent="0.2">
      <c r="A81" s="256">
        <v>75</v>
      </c>
      <c r="B81" s="257" t="s">
        <v>292</v>
      </c>
      <c r="C81" s="258">
        <v>33327</v>
      </c>
      <c r="D81" s="259">
        <v>35933</v>
      </c>
      <c r="E81" s="258">
        <v>33992</v>
      </c>
      <c r="F81" s="259">
        <v>37587</v>
      </c>
      <c r="G81" s="258">
        <v>34761</v>
      </c>
      <c r="H81" s="259">
        <v>38240</v>
      </c>
      <c r="I81" s="258">
        <v>35536</v>
      </c>
      <c r="J81" s="259">
        <v>38904</v>
      </c>
      <c r="K81" s="258">
        <v>2828</v>
      </c>
      <c r="L81" s="259">
        <v>3830</v>
      </c>
      <c r="M81" s="177"/>
      <c r="N81" s="178"/>
      <c r="R81" s="179"/>
    </row>
    <row r="82" spans="1:18" x14ac:dyDescent="0.2">
      <c r="A82" s="256">
        <v>76</v>
      </c>
      <c r="B82" s="257" t="s">
        <v>293</v>
      </c>
      <c r="C82" s="258">
        <v>923433</v>
      </c>
      <c r="D82" s="259">
        <v>137151</v>
      </c>
      <c r="E82" s="258">
        <v>942985</v>
      </c>
      <c r="F82" s="259">
        <v>143868</v>
      </c>
      <c r="G82" s="258">
        <v>959815</v>
      </c>
      <c r="H82" s="259">
        <v>145945</v>
      </c>
      <c r="I82" s="258">
        <v>975372</v>
      </c>
      <c r="J82" s="259">
        <v>147544</v>
      </c>
      <c r="K82" s="258">
        <v>68453</v>
      </c>
      <c r="L82" s="259">
        <v>12589</v>
      </c>
      <c r="M82" s="177"/>
      <c r="N82" s="178"/>
    </row>
    <row r="83" spans="1:18" ht="13.9" customHeight="1" x14ac:dyDescent="0.2">
      <c r="A83" s="256">
        <v>77</v>
      </c>
      <c r="B83" s="257" t="s">
        <v>294</v>
      </c>
      <c r="C83" s="258">
        <v>2187</v>
      </c>
      <c r="D83" s="259">
        <v>359</v>
      </c>
      <c r="E83" s="258">
        <v>2352</v>
      </c>
      <c r="F83" s="259">
        <v>380</v>
      </c>
      <c r="G83" s="258">
        <v>2510</v>
      </c>
      <c r="H83" s="259">
        <v>394</v>
      </c>
      <c r="I83" s="258">
        <v>2654</v>
      </c>
      <c r="J83" s="259">
        <v>407</v>
      </c>
      <c r="K83" s="258">
        <v>624</v>
      </c>
      <c r="L83" s="259">
        <v>57</v>
      </c>
      <c r="M83" s="177"/>
      <c r="N83" s="178"/>
      <c r="R83" s="179"/>
    </row>
    <row r="84" spans="1:18" ht="13.9" customHeight="1" x14ac:dyDescent="0.2">
      <c r="A84" s="256">
        <v>78</v>
      </c>
      <c r="B84" s="257" t="s">
        <v>295</v>
      </c>
      <c r="C84" s="258">
        <v>18510</v>
      </c>
      <c r="D84" s="259">
        <v>5341</v>
      </c>
      <c r="E84" s="258">
        <v>18953</v>
      </c>
      <c r="F84" s="259">
        <v>5541</v>
      </c>
      <c r="G84" s="258">
        <v>19308</v>
      </c>
      <c r="H84" s="259">
        <v>5628</v>
      </c>
      <c r="I84" s="258">
        <v>19680</v>
      </c>
      <c r="J84" s="259">
        <v>5696</v>
      </c>
      <c r="K84" s="258">
        <v>1575</v>
      </c>
      <c r="L84" s="259">
        <v>438</v>
      </c>
      <c r="M84" s="177"/>
      <c r="N84" s="178"/>
      <c r="R84" s="179"/>
    </row>
    <row r="85" spans="1:18" ht="13.9" customHeight="1" x14ac:dyDescent="0.2">
      <c r="A85" s="256">
        <v>79</v>
      </c>
      <c r="B85" s="257" t="s">
        <v>296</v>
      </c>
      <c r="C85" s="258">
        <v>6625</v>
      </c>
      <c r="D85" s="259">
        <v>808</v>
      </c>
      <c r="E85" s="258">
        <v>6723</v>
      </c>
      <c r="F85" s="259">
        <v>842</v>
      </c>
      <c r="G85" s="258">
        <v>6832</v>
      </c>
      <c r="H85" s="259">
        <v>859</v>
      </c>
      <c r="I85" s="258">
        <v>6944</v>
      </c>
      <c r="J85" s="259">
        <v>874</v>
      </c>
      <c r="K85" s="258">
        <v>420</v>
      </c>
      <c r="L85" s="259">
        <v>72</v>
      </c>
      <c r="M85" s="177"/>
      <c r="N85" s="178"/>
      <c r="R85" s="179"/>
    </row>
    <row r="86" spans="1:18" ht="13.9" customHeight="1" x14ac:dyDescent="0.2">
      <c r="A86" s="256">
        <v>80</v>
      </c>
      <c r="B86" s="257" t="s">
        <v>297</v>
      </c>
      <c r="C86" s="258">
        <v>398179</v>
      </c>
      <c r="D86" s="259">
        <v>61389</v>
      </c>
      <c r="E86" s="258">
        <v>415232</v>
      </c>
      <c r="F86" s="259">
        <v>64276</v>
      </c>
      <c r="G86" s="258">
        <v>432498</v>
      </c>
      <c r="H86" s="259">
        <v>65922</v>
      </c>
      <c r="I86" s="258">
        <v>449834</v>
      </c>
      <c r="J86" s="259">
        <v>67210</v>
      </c>
      <c r="K86" s="258">
        <v>64585</v>
      </c>
      <c r="L86" s="259">
        <v>7054</v>
      </c>
      <c r="M86" s="177"/>
      <c r="N86" s="178"/>
    </row>
    <row r="87" spans="1:18" x14ac:dyDescent="0.2">
      <c r="A87" s="256">
        <v>81</v>
      </c>
      <c r="B87" s="257" t="s">
        <v>372</v>
      </c>
      <c r="C87" s="258">
        <v>25776</v>
      </c>
      <c r="D87" s="259">
        <v>2411</v>
      </c>
      <c r="E87" s="258">
        <v>27429</v>
      </c>
      <c r="F87" s="259">
        <v>2699</v>
      </c>
      <c r="G87" s="258">
        <v>29075</v>
      </c>
      <c r="H87" s="259">
        <v>2841</v>
      </c>
      <c r="I87" s="258">
        <v>30834</v>
      </c>
      <c r="J87" s="259">
        <v>2991</v>
      </c>
      <c r="K87" s="258">
        <v>6614</v>
      </c>
      <c r="L87" s="259">
        <v>692</v>
      </c>
      <c r="M87" s="177"/>
      <c r="N87" s="178"/>
      <c r="R87" s="179"/>
    </row>
    <row r="88" spans="1:18" ht="13.9" customHeight="1" x14ac:dyDescent="0.2">
      <c r="A88" s="256">
        <v>82</v>
      </c>
      <c r="B88" s="257" t="s">
        <v>373</v>
      </c>
      <c r="C88" s="258">
        <v>18577</v>
      </c>
      <c r="D88" s="259">
        <v>5348</v>
      </c>
      <c r="E88" s="258">
        <v>19550</v>
      </c>
      <c r="F88" s="259">
        <v>5830</v>
      </c>
      <c r="G88" s="258">
        <v>20464</v>
      </c>
      <c r="H88" s="259">
        <v>6084</v>
      </c>
      <c r="I88" s="258">
        <v>21454</v>
      </c>
      <c r="J88" s="259">
        <v>6348</v>
      </c>
      <c r="K88" s="258">
        <v>3748</v>
      </c>
      <c r="L88" s="259">
        <v>1227</v>
      </c>
      <c r="M88" s="177"/>
      <c r="N88" s="178"/>
    </row>
    <row r="89" spans="1:18" ht="13.9" customHeight="1" x14ac:dyDescent="0.2">
      <c r="A89" s="256">
        <v>83</v>
      </c>
      <c r="B89" s="257" t="s">
        <v>374</v>
      </c>
      <c r="C89" s="258">
        <v>16758</v>
      </c>
      <c r="D89" s="259">
        <v>1819</v>
      </c>
      <c r="E89" s="258">
        <v>17822</v>
      </c>
      <c r="F89" s="259">
        <v>2101</v>
      </c>
      <c r="G89" s="258">
        <v>18835</v>
      </c>
      <c r="H89" s="259">
        <v>2219</v>
      </c>
      <c r="I89" s="258">
        <v>19873</v>
      </c>
      <c r="J89" s="259">
        <v>2308</v>
      </c>
      <c r="K89" s="258">
        <v>4039</v>
      </c>
      <c r="L89" s="259">
        <v>566</v>
      </c>
      <c r="M89" s="177"/>
      <c r="N89" s="178"/>
      <c r="R89" s="179"/>
    </row>
    <row r="90" spans="1:18" ht="13.9" customHeight="1" x14ac:dyDescent="0.2">
      <c r="A90" s="256">
        <v>84</v>
      </c>
      <c r="B90" s="257" t="s">
        <v>375</v>
      </c>
      <c r="C90" s="258">
        <v>5443</v>
      </c>
      <c r="D90" s="259">
        <v>1002</v>
      </c>
      <c r="E90" s="258">
        <v>5710</v>
      </c>
      <c r="F90" s="259">
        <v>1087</v>
      </c>
      <c r="G90" s="258">
        <v>5970</v>
      </c>
      <c r="H90" s="259">
        <v>1131</v>
      </c>
      <c r="I90" s="258">
        <v>6298</v>
      </c>
      <c r="J90" s="259">
        <v>1173</v>
      </c>
      <c r="K90" s="258">
        <v>1087</v>
      </c>
      <c r="L90" s="259">
        <v>215</v>
      </c>
      <c r="M90" s="177"/>
      <c r="N90" s="178"/>
    </row>
    <row r="91" spans="1:18" ht="13.9" customHeight="1" x14ac:dyDescent="0.2">
      <c r="A91" s="256">
        <v>85</v>
      </c>
      <c r="B91" s="257" t="s">
        <v>376</v>
      </c>
      <c r="C91" s="258">
        <v>129268</v>
      </c>
      <c r="D91" s="259">
        <v>4131</v>
      </c>
      <c r="E91" s="258">
        <v>138037</v>
      </c>
      <c r="F91" s="259">
        <v>4547</v>
      </c>
      <c r="G91" s="258">
        <v>146468</v>
      </c>
      <c r="H91" s="259">
        <v>4799</v>
      </c>
      <c r="I91" s="258">
        <v>154747</v>
      </c>
      <c r="J91" s="259">
        <v>5008</v>
      </c>
      <c r="K91" s="258">
        <v>33343</v>
      </c>
      <c r="L91" s="259">
        <v>1058</v>
      </c>
      <c r="M91" s="177"/>
      <c r="N91" s="178"/>
    </row>
    <row r="92" spans="1:18" ht="13.9" customHeight="1" x14ac:dyDescent="0.2">
      <c r="A92" s="256">
        <v>86</v>
      </c>
      <c r="B92" s="257" t="s">
        <v>539</v>
      </c>
      <c r="C92" s="258">
        <v>5368</v>
      </c>
      <c r="D92" s="259">
        <v>89</v>
      </c>
      <c r="E92" s="258">
        <v>6053</v>
      </c>
      <c r="F92" s="259">
        <v>100</v>
      </c>
      <c r="G92" s="258">
        <v>6716</v>
      </c>
      <c r="H92" s="259">
        <v>123</v>
      </c>
      <c r="I92" s="258">
        <v>7384</v>
      </c>
      <c r="J92" s="259">
        <v>148</v>
      </c>
      <c r="K92" s="258">
        <v>2799</v>
      </c>
      <c r="L92" s="259">
        <v>75</v>
      </c>
      <c r="M92" s="177"/>
      <c r="N92" s="178"/>
    </row>
    <row r="93" spans="1:18" ht="13.9" customHeight="1" x14ac:dyDescent="0.2">
      <c r="A93" s="256">
        <v>87</v>
      </c>
      <c r="B93" s="257" t="s">
        <v>469</v>
      </c>
      <c r="C93" s="258">
        <v>427</v>
      </c>
      <c r="D93" s="259">
        <v>130</v>
      </c>
      <c r="E93" s="258">
        <v>432</v>
      </c>
      <c r="F93" s="259">
        <v>157</v>
      </c>
      <c r="G93" s="258">
        <v>433</v>
      </c>
      <c r="H93" s="259">
        <v>159</v>
      </c>
      <c r="I93" s="258">
        <v>435</v>
      </c>
      <c r="J93" s="259">
        <v>162</v>
      </c>
      <c r="K93" s="258">
        <v>20</v>
      </c>
      <c r="L93" s="259">
        <v>38</v>
      </c>
      <c r="M93" s="177"/>
      <c r="N93" s="178"/>
    </row>
    <row r="94" spans="1:18" ht="13.9" customHeight="1" x14ac:dyDescent="0.2">
      <c r="A94" s="256">
        <v>88</v>
      </c>
      <c r="B94" s="258" t="s">
        <v>561</v>
      </c>
      <c r="C94" s="258"/>
      <c r="D94" s="259"/>
      <c r="E94" s="260"/>
      <c r="F94" s="259"/>
      <c r="G94" s="258"/>
      <c r="H94" s="259"/>
      <c r="I94" s="260">
        <v>24</v>
      </c>
      <c r="J94" s="260">
        <v>15</v>
      </c>
      <c r="K94" s="258">
        <v>24</v>
      </c>
      <c r="L94" s="259">
        <v>15</v>
      </c>
      <c r="M94" s="177"/>
      <c r="N94" s="178"/>
    </row>
    <row r="95" spans="1:18" ht="13.9" customHeight="1" x14ac:dyDescent="0.2">
      <c r="A95" s="256">
        <v>89</v>
      </c>
      <c r="B95" s="258" t="s">
        <v>562</v>
      </c>
      <c r="C95" s="258"/>
      <c r="D95" s="259"/>
      <c r="E95" s="260"/>
      <c r="F95" s="259"/>
      <c r="G95" s="258"/>
      <c r="H95" s="259"/>
      <c r="I95" s="260">
        <v>10</v>
      </c>
      <c r="J95" s="260">
        <v>11</v>
      </c>
      <c r="K95" s="258">
        <v>10</v>
      </c>
      <c r="L95" s="259">
        <v>11</v>
      </c>
      <c r="M95" s="177"/>
      <c r="N95" s="178"/>
    </row>
    <row r="96" spans="1:18" ht="13.9" customHeight="1" x14ac:dyDescent="0.2">
      <c r="A96" s="256">
        <v>90</v>
      </c>
      <c r="B96" s="258" t="s">
        <v>563</v>
      </c>
      <c r="C96" s="258"/>
      <c r="D96" s="259"/>
      <c r="E96" s="260"/>
      <c r="F96" s="259"/>
      <c r="G96" s="258"/>
      <c r="H96" s="259"/>
      <c r="I96" s="260">
        <v>95</v>
      </c>
      <c r="J96" s="260">
        <v>116</v>
      </c>
      <c r="K96" s="258">
        <v>95</v>
      </c>
      <c r="L96" s="259">
        <v>116</v>
      </c>
      <c r="M96" s="177"/>
      <c r="N96" s="178"/>
    </row>
    <row r="97" spans="1:16382" ht="13.9" customHeight="1" x14ac:dyDescent="0.2">
      <c r="A97" s="256">
        <v>0</v>
      </c>
      <c r="B97" s="258" t="s">
        <v>145</v>
      </c>
      <c r="C97" s="258"/>
      <c r="D97" s="259"/>
      <c r="E97" s="260"/>
      <c r="F97" s="259"/>
      <c r="G97" s="258"/>
      <c r="H97" s="259"/>
      <c r="K97" s="258"/>
      <c r="L97" s="259"/>
      <c r="M97" s="177"/>
      <c r="N97" s="178"/>
    </row>
    <row r="98" spans="1:16382" s="285" customFormat="1" ht="13.9" customHeight="1" x14ac:dyDescent="0.2">
      <c r="A98" s="261"/>
      <c r="B98" s="262" t="s">
        <v>60</v>
      </c>
      <c r="C98" s="263">
        <v>54269107</v>
      </c>
      <c r="D98" s="264">
        <v>2938964</v>
      </c>
      <c r="E98" s="263">
        <v>55359423</v>
      </c>
      <c r="F98" s="264">
        <v>3065092</v>
      </c>
      <c r="G98" s="263">
        <v>56417275</v>
      </c>
      <c r="H98" s="264">
        <v>3110842</v>
      </c>
      <c r="I98" s="263">
        <v>57415017</v>
      </c>
      <c r="J98" s="264">
        <v>3151325</v>
      </c>
      <c r="K98" s="263">
        <v>4023569</v>
      </c>
      <c r="L98" s="264">
        <v>255062</v>
      </c>
      <c r="M98" s="283"/>
      <c r="N98" s="284"/>
    </row>
    <row r="99" spans="1:16382" ht="13.9" customHeight="1" x14ac:dyDescent="0.2">
      <c r="B99" s="204"/>
      <c r="E99" s="181"/>
      <c r="G99" s="182"/>
      <c r="H99" s="182"/>
      <c r="I99" s="459"/>
      <c r="J99" s="459"/>
      <c r="K99" s="182"/>
      <c r="L99" s="182"/>
      <c r="M99" s="177"/>
      <c r="N99" s="178"/>
    </row>
    <row r="100" spans="1:16382" x14ac:dyDescent="0.2">
      <c r="B100" s="183"/>
      <c r="G100" s="184"/>
      <c r="H100" s="184"/>
      <c r="K100" s="185"/>
      <c r="L100" s="185"/>
      <c r="M100" s="177"/>
      <c r="N100" s="178"/>
    </row>
    <row r="101" spans="1:16382" ht="18.75" customHeight="1" x14ac:dyDescent="0.2">
      <c r="B101" s="183"/>
      <c r="E101" s="181"/>
      <c r="F101" s="181"/>
      <c r="M101" s="177"/>
      <c r="N101" s="178"/>
    </row>
    <row r="102" spans="1:16382" x14ac:dyDescent="0.2">
      <c r="B102" s="187"/>
      <c r="C102" s="187"/>
      <c r="D102" s="187"/>
      <c r="E102" s="187"/>
      <c r="F102" s="187"/>
      <c r="G102" s="187"/>
      <c r="H102" s="187"/>
      <c r="I102" s="187"/>
      <c r="J102" s="187"/>
      <c r="K102" s="187"/>
      <c r="L102" s="187"/>
      <c r="M102" s="177"/>
      <c r="N102" s="178"/>
    </row>
    <row r="103" spans="1:16382" x14ac:dyDescent="0.2">
      <c r="B103" s="187"/>
      <c r="C103" s="187"/>
      <c r="D103" s="187"/>
      <c r="E103" s="187"/>
      <c r="F103" s="187"/>
      <c r="G103" s="187"/>
      <c r="H103" s="187"/>
      <c r="I103" s="187"/>
      <c r="J103" s="187"/>
      <c r="K103" s="187"/>
      <c r="L103" s="187"/>
      <c r="M103" s="177"/>
      <c r="N103" s="178"/>
    </row>
    <row r="104" spans="1:16382" x14ac:dyDescent="0.2">
      <c r="B104" s="460"/>
      <c r="C104" s="460"/>
      <c r="D104" s="460"/>
      <c r="E104" s="460"/>
      <c r="F104" s="460"/>
      <c r="G104" s="460"/>
      <c r="H104" s="460"/>
      <c r="I104" s="460"/>
      <c r="J104" s="460"/>
      <c r="K104" s="460"/>
      <c r="L104" s="460"/>
      <c r="M104" s="177"/>
      <c r="N104" s="178"/>
    </row>
    <row r="105" spans="1:16382" x14ac:dyDescent="0.2">
      <c r="B105" s="186"/>
      <c r="M105" s="177"/>
      <c r="N105" s="178"/>
    </row>
    <row r="106" spans="1:16382" x14ac:dyDescent="0.2">
      <c r="B106" s="186"/>
      <c r="M106" s="177"/>
      <c r="N106" s="178"/>
    </row>
    <row r="107" spans="1:16382" x14ac:dyDescent="0.2">
      <c r="B107" s="187"/>
      <c r="C107" s="187"/>
      <c r="D107" s="187"/>
      <c r="E107" s="188"/>
      <c r="F107" s="188"/>
      <c r="M107" s="177"/>
      <c r="N107" s="178"/>
    </row>
    <row r="108" spans="1:16382" x14ac:dyDescent="0.2">
      <c r="B108" s="186"/>
      <c r="M108" s="177"/>
      <c r="N108" s="178"/>
    </row>
    <row r="109" spans="1:16382" x14ac:dyDescent="0.2">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89"/>
      <c r="DW109" s="189"/>
      <c r="DX109" s="189"/>
      <c r="DY109" s="189"/>
      <c r="DZ109" s="189"/>
      <c r="EA109" s="189"/>
      <c r="EB109" s="189"/>
      <c r="EC109" s="189"/>
      <c r="ED109" s="189"/>
      <c r="EE109" s="189"/>
      <c r="EF109" s="189"/>
      <c r="EG109" s="189"/>
      <c r="EH109" s="189"/>
      <c r="EI109" s="189"/>
      <c r="EJ109" s="189"/>
      <c r="EK109" s="189"/>
      <c r="EL109" s="189"/>
      <c r="EM109" s="189"/>
      <c r="EN109" s="189"/>
      <c r="EO109" s="189"/>
      <c r="EP109" s="189"/>
      <c r="EQ109" s="189"/>
      <c r="ER109" s="189"/>
      <c r="ES109" s="189"/>
      <c r="ET109" s="189"/>
      <c r="EU109" s="189"/>
      <c r="EV109" s="189"/>
      <c r="EW109" s="189"/>
      <c r="EX109" s="189"/>
      <c r="EY109" s="189"/>
      <c r="EZ109" s="189"/>
      <c r="FA109" s="189"/>
      <c r="FB109" s="189"/>
      <c r="FC109" s="189"/>
      <c r="FD109" s="189"/>
      <c r="FE109" s="189"/>
      <c r="FF109" s="189"/>
      <c r="FG109" s="189"/>
      <c r="FH109" s="189"/>
      <c r="FI109" s="189"/>
      <c r="FJ109" s="189"/>
      <c r="FK109" s="189"/>
      <c r="FL109" s="189"/>
      <c r="FM109" s="189"/>
      <c r="FN109" s="189"/>
      <c r="FO109" s="189"/>
      <c r="FP109" s="189"/>
      <c r="FQ109" s="189"/>
      <c r="FR109" s="189"/>
      <c r="FS109" s="189"/>
      <c r="FT109" s="189"/>
      <c r="FU109" s="189"/>
      <c r="FV109" s="189"/>
      <c r="FW109" s="189"/>
      <c r="FX109" s="189"/>
      <c r="FY109" s="189"/>
      <c r="FZ109" s="189"/>
      <c r="GA109" s="189"/>
      <c r="GB109" s="189"/>
      <c r="GC109" s="189"/>
      <c r="GD109" s="189"/>
      <c r="GE109" s="189"/>
      <c r="GF109" s="189"/>
      <c r="GG109" s="189"/>
      <c r="GH109" s="189"/>
      <c r="GI109" s="189"/>
      <c r="GJ109" s="189"/>
      <c r="GK109" s="189"/>
      <c r="GL109" s="189"/>
      <c r="GM109" s="189"/>
      <c r="GN109" s="189"/>
      <c r="GO109" s="189"/>
      <c r="GP109" s="189"/>
      <c r="GQ109" s="189"/>
      <c r="GR109" s="189"/>
      <c r="GS109" s="189"/>
      <c r="GT109" s="189"/>
      <c r="GU109" s="189"/>
      <c r="GV109" s="189"/>
      <c r="GW109" s="189"/>
      <c r="GX109" s="189"/>
      <c r="GY109" s="189"/>
      <c r="GZ109" s="189"/>
      <c r="HA109" s="189"/>
      <c r="HB109" s="189"/>
      <c r="HC109" s="189"/>
      <c r="HD109" s="189"/>
      <c r="HE109" s="189"/>
      <c r="HF109" s="189"/>
      <c r="HG109" s="189"/>
      <c r="HH109" s="189"/>
      <c r="HI109" s="189"/>
      <c r="HJ109" s="189"/>
      <c r="HK109" s="189"/>
      <c r="HL109" s="189"/>
      <c r="HM109" s="189"/>
      <c r="HN109" s="189"/>
      <c r="HO109" s="189"/>
      <c r="HP109" s="189"/>
      <c r="HQ109" s="189"/>
      <c r="HR109" s="189"/>
      <c r="HS109" s="189"/>
      <c r="HT109" s="189"/>
      <c r="HU109" s="189"/>
      <c r="HV109" s="189"/>
      <c r="HW109" s="189"/>
      <c r="HX109" s="189"/>
      <c r="HY109" s="189"/>
      <c r="HZ109" s="189"/>
      <c r="IA109" s="189"/>
      <c r="IB109" s="189"/>
      <c r="IC109" s="189"/>
      <c r="ID109" s="189"/>
      <c r="IE109" s="189"/>
      <c r="IF109" s="189"/>
      <c r="IG109" s="189"/>
      <c r="IH109" s="189"/>
      <c r="II109" s="189"/>
      <c r="IJ109" s="189"/>
      <c r="IK109" s="189"/>
      <c r="IL109" s="189"/>
      <c r="IM109" s="189"/>
      <c r="IN109" s="189"/>
      <c r="IO109" s="189"/>
      <c r="IP109" s="189"/>
      <c r="IQ109" s="189"/>
      <c r="IR109" s="189"/>
      <c r="IS109" s="189"/>
      <c r="IT109" s="189"/>
      <c r="IU109" s="189"/>
      <c r="IV109" s="189"/>
      <c r="IW109" s="189"/>
      <c r="IX109" s="189"/>
      <c r="IY109" s="189"/>
      <c r="IZ109" s="189"/>
      <c r="JA109" s="189"/>
      <c r="JB109" s="189"/>
      <c r="JC109" s="189"/>
      <c r="JD109" s="189"/>
      <c r="JE109" s="189"/>
      <c r="JF109" s="189"/>
      <c r="JG109" s="189"/>
      <c r="JH109" s="189"/>
      <c r="JI109" s="189"/>
      <c r="JJ109" s="189"/>
      <c r="JK109" s="189"/>
      <c r="JL109" s="189"/>
      <c r="JM109" s="189"/>
      <c r="JN109" s="189"/>
      <c r="JO109" s="189"/>
      <c r="JP109" s="189"/>
      <c r="JQ109" s="189"/>
      <c r="JR109" s="189"/>
      <c r="JS109" s="189"/>
      <c r="JT109" s="189"/>
      <c r="JU109" s="189"/>
      <c r="JV109" s="189"/>
      <c r="JW109" s="189"/>
      <c r="JX109" s="189"/>
      <c r="JY109" s="189"/>
      <c r="JZ109" s="189"/>
      <c r="KA109" s="189"/>
      <c r="KB109" s="189"/>
      <c r="KC109" s="189"/>
      <c r="KD109" s="189"/>
      <c r="KE109" s="189"/>
      <c r="KF109" s="189"/>
      <c r="KG109" s="189"/>
      <c r="KH109" s="189"/>
      <c r="KI109" s="189"/>
      <c r="KJ109" s="189"/>
      <c r="KK109" s="189"/>
      <c r="KL109" s="189"/>
      <c r="KM109" s="189"/>
      <c r="KN109" s="189"/>
      <c r="KO109" s="189"/>
      <c r="KP109" s="189"/>
      <c r="KQ109" s="189"/>
      <c r="KR109" s="189"/>
      <c r="KS109" s="189"/>
      <c r="KT109" s="189"/>
      <c r="KU109" s="189"/>
      <c r="KV109" s="189"/>
      <c r="KW109" s="189"/>
      <c r="KX109" s="189"/>
      <c r="KY109" s="189"/>
      <c r="KZ109" s="189"/>
      <c r="LA109" s="189"/>
      <c r="LB109" s="189"/>
      <c r="LC109" s="189"/>
      <c r="LD109" s="189"/>
      <c r="LE109" s="189"/>
      <c r="LF109" s="189"/>
      <c r="LG109" s="189"/>
      <c r="LH109" s="189"/>
      <c r="LI109" s="189"/>
      <c r="LJ109" s="189"/>
      <c r="LK109" s="189"/>
      <c r="LL109" s="189"/>
      <c r="LM109" s="189"/>
      <c r="LN109" s="189"/>
      <c r="LO109" s="189"/>
      <c r="LP109" s="189"/>
      <c r="LQ109" s="189"/>
      <c r="LR109" s="189"/>
      <c r="LS109" s="189"/>
      <c r="LT109" s="189"/>
      <c r="LU109" s="189"/>
      <c r="LV109" s="189"/>
      <c r="LW109" s="189"/>
      <c r="LX109" s="189"/>
      <c r="LY109" s="189"/>
      <c r="LZ109" s="189"/>
      <c r="MA109" s="189"/>
      <c r="MB109" s="189"/>
      <c r="MC109" s="189"/>
      <c r="MD109" s="189"/>
      <c r="ME109" s="189"/>
      <c r="MF109" s="189"/>
      <c r="MG109" s="189"/>
      <c r="MH109" s="189"/>
      <c r="MI109" s="189"/>
      <c r="MJ109" s="189"/>
      <c r="MK109" s="189"/>
      <c r="ML109" s="189"/>
      <c r="MM109" s="189"/>
      <c r="MN109" s="189"/>
      <c r="MO109" s="189"/>
      <c r="MP109" s="189"/>
      <c r="MQ109" s="189"/>
      <c r="MR109" s="189"/>
      <c r="MS109" s="189"/>
      <c r="MT109" s="189"/>
      <c r="MU109" s="189"/>
      <c r="MV109" s="189"/>
      <c r="MW109" s="189"/>
      <c r="MX109" s="189"/>
      <c r="MY109" s="189"/>
      <c r="MZ109" s="189"/>
      <c r="NA109" s="189"/>
      <c r="NB109" s="189"/>
      <c r="NC109" s="189"/>
      <c r="ND109" s="189"/>
      <c r="NE109" s="189"/>
      <c r="NF109" s="189"/>
      <c r="NG109" s="189"/>
      <c r="NH109" s="189"/>
      <c r="NI109" s="189"/>
      <c r="NJ109" s="189"/>
      <c r="NK109" s="189"/>
      <c r="NL109" s="189"/>
      <c r="NM109" s="189"/>
      <c r="NN109" s="189"/>
      <c r="NO109" s="189"/>
      <c r="NP109" s="189"/>
      <c r="NQ109" s="189"/>
      <c r="NR109" s="189"/>
      <c r="NS109" s="189"/>
      <c r="NT109" s="189"/>
      <c r="NU109" s="189"/>
      <c r="NV109" s="189"/>
      <c r="NW109" s="189"/>
      <c r="NX109" s="189"/>
      <c r="NY109" s="189"/>
      <c r="NZ109" s="189"/>
      <c r="OA109" s="189"/>
      <c r="OB109" s="189"/>
      <c r="OC109" s="189"/>
      <c r="OD109" s="189"/>
      <c r="OE109" s="189"/>
      <c r="OF109" s="189"/>
      <c r="OG109" s="189"/>
      <c r="OH109" s="189"/>
      <c r="OI109" s="189"/>
      <c r="OJ109" s="189"/>
      <c r="OK109" s="189"/>
      <c r="OL109" s="189"/>
      <c r="OM109" s="189"/>
      <c r="ON109" s="189"/>
      <c r="OO109" s="189"/>
      <c r="OP109" s="189"/>
      <c r="OQ109" s="189"/>
      <c r="OR109" s="189"/>
      <c r="OS109" s="189"/>
      <c r="OT109" s="189"/>
      <c r="OU109" s="189"/>
      <c r="OV109" s="189"/>
      <c r="OW109" s="189"/>
      <c r="OX109" s="189"/>
      <c r="OY109" s="189"/>
      <c r="OZ109" s="189"/>
      <c r="PA109" s="189"/>
      <c r="PB109" s="189"/>
      <c r="PC109" s="189"/>
      <c r="PD109" s="189"/>
      <c r="PE109" s="189"/>
      <c r="PF109" s="189"/>
      <c r="PG109" s="189"/>
      <c r="PH109" s="189"/>
      <c r="PI109" s="189"/>
      <c r="PJ109" s="189"/>
      <c r="PK109" s="189"/>
      <c r="PL109" s="189"/>
      <c r="PM109" s="189"/>
      <c r="PN109" s="189"/>
      <c r="PO109" s="189"/>
      <c r="PP109" s="189"/>
      <c r="PQ109" s="189"/>
      <c r="PR109" s="189"/>
      <c r="PS109" s="189"/>
      <c r="PT109" s="189"/>
      <c r="PU109" s="189"/>
      <c r="PV109" s="189"/>
      <c r="PW109" s="189"/>
      <c r="PX109" s="189"/>
      <c r="PY109" s="189"/>
      <c r="PZ109" s="189"/>
      <c r="QA109" s="189"/>
      <c r="QB109" s="189"/>
      <c r="QC109" s="189"/>
      <c r="QD109" s="189"/>
      <c r="QE109" s="189"/>
      <c r="QF109" s="189"/>
      <c r="QG109" s="189"/>
      <c r="QH109" s="189"/>
      <c r="QI109" s="189"/>
      <c r="QJ109" s="189"/>
      <c r="QK109" s="189"/>
      <c r="QL109" s="189"/>
      <c r="QM109" s="189"/>
      <c r="QN109" s="189"/>
      <c r="QO109" s="189"/>
      <c r="QP109" s="189"/>
      <c r="QQ109" s="189"/>
      <c r="QR109" s="189"/>
      <c r="QS109" s="189"/>
      <c r="QT109" s="189"/>
      <c r="QU109" s="189"/>
      <c r="QV109" s="189"/>
      <c r="QW109" s="189"/>
      <c r="QX109" s="189"/>
      <c r="QY109" s="189"/>
      <c r="QZ109" s="189"/>
      <c r="RA109" s="189"/>
      <c r="RB109" s="189"/>
      <c r="RC109" s="189"/>
      <c r="RD109" s="189"/>
      <c r="RE109" s="189"/>
      <c r="RF109" s="189"/>
      <c r="RG109" s="189"/>
      <c r="RH109" s="189"/>
      <c r="RI109" s="189"/>
      <c r="RJ109" s="189"/>
      <c r="RK109" s="189"/>
      <c r="RL109" s="189"/>
      <c r="RM109" s="189"/>
      <c r="RN109" s="189"/>
      <c r="RO109" s="189"/>
      <c r="RP109" s="189"/>
      <c r="RQ109" s="189"/>
      <c r="RR109" s="189"/>
      <c r="RS109" s="189"/>
      <c r="RT109" s="189"/>
      <c r="RU109" s="189"/>
      <c r="RV109" s="189"/>
      <c r="RW109" s="189"/>
      <c r="RX109" s="189"/>
      <c r="RY109" s="189"/>
      <c r="RZ109" s="189"/>
      <c r="SA109" s="189"/>
      <c r="SB109" s="189"/>
      <c r="SC109" s="189"/>
      <c r="SD109" s="189"/>
      <c r="SE109" s="189"/>
      <c r="SF109" s="189"/>
      <c r="SG109" s="189"/>
      <c r="SH109" s="189"/>
      <c r="SI109" s="189"/>
      <c r="SJ109" s="189"/>
      <c r="SK109" s="189"/>
      <c r="SL109" s="189"/>
      <c r="SM109" s="189"/>
      <c r="SN109" s="189"/>
      <c r="SO109" s="189"/>
      <c r="SP109" s="189"/>
      <c r="SQ109" s="189"/>
      <c r="SR109" s="189"/>
      <c r="SS109" s="189"/>
      <c r="ST109" s="189"/>
      <c r="SU109" s="189"/>
      <c r="SV109" s="189"/>
      <c r="SW109" s="189"/>
      <c r="SX109" s="189"/>
      <c r="SY109" s="189"/>
      <c r="SZ109" s="189"/>
      <c r="TA109" s="189"/>
      <c r="TB109" s="189"/>
      <c r="TC109" s="189"/>
      <c r="TD109" s="189"/>
      <c r="TE109" s="189"/>
      <c r="TF109" s="189"/>
      <c r="TG109" s="189"/>
      <c r="TH109" s="189"/>
      <c r="TI109" s="189"/>
      <c r="TJ109" s="189"/>
      <c r="TK109" s="189"/>
      <c r="TL109" s="189"/>
      <c r="TM109" s="189"/>
      <c r="TN109" s="189"/>
      <c r="TO109" s="189"/>
      <c r="TP109" s="189"/>
      <c r="TQ109" s="189"/>
      <c r="TR109" s="189"/>
      <c r="TS109" s="189"/>
      <c r="TT109" s="189"/>
      <c r="TU109" s="189"/>
      <c r="TV109" s="189"/>
      <c r="TW109" s="189"/>
      <c r="TX109" s="189"/>
      <c r="TY109" s="189"/>
      <c r="TZ109" s="189"/>
      <c r="UA109" s="189"/>
      <c r="UB109" s="189"/>
      <c r="UC109" s="189"/>
      <c r="UD109" s="189"/>
      <c r="UE109" s="189"/>
      <c r="UF109" s="189"/>
      <c r="UG109" s="189"/>
      <c r="UH109" s="189"/>
      <c r="UI109" s="189"/>
      <c r="UJ109" s="189"/>
      <c r="UK109" s="189"/>
      <c r="UL109" s="189"/>
      <c r="UM109" s="189"/>
      <c r="UN109" s="189"/>
      <c r="UO109" s="189"/>
      <c r="UP109" s="189"/>
      <c r="UQ109" s="189"/>
      <c r="UR109" s="189"/>
      <c r="US109" s="189"/>
      <c r="UT109" s="189"/>
      <c r="UU109" s="189"/>
      <c r="UV109" s="189"/>
      <c r="UW109" s="189"/>
      <c r="UX109" s="189"/>
      <c r="UY109" s="189"/>
      <c r="UZ109" s="189"/>
      <c r="VA109" s="189"/>
      <c r="VB109" s="189"/>
      <c r="VC109" s="189"/>
      <c r="VD109" s="189"/>
      <c r="VE109" s="189"/>
      <c r="VF109" s="189"/>
      <c r="VG109" s="189"/>
      <c r="VH109" s="189"/>
      <c r="VI109" s="189"/>
      <c r="VJ109" s="189"/>
      <c r="VK109" s="189"/>
      <c r="VL109" s="189"/>
      <c r="VM109" s="189"/>
      <c r="VN109" s="189"/>
      <c r="VO109" s="189"/>
      <c r="VP109" s="189"/>
      <c r="VQ109" s="189"/>
      <c r="VR109" s="189"/>
      <c r="VS109" s="189"/>
      <c r="VT109" s="189"/>
      <c r="VU109" s="189"/>
      <c r="VV109" s="189"/>
      <c r="VW109" s="189"/>
      <c r="VX109" s="189"/>
      <c r="VY109" s="189"/>
      <c r="VZ109" s="189"/>
      <c r="WA109" s="189"/>
      <c r="WB109" s="189"/>
      <c r="WC109" s="189"/>
      <c r="WD109" s="189"/>
      <c r="WE109" s="189"/>
      <c r="WF109" s="189"/>
      <c r="WG109" s="189"/>
      <c r="WH109" s="189"/>
      <c r="WI109" s="189"/>
      <c r="WJ109" s="189"/>
      <c r="WK109" s="189"/>
      <c r="WL109" s="189"/>
      <c r="WM109" s="189"/>
      <c r="WN109" s="189"/>
      <c r="WO109" s="189"/>
      <c r="WP109" s="189"/>
      <c r="WQ109" s="189"/>
      <c r="WR109" s="189"/>
      <c r="WS109" s="189"/>
      <c r="WT109" s="189"/>
      <c r="WU109" s="189"/>
      <c r="WV109" s="189"/>
      <c r="WW109" s="189"/>
      <c r="WX109" s="189"/>
      <c r="WY109" s="189"/>
      <c r="WZ109" s="189"/>
      <c r="XA109" s="189"/>
      <c r="XB109" s="189"/>
      <c r="XC109" s="189"/>
      <c r="XD109" s="189"/>
      <c r="XE109" s="189"/>
      <c r="XF109" s="189"/>
      <c r="XG109" s="189"/>
      <c r="XH109" s="189"/>
      <c r="XI109" s="189"/>
      <c r="XJ109" s="189"/>
      <c r="XK109" s="189"/>
      <c r="XL109" s="189"/>
      <c r="XM109" s="189"/>
      <c r="XN109" s="189"/>
      <c r="XO109" s="189"/>
      <c r="XP109" s="189"/>
      <c r="XQ109" s="189"/>
      <c r="XR109" s="189"/>
      <c r="XS109" s="189"/>
      <c r="XT109" s="189"/>
      <c r="XU109" s="189"/>
      <c r="XV109" s="189"/>
      <c r="XW109" s="189"/>
      <c r="XX109" s="189"/>
      <c r="XY109" s="189"/>
      <c r="XZ109" s="189"/>
      <c r="YA109" s="189"/>
      <c r="YB109" s="189"/>
      <c r="YC109" s="189"/>
      <c r="YD109" s="189"/>
      <c r="YE109" s="189"/>
      <c r="YF109" s="189"/>
      <c r="YG109" s="189"/>
      <c r="YH109" s="189"/>
      <c r="YI109" s="189"/>
      <c r="YJ109" s="189"/>
      <c r="YK109" s="189"/>
      <c r="YL109" s="189"/>
      <c r="YM109" s="189"/>
      <c r="YN109" s="189"/>
      <c r="YO109" s="189"/>
      <c r="YP109" s="189"/>
      <c r="YQ109" s="189"/>
      <c r="YR109" s="189"/>
      <c r="YS109" s="189"/>
      <c r="YT109" s="189"/>
      <c r="YU109" s="189"/>
      <c r="YV109" s="189"/>
      <c r="YW109" s="189"/>
      <c r="YX109" s="189"/>
      <c r="YY109" s="189"/>
      <c r="YZ109" s="189"/>
      <c r="ZA109" s="189"/>
      <c r="ZB109" s="189"/>
      <c r="ZC109" s="189"/>
      <c r="ZD109" s="189"/>
      <c r="ZE109" s="189"/>
      <c r="ZF109" s="189"/>
      <c r="ZG109" s="189"/>
      <c r="ZH109" s="189"/>
      <c r="ZI109" s="189"/>
      <c r="ZJ109" s="189"/>
      <c r="ZK109" s="189"/>
      <c r="ZL109" s="189"/>
      <c r="ZM109" s="189"/>
      <c r="ZN109" s="189"/>
      <c r="ZO109" s="189"/>
      <c r="ZP109" s="189"/>
      <c r="ZQ109" s="189"/>
      <c r="ZR109" s="189"/>
      <c r="ZS109" s="189"/>
      <c r="ZT109" s="189"/>
      <c r="ZU109" s="189"/>
      <c r="ZV109" s="189"/>
      <c r="ZW109" s="189"/>
      <c r="ZX109" s="189"/>
      <c r="ZY109" s="189"/>
      <c r="ZZ109" s="189"/>
      <c r="AAA109" s="189"/>
      <c r="AAB109" s="189"/>
      <c r="AAC109" s="189"/>
      <c r="AAD109" s="189"/>
      <c r="AAE109" s="189"/>
      <c r="AAF109" s="189"/>
      <c r="AAG109" s="189"/>
      <c r="AAH109" s="189"/>
      <c r="AAI109" s="189"/>
      <c r="AAJ109" s="189"/>
      <c r="AAK109" s="189"/>
      <c r="AAL109" s="189"/>
      <c r="AAM109" s="189"/>
      <c r="AAN109" s="189"/>
      <c r="AAO109" s="189"/>
      <c r="AAP109" s="189"/>
      <c r="AAQ109" s="189"/>
      <c r="AAR109" s="189"/>
      <c r="AAS109" s="189"/>
      <c r="AAT109" s="189"/>
      <c r="AAU109" s="189"/>
      <c r="AAV109" s="189"/>
      <c r="AAW109" s="189"/>
      <c r="AAX109" s="189"/>
      <c r="AAY109" s="189"/>
      <c r="AAZ109" s="189"/>
      <c r="ABA109" s="189"/>
      <c r="ABB109" s="189"/>
      <c r="ABC109" s="189"/>
      <c r="ABD109" s="189"/>
      <c r="ABE109" s="189"/>
      <c r="ABF109" s="189"/>
      <c r="ABG109" s="189"/>
      <c r="ABH109" s="189"/>
      <c r="ABI109" s="189"/>
      <c r="ABJ109" s="189"/>
      <c r="ABK109" s="189"/>
      <c r="ABL109" s="189"/>
      <c r="ABM109" s="189"/>
      <c r="ABN109" s="189"/>
      <c r="ABO109" s="189"/>
      <c r="ABP109" s="189"/>
      <c r="ABQ109" s="189"/>
      <c r="ABR109" s="189"/>
      <c r="ABS109" s="189"/>
      <c r="ABT109" s="189"/>
      <c r="ABU109" s="189"/>
      <c r="ABV109" s="189"/>
      <c r="ABW109" s="189"/>
      <c r="ABX109" s="189"/>
      <c r="ABY109" s="189"/>
      <c r="ABZ109" s="189"/>
      <c r="ACA109" s="189"/>
      <c r="ACB109" s="189"/>
      <c r="ACC109" s="189"/>
      <c r="ACD109" s="189"/>
      <c r="ACE109" s="189"/>
      <c r="ACF109" s="189"/>
      <c r="ACG109" s="189"/>
      <c r="ACH109" s="189"/>
      <c r="ACI109" s="189"/>
      <c r="ACJ109" s="189"/>
      <c r="ACK109" s="189"/>
      <c r="ACL109" s="189"/>
      <c r="ACM109" s="189"/>
      <c r="ACN109" s="189"/>
      <c r="ACO109" s="189"/>
      <c r="ACP109" s="189"/>
      <c r="ACQ109" s="189"/>
      <c r="ACR109" s="189"/>
      <c r="ACS109" s="189"/>
      <c r="ACT109" s="189"/>
      <c r="ACU109" s="189"/>
      <c r="ACV109" s="189"/>
      <c r="ACW109" s="189"/>
      <c r="ACX109" s="189"/>
      <c r="ACY109" s="189"/>
      <c r="ACZ109" s="189"/>
      <c r="ADA109" s="189"/>
      <c r="ADB109" s="189"/>
      <c r="ADC109" s="189"/>
      <c r="ADD109" s="189"/>
      <c r="ADE109" s="189"/>
      <c r="ADF109" s="189"/>
      <c r="ADG109" s="189"/>
      <c r="ADH109" s="189"/>
      <c r="ADI109" s="189"/>
      <c r="ADJ109" s="189"/>
      <c r="ADK109" s="189"/>
      <c r="ADL109" s="189"/>
      <c r="ADM109" s="189"/>
      <c r="ADN109" s="189"/>
      <c r="ADO109" s="189"/>
      <c r="ADP109" s="189"/>
      <c r="ADQ109" s="189"/>
      <c r="ADR109" s="189"/>
      <c r="ADS109" s="189"/>
      <c r="ADT109" s="189"/>
      <c r="ADU109" s="189"/>
      <c r="ADV109" s="189"/>
      <c r="ADW109" s="189"/>
      <c r="ADX109" s="189"/>
      <c r="ADY109" s="189"/>
      <c r="ADZ109" s="189"/>
      <c r="AEA109" s="189"/>
      <c r="AEB109" s="189"/>
      <c r="AEC109" s="189"/>
      <c r="AED109" s="189"/>
      <c r="AEE109" s="189"/>
      <c r="AEF109" s="189"/>
      <c r="AEG109" s="189"/>
      <c r="AEH109" s="189"/>
      <c r="AEI109" s="189"/>
      <c r="AEJ109" s="189"/>
      <c r="AEK109" s="189"/>
      <c r="AEL109" s="189"/>
      <c r="AEM109" s="189"/>
      <c r="AEN109" s="189"/>
      <c r="AEO109" s="189"/>
      <c r="AEP109" s="189"/>
      <c r="AEQ109" s="189"/>
      <c r="AER109" s="189"/>
      <c r="AES109" s="189"/>
      <c r="AET109" s="189"/>
      <c r="AEU109" s="189"/>
      <c r="AEV109" s="189"/>
      <c r="AEW109" s="189"/>
      <c r="AEX109" s="189"/>
      <c r="AEY109" s="189"/>
      <c r="AEZ109" s="189"/>
      <c r="AFA109" s="189"/>
      <c r="AFB109" s="189"/>
      <c r="AFC109" s="189"/>
      <c r="AFD109" s="189"/>
      <c r="AFE109" s="189"/>
      <c r="AFF109" s="189"/>
      <c r="AFG109" s="189"/>
      <c r="AFH109" s="189"/>
      <c r="AFI109" s="189"/>
      <c r="AFJ109" s="189"/>
      <c r="AFK109" s="189"/>
      <c r="AFL109" s="189"/>
      <c r="AFM109" s="189"/>
      <c r="AFN109" s="189"/>
      <c r="AFO109" s="189"/>
      <c r="AFP109" s="189"/>
      <c r="AFQ109" s="189"/>
      <c r="AFR109" s="189"/>
      <c r="AFS109" s="189"/>
      <c r="AFT109" s="189"/>
      <c r="AFU109" s="189"/>
      <c r="AFV109" s="189"/>
      <c r="AFW109" s="189"/>
      <c r="AFX109" s="189"/>
      <c r="AFY109" s="189"/>
      <c r="AFZ109" s="189"/>
      <c r="AGA109" s="189"/>
      <c r="AGB109" s="189"/>
      <c r="AGC109" s="189"/>
      <c r="AGD109" s="189"/>
      <c r="AGE109" s="189"/>
      <c r="AGF109" s="189"/>
      <c r="AGG109" s="189"/>
      <c r="AGH109" s="189"/>
      <c r="AGI109" s="189"/>
      <c r="AGJ109" s="189"/>
      <c r="AGK109" s="189"/>
      <c r="AGL109" s="189"/>
      <c r="AGM109" s="189"/>
      <c r="AGN109" s="189"/>
      <c r="AGO109" s="189"/>
      <c r="AGP109" s="189"/>
      <c r="AGQ109" s="189"/>
      <c r="AGR109" s="189"/>
      <c r="AGS109" s="189"/>
      <c r="AGT109" s="189"/>
      <c r="AGU109" s="189"/>
      <c r="AGV109" s="189"/>
      <c r="AGW109" s="189"/>
      <c r="AGX109" s="189"/>
      <c r="AGY109" s="189"/>
      <c r="AGZ109" s="189"/>
      <c r="AHA109" s="189"/>
      <c r="AHB109" s="189"/>
      <c r="AHC109" s="189"/>
      <c r="AHD109" s="189"/>
      <c r="AHE109" s="189"/>
      <c r="AHF109" s="189"/>
      <c r="AHG109" s="189"/>
      <c r="AHH109" s="189"/>
      <c r="AHI109" s="189"/>
      <c r="AHJ109" s="189"/>
      <c r="AHK109" s="189"/>
      <c r="AHL109" s="189"/>
      <c r="AHM109" s="189"/>
      <c r="AHN109" s="189"/>
      <c r="AHO109" s="189"/>
      <c r="AHP109" s="189"/>
      <c r="AHQ109" s="189"/>
      <c r="AHR109" s="189"/>
      <c r="AHS109" s="189"/>
      <c r="AHT109" s="189"/>
      <c r="AHU109" s="189"/>
      <c r="AHV109" s="189"/>
      <c r="AHW109" s="189"/>
      <c r="AHX109" s="189"/>
      <c r="AHY109" s="189"/>
      <c r="AHZ109" s="189"/>
      <c r="AIA109" s="189"/>
      <c r="AIB109" s="189"/>
      <c r="AIC109" s="189"/>
      <c r="AID109" s="189"/>
      <c r="AIE109" s="189"/>
      <c r="AIF109" s="189"/>
      <c r="AIG109" s="189"/>
      <c r="AIH109" s="189"/>
      <c r="AII109" s="189"/>
      <c r="AIJ109" s="189"/>
      <c r="AIK109" s="189"/>
      <c r="AIL109" s="189"/>
      <c r="AIM109" s="189"/>
      <c r="AIN109" s="189"/>
      <c r="AIO109" s="189"/>
      <c r="AIP109" s="189"/>
      <c r="AIQ109" s="189"/>
      <c r="AIR109" s="189"/>
      <c r="AIS109" s="189"/>
      <c r="AIT109" s="189"/>
      <c r="AIU109" s="189"/>
      <c r="AIV109" s="189"/>
      <c r="AIW109" s="189"/>
      <c r="AIX109" s="189"/>
      <c r="AIY109" s="189"/>
      <c r="AIZ109" s="189"/>
      <c r="AJA109" s="189"/>
      <c r="AJB109" s="189"/>
      <c r="AJC109" s="189"/>
      <c r="AJD109" s="189"/>
      <c r="AJE109" s="189"/>
      <c r="AJF109" s="189"/>
      <c r="AJG109" s="189"/>
      <c r="AJH109" s="189"/>
      <c r="AJI109" s="189"/>
      <c r="AJJ109" s="189"/>
      <c r="AJK109" s="189"/>
      <c r="AJL109" s="189"/>
      <c r="AJM109" s="189"/>
      <c r="AJN109" s="189"/>
      <c r="AJO109" s="189"/>
      <c r="AJP109" s="189"/>
      <c r="AJQ109" s="189"/>
      <c r="AJR109" s="189"/>
      <c r="AJS109" s="189"/>
      <c r="AJT109" s="189"/>
      <c r="AJU109" s="189"/>
      <c r="AJV109" s="189"/>
      <c r="AJW109" s="189"/>
      <c r="AJX109" s="189"/>
      <c r="AJY109" s="189"/>
      <c r="AJZ109" s="189"/>
      <c r="AKA109" s="189"/>
      <c r="AKB109" s="189"/>
      <c r="AKC109" s="189"/>
      <c r="AKD109" s="189"/>
      <c r="AKE109" s="189"/>
      <c r="AKF109" s="189"/>
      <c r="AKG109" s="189"/>
      <c r="AKH109" s="189"/>
      <c r="AKI109" s="189"/>
      <c r="AKJ109" s="189"/>
      <c r="AKK109" s="189"/>
      <c r="AKL109" s="189"/>
      <c r="AKM109" s="189"/>
      <c r="AKN109" s="189"/>
      <c r="AKO109" s="189"/>
      <c r="AKP109" s="189"/>
      <c r="AKQ109" s="189"/>
      <c r="AKR109" s="189"/>
      <c r="AKS109" s="189"/>
      <c r="AKT109" s="189"/>
      <c r="AKU109" s="189"/>
      <c r="AKV109" s="189"/>
      <c r="AKW109" s="189"/>
      <c r="AKX109" s="189"/>
      <c r="AKY109" s="189"/>
      <c r="AKZ109" s="189"/>
      <c r="ALA109" s="189"/>
      <c r="ALB109" s="189"/>
      <c r="ALC109" s="189"/>
      <c r="ALD109" s="189"/>
      <c r="ALE109" s="189"/>
      <c r="ALF109" s="189"/>
      <c r="ALG109" s="189"/>
      <c r="ALH109" s="189"/>
      <c r="ALI109" s="189"/>
      <c r="ALJ109" s="189"/>
      <c r="ALK109" s="189"/>
      <c r="ALL109" s="189"/>
      <c r="ALM109" s="189"/>
      <c r="ALN109" s="189"/>
      <c r="ALO109" s="189"/>
      <c r="ALP109" s="189"/>
      <c r="ALQ109" s="189"/>
      <c r="ALR109" s="189"/>
      <c r="ALS109" s="189"/>
      <c r="ALT109" s="189"/>
      <c r="ALU109" s="189"/>
      <c r="ALV109" s="189"/>
      <c r="ALW109" s="189"/>
      <c r="ALX109" s="189"/>
      <c r="ALY109" s="189"/>
      <c r="ALZ109" s="189"/>
      <c r="AMA109" s="189"/>
      <c r="AMB109" s="189"/>
      <c r="AMC109" s="189"/>
      <c r="AMD109" s="189"/>
      <c r="AME109" s="189"/>
      <c r="AMF109" s="189"/>
      <c r="AMG109" s="189"/>
      <c r="AMH109" s="189"/>
      <c r="AMI109" s="189"/>
      <c r="AMJ109" s="189"/>
      <c r="AMK109" s="189"/>
      <c r="AML109" s="189"/>
      <c r="AMM109" s="189"/>
      <c r="AMN109" s="189"/>
      <c r="AMO109" s="189"/>
      <c r="AMP109" s="189"/>
      <c r="AMQ109" s="189"/>
      <c r="AMR109" s="189"/>
      <c r="AMS109" s="189"/>
      <c r="AMT109" s="189"/>
      <c r="AMU109" s="189"/>
      <c r="AMV109" s="189"/>
      <c r="AMW109" s="189"/>
      <c r="AMX109" s="189"/>
      <c r="AMY109" s="189"/>
      <c r="AMZ109" s="189"/>
      <c r="ANA109" s="189"/>
      <c r="ANB109" s="189"/>
      <c r="ANC109" s="189"/>
      <c r="AND109" s="189"/>
      <c r="ANE109" s="189"/>
      <c r="ANF109" s="189"/>
      <c r="ANG109" s="189"/>
      <c r="ANH109" s="189"/>
      <c r="ANI109" s="189"/>
      <c r="ANJ109" s="189"/>
      <c r="ANK109" s="189"/>
      <c r="ANL109" s="189"/>
      <c r="ANM109" s="189"/>
      <c r="ANN109" s="189"/>
      <c r="ANO109" s="189"/>
      <c r="ANP109" s="189"/>
      <c r="ANQ109" s="189"/>
      <c r="ANR109" s="189"/>
      <c r="ANS109" s="189"/>
      <c r="ANT109" s="189"/>
      <c r="ANU109" s="189"/>
      <c r="ANV109" s="189"/>
      <c r="ANW109" s="189"/>
      <c r="ANX109" s="189"/>
      <c r="ANY109" s="189"/>
      <c r="ANZ109" s="189"/>
      <c r="AOA109" s="189"/>
      <c r="AOB109" s="189"/>
      <c r="AOC109" s="189"/>
      <c r="AOD109" s="189"/>
      <c r="AOE109" s="189"/>
      <c r="AOF109" s="189"/>
      <c r="AOG109" s="189"/>
      <c r="AOH109" s="189"/>
      <c r="AOI109" s="189"/>
      <c r="AOJ109" s="189"/>
      <c r="AOK109" s="189"/>
      <c r="AOL109" s="189"/>
      <c r="AOM109" s="189"/>
      <c r="AON109" s="189"/>
      <c r="AOO109" s="189"/>
      <c r="AOP109" s="189"/>
      <c r="AOQ109" s="189"/>
      <c r="AOR109" s="189"/>
      <c r="AOS109" s="189"/>
      <c r="AOT109" s="189"/>
      <c r="AOU109" s="189"/>
      <c r="AOV109" s="189"/>
      <c r="AOW109" s="189"/>
      <c r="AOX109" s="189"/>
      <c r="AOY109" s="189"/>
      <c r="AOZ109" s="189"/>
      <c r="APA109" s="189"/>
      <c r="APB109" s="189"/>
      <c r="APC109" s="189"/>
      <c r="APD109" s="189"/>
      <c r="APE109" s="189"/>
      <c r="APF109" s="189"/>
      <c r="APG109" s="189"/>
      <c r="APH109" s="189"/>
      <c r="API109" s="189"/>
      <c r="APJ109" s="189"/>
      <c r="APK109" s="189"/>
      <c r="APL109" s="189"/>
      <c r="APM109" s="189"/>
      <c r="APN109" s="189"/>
      <c r="APO109" s="189"/>
      <c r="APP109" s="189"/>
      <c r="APQ109" s="189"/>
      <c r="APR109" s="189"/>
      <c r="APS109" s="189"/>
      <c r="APT109" s="189"/>
      <c r="APU109" s="189"/>
      <c r="APV109" s="189"/>
      <c r="APW109" s="189"/>
      <c r="APX109" s="189"/>
      <c r="APY109" s="189"/>
      <c r="APZ109" s="189"/>
      <c r="AQA109" s="189"/>
      <c r="AQB109" s="189"/>
      <c r="AQC109" s="189"/>
      <c r="AQD109" s="189"/>
      <c r="AQE109" s="189"/>
      <c r="AQF109" s="189"/>
      <c r="AQG109" s="189"/>
      <c r="AQH109" s="189"/>
      <c r="AQI109" s="189"/>
      <c r="AQJ109" s="189"/>
      <c r="AQK109" s="189"/>
      <c r="AQL109" s="189"/>
      <c r="AQM109" s="189"/>
      <c r="AQN109" s="189"/>
      <c r="AQO109" s="189"/>
      <c r="AQP109" s="189"/>
      <c r="AQQ109" s="189"/>
      <c r="AQR109" s="189"/>
      <c r="AQS109" s="189"/>
      <c r="AQT109" s="189"/>
      <c r="AQU109" s="189"/>
      <c r="AQV109" s="189"/>
      <c r="AQW109" s="189"/>
      <c r="AQX109" s="189"/>
      <c r="AQY109" s="189"/>
      <c r="AQZ109" s="189"/>
      <c r="ARA109" s="189"/>
      <c r="ARB109" s="189"/>
      <c r="ARC109" s="189"/>
      <c r="ARD109" s="189"/>
      <c r="ARE109" s="189"/>
      <c r="ARF109" s="189"/>
      <c r="ARG109" s="189"/>
      <c r="ARH109" s="189"/>
      <c r="ARI109" s="189"/>
      <c r="ARJ109" s="189"/>
      <c r="ARK109" s="189"/>
      <c r="ARL109" s="189"/>
      <c r="ARM109" s="189"/>
      <c r="ARN109" s="189"/>
      <c r="ARO109" s="189"/>
      <c r="ARP109" s="189"/>
      <c r="ARQ109" s="189"/>
      <c r="ARR109" s="189"/>
      <c r="ARS109" s="189"/>
      <c r="ART109" s="189"/>
      <c r="ARU109" s="189"/>
      <c r="ARV109" s="189"/>
      <c r="ARW109" s="189"/>
      <c r="ARX109" s="189"/>
      <c r="ARY109" s="189"/>
      <c r="ARZ109" s="189"/>
      <c r="ASA109" s="189"/>
      <c r="ASB109" s="189"/>
      <c r="ASC109" s="189"/>
      <c r="ASD109" s="189"/>
      <c r="ASE109" s="189"/>
      <c r="ASF109" s="189"/>
      <c r="ASG109" s="189"/>
      <c r="ASH109" s="189"/>
      <c r="ASI109" s="189"/>
      <c r="ASJ109" s="189"/>
      <c r="ASK109" s="189"/>
      <c r="ASL109" s="189"/>
      <c r="ASM109" s="189"/>
      <c r="ASN109" s="189"/>
      <c r="ASO109" s="189"/>
      <c r="ASP109" s="189"/>
      <c r="ASQ109" s="189"/>
      <c r="ASR109" s="189"/>
      <c r="ASS109" s="189"/>
      <c r="AST109" s="189"/>
      <c r="ASU109" s="189"/>
      <c r="ASV109" s="189"/>
      <c r="ASW109" s="189"/>
      <c r="ASX109" s="189"/>
      <c r="ASY109" s="189"/>
      <c r="ASZ109" s="189"/>
      <c r="ATA109" s="189"/>
      <c r="ATB109" s="189"/>
      <c r="ATC109" s="189"/>
      <c r="ATD109" s="189"/>
      <c r="ATE109" s="189"/>
      <c r="ATF109" s="189"/>
      <c r="ATG109" s="189"/>
      <c r="ATH109" s="189"/>
      <c r="ATI109" s="189"/>
      <c r="ATJ109" s="189"/>
      <c r="ATK109" s="189"/>
      <c r="ATL109" s="189"/>
      <c r="ATM109" s="189"/>
      <c r="ATN109" s="189"/>
      <c r="ATO109" s="189"/>
      <c r="ATP109" s="189"/>
      <c r="ATQ109" s="189"/>
      <c r="ATR109" s="189"/>
      <c r="ATS109" s="189"/>
      <c r="ATT109" s="189"/>
      <c r="ATU109" s="189"/>
      <c r="ATV109" s="189"/>
      <c r="ATW109" s="189"/>
      <c r="ATX109" s="189"/>
      <c r="ATY109" s="189"/>
      <c r="ATZ109" s="189"/>
      <c r="AUA109" s="189"/>
      <c r="AUB109" s="189"/>
      <c r="AUC109" s="189"/>
      <c r="AUD109" s="189"/>
      <c r="AUE109" s="189"/>
      <c r="AUF109" s="189"/>
      <c r="AUG109" s="189"/>
      <c r="AUH109" s="189"/>
      <c r="AUI109" s="189"/>
      <c r="AUJ109" s="189"/>
      <c r="AUK109" s="189"/>
      <c r="AUL109" s="189"/>
      <c r="AUM109" s="189"/>
      <c r="AUN109" s="189"/>
      <c r="AUO109" s="189"/>
      <c r="AUP109" s="189"/>
      <c r="AUQ109" s="189"/>
      <c r="AUR109" s="189"/>
      <c r="AUS109" s="189"/>
      <c r="AUT109" s="189"/>
      <c r="AUU109" s="189"/>
      <c r="AUV109" s="189"/>
      <c r="AUW109" s="189"/>
      <c r="AUX109" s="189"/>
      <c r="AUY109" s="189"/>
      <c r="AUZ109" s="189"/>
      <c r="AVA109" s="189"/>
      <c r="AVB109" s="189"/>
      <c r="AVC109" s="189"/>
      <c r="AVD109" s="189"/>
      <c r="AVE109" s="189"/>
      <c r="AVF109" s="189"/>
      <c r="AVG109" s="189"/>
      <c r="AVH109" s="189"/>
      <c r="AVI109" s="189"/>
      <c r="AVJ109" s="189"/>
      <c r="AVK109" s="189"/>
      <c r="AVL109" s="189"/>
      <c r="AVM109" s="189"/>
      <c r="AVN109" s="189"/>
      <c r="AVO109" s="189"/>
      <c r="AVP109" s="189"/>
      <c r="AVQ109" s="189"/>
      <c r="AVR109" s="189"/>
      <c r="AVS109" s="189"/>
      <c r="AVT109" s="189"/>
      <c r="AVU109" s="189"/>
      <c r="AVV109" s="189"/>
      <c r="AVW109" s="189"/>
      <c r="AVX109" s="189"/>
      <c r="AVY109" s="189"/>
      <c r="AVZ109" s="189"/>
      <c r="AWA109" s="189"/>
      <c r="AWB109" s="189"/>
      <c r="AWC109" s="189"/>
      <c r="AWD109" s="189"/>
      <c r="AWE109" s="189"/>
      <c r="AWF109" s="189"/>
      <c r="AWG109" s="189"/>
      <c r="AWH109" s="189"/>
      <c r="AWI109" s="189"/>
      <c r="AWJ109" s="189"/>
      <c r="AWK109" s="189"/>
      <c r="AWL109" s="189"/>
      <c r="AWM109" s="189"/>
      <c r="AWN109" s="189"/>
      <c r="AWO109" s="189"/>
      <c r="AWP109" s="189"/>
      <c r="AWQ109" s="189"/>
      <c r="AWR109" s="189"/>
      <c r="AWS109" s="189"/>
      <c r="AWT109" s="189"/>
      <c r="AWU109" s="189"/>
      <c r="AWV109" s="189"/>
      <c r="AWW109" s="189"/>
      <c r="AWX109" s="189"/>
      <c r="AWY109" s="189"/>
      <c r="AWZ109" s="189"/>
      <c r="AXA109" s="189"/>
      <c r="AXB109" s="189"/>
      <c r="AXC109" s="189"/>
      <c r="AXD109" s="189"/>
      <c r="AXE109" s="189"/>
      <c r="AXF109" s="189"/>
      <c r="AXG109" s="189"/>
      <c r="AXH109" s="189"/>
      <c r="AXI109" s="189"/>
      <c r="AXJ109" s="189"/>
      <c r="AXK109" s="189"/>
      <c r="AXL109" s="189"/>
      <c r="AXM109" s="189"/>
      <c r="AXN109" s="189"/>
      <c r="AXO109" s="189"/>
      <c r="AXP109" s="189"/>
      <c r="AXQ109" s="189"/>
      <c r="AXR109" s="189"/>
      <c r="AXS109" s="189"/>
      <c r="AXT109" s="189"/>
      <c r="AXU109" s="189"/>
      <c r="AXV109" s="189"/>
      <c r="AXW109" s="189"/>
      <c r="AXX109" s="189"/>
      <c r="AXY109" s="189"/>
      <c r="AXZ109" s="189"/>
      <c r="AYA109" s="189"/>
      <c r="AYB109" s="189"/>
      <c r="AYC109" s="189"/>
      <c r="AYD109" s="189"/>
      <c r="AYE109" s="189"/>
      <c r="AYF109" s="189"/>
      <c r="AYG109" s="189"/>
      <c r="AYH109" s="189"/>
      <c r="AYI109" s="189"/>
      <c r="AYJ109" s="189"/>
      <c r="AYK109" s="189"/>
      <c r="AYL109" s="189"/>
      <c r="AYM109" s="189"/>
      <c r="AYN109" s="189"/>
      <c r="AYO109" s="189"/>
      <c r="AYP109" s="189"/>
      <c r="AYQ109" s="189"/>
      <c r="AYR109" s="189"/>
      <c r="AYS109" s="189"/>
      <c r="AYT109" s="189"/>
      <c r="AYU109" s="189"/>
      <c r="AYV109" s="189"/>
      <c r="AYW109" s="189"/>
      <c r="AYX109" s="189"/>
      <c r="AYY109" s="189"/>
      <c r="AYZ109" s="189"/>
      <c r="AZA109" s="189"/>
      <c r="AZB109" s="189"/>
      <c r="AZC109" s="189"/>
      <c r="AZD109" s="189"/>
      <c r="AZE109" s="189"/>
      <c r="AZF109" s="189"/>
      <c r="AZG109" s="189"/>
      <c r="AZH109" s="189"/>
      <c r="AZI109" s="189"/>
      <c r="AZJ109" s="189"/>
      <c r="AZK109" s="189"/>
      <c r="AZL109" s="189"/>
      <c r="AZM109" s="189"/>
      <c r="AZN109" s="189"/>
      <c r="AZO109" s="189"/>
      <c r="AZP109" s="189"/>
      <c r="AZQ109" s="189"/>
      <c r="AZR109" s="189"/>
      <c r="AZS109" s="189"/>
      <c r="AZT109" s="189"/>
      <c r="AZU109" s="189"/>
      <c r="AZV109" s="189"/>
      <c r="AZW109" s="189"/>
      <c r="AZX109" s="189"/>
      <c r="AZY109" s="189"/>
      <c r="AZZ109" s="189"/>
      <c r="BAA109" s="189"/>
      <c r="BAB109" s="189"/>
      <c r="BAC109" s="189"/>
      <c r="BAD109" s="189"/>
      <c r="BAE109" s="189"/>
      <c r="BAF109" s="189"/>
      <c r="BAG109" s="189"/>
      <c r="BAH109" s="189"/>
      <c r="BAI109" s="189"/>
      <c r="BAJ109" s="189"/>
      <c r="BAK109" s="189"/>
      <c r="BAL109" s="189"/>
      <c r="BAM109" s="189"/>
      <c r="BAN109" s="189"/>
      <c r="BAO109" s="189"/>
      <c r="BAP109" s="189"/>
      <c r="BAQ109" s="189"/>
      <c r="BAR109" s="189"/>
      <c r="BAS109" s="189"/>
      <c r="BAT109" s="189"/>
      <c r="BAU109" s="189"/>
      <c r="BAV109" s="189"/>
      <c r="BAW109" s="189"/>
      <c r="BAX109" s="189"/>
      <c r="BAY109" s="189"/>
      <c r="BAZ109" s="189"/>
      <c r="BBA109" s="189"/>
      <c r="BBB109" s="189"/>
      <c r="BBC109" s="189"/>
      <c r="BBD109" s="189"/>
      <c r="BBE109" s="189"/>
      <c r="BBF109" s="189"/>
      <c r="BBG109" s="189"/>
      <c r="BBH109" s="189"/>
      <c r="BBI109" s="189"/>
      <c r="BBJ109" s="189"/>
      <c r="BBK109" s="189"/>
      <c r="BBL109" s="189"/>
      <c r="BBM109" s="189"/>
      <c r="BBN109" s="189"/>
      <c r="BBO109" s="189"/>
      <c r="BBP109" s="189"/>
      <c r="BBQ109" s="189"/>
      <c r="BBR109" s="189"/>
      <c r="BBS109" s="189"/>
      <c r="BBT109" s="189"/>
      <c r="BBU109" s="189"/>
      <c r="BBV109" s="189"/>
      <c r="BBW109" s="189"/>
      <c r="BBX109" s="189"/>
      <c r="BBY109" s="189"/>
      <c r="BBZ109" s="189"/>
      <c r="BCA109" s="189"/>
      <c r="BCB109" s="189"/>
      <c r="BCC109" s="189"/>
      <c r="BCD109" s="189"/>
      <c r="BCE109" s="189"/>
      <c r="BCF109" s="189"/>
      <c r="BCG109" s="189"/>
      <c r="BCH109" s="189"/>
      <c r="BCI109" s="189"/>
      <c r="BCJ109" s="189"/>
      <c r="BCK109" s="189"/>
      <c r="BCL109" s="189"/>
      <c r="BCM109" s="189"/>
      <c r="BCN109" s="189"/>
      <c r="BCO109" s="189"/>
      <c r="BCP109" s="189"/>
      <c r="BCQ109" s="189"/>
      <c r="BCR109" s="189"/>
      <c r="BCS109" s="189"/>
      <c r="BCT109" s="189"/>
      <c r="BCU109" s="189"/>
      <c r="BCV109" s="189"/>
      <c r="BCW109" s="189"/>
      <c r="BCX109" s="189"/>
      <c r="BCY109" s="189"/>
      <c r="BCZ109" s="189"/>
      <c r="BDA109" s="189"/>
      <c r="BDB109" s="189"/>
      <c r="BDC109" s="189"/>
      <c r="BDD109" s="189"/>
      <c r="BDE109" s="189"/>
      <c r="BDF109" s="189"/>
      <c r="BDG109" s="189"/>
      <c r="BDH109" s="189"/>
      <c r="BDI109" s="189"/>
      <c r="BDJ109" s="189"/>
      <c r="BDK109" s="189"/>
      <c r="BDL109" s="189"/>
      <c r="BDM109" s="189"/>
      <c r="BDN109" s="189"/>
      <c r="BDO109" s="189"/>
      <c r="BDP109" s="189"/>
      <c r="BDQ109" s="189"/>
      <c r="BDR109" s="189"/>
      <c r="BDS109" s="189"/>
      <c r="BDT109" s="189"/>
      <c r="BDU109" s="189"/>
      <c r="BDV109" s="189"/>
      <c r="BDW109" s="189"/>
      <c r="BDX109" s="189"/>
      <c r="BDY109" s="189"/>
      <c r="BDZ109" s="189"/>
      <c r="BEA109" s="189"/>
      <c r="BEB109" s="189"/>
      <c r="BEC109" s="189"/>
      <c r="BED109" s="189"/>
      <c r="BEE109" s="189"/>
      <c r="BEF109" s="189"/>
      <c r="BEG109" s="189"/>
      <c r="BEH109" s="189"/>
      <c r="BEI109" s="189"/>
      <c r="BEJ109" s="189"/>
      <c r="BEK109" s="189"/>
      <c r="BEL109" s="189"/>
      <c r="BEM109" s="189"/>
      <c r="BEN109" s="189"/>
      <c r="BEO109" s="189"/>
      <c r="BEP109" s="189"/>
      <c r="BEQ109" s="189"/>
      <c r="BER109" s="189"/>
      <c r="BES109" s="189"/>
      <c r="BET109" s="189"/>
      <c r="BEU109" s="189"/>
      <c r="BEV109" s="189"/>
      <c r="BEW109" s="189"/>
      <c r="BEX109" s="189"/>
      <c r="BEY109" s="189"/>
      <c r="BEZ109" s="189"/>
      <c r="BFA109" s="189"/>
      <c r="BFB109" s="189"/>
      <c r="BFC109" s="189"/>
      <c r="BFD109" s="189"/>
      <c r="BFE109" s="189"/>
      <c r="BFF109" s="189"/>
      <c r="BFG109" s="189"/>
      <c r="BFH109" s="189"/>
      <c r="BFI109" s="189"/>
      <c r="BFJ109" s="189"/>
      <c r="BFK109" s="189"/>
      <c r="BFL109" s="189"/>
      <c r="BFM109" s="189"/>
      <c r="BFN109" s="189"/>
      <c r="BFO109" s="189"/>
      <c r="BFP109" s="189"/>
      <c r="BFQ109" s="189"/>
      <c r="BFR109" s="189"/>
      <c r="BFS109" s="189"/>
      <c r="BFT109" s="189"/>
      <c r="BFU109" s="189"/>
      <c r="BFV109" s="189"/>
      <c r="BFW109" s="189"/>
      <c r="BFX109" s="189"/>
      <c r="BFY109" s="189"/>
      <c r="BFZ109" s="189"/>
      <c r="BGA109" s="189"/>
      <c r="BGB109" s="189"/>
      <c r="BGC109" s="189"/>
      <c r="BGD109" s="189"/>
      <c r="BGE109" s="189"/>
      <c r="BGF109" s="189"/>
      <c r="BGG109" s="189"/>
      <c r="BGH109" s="189"/>
      <c r="BGI109" s="189"/>
      <c r="BGJ109" s="189"/>
      <c r="BGK109" s="189"/>
      <c r="BGL109" s="189"/>
      <c r="BGM109" s="189"/>
      <c r="BGN109" s="189"/>
      <c r="BGO109" s="189"/>
      <c r="BGP109" s="189"/>
      <c r="BGQ109" s="189"/>
      <c r="BGR109" s="189"/>
      <c r="BGS109" s="189"/>
      <c r="BGT109" s="189"/>
      <c r="BGU109" s="189"/>
      <c r="BGV109" s="189"/>
      <c r="BGW109" s="189"/>
      <c r="BGX109" s="189"/>
      <c r="BGY109" s="189"/>
      <c r="BGZ109" s="189"/>
      <c r="BHA109" s="189"/>
      <c r="BHB109" s="189"/>
      <c r="BHC109" s="189"/>
      <c r="BHD109" s="189"/>
      <c r="BHE109" s="189"/>
      <c r="BHF109" s="189"/>
      <c r="BHG109" s="189"/>
      <c r="BHH109" s="189"/>
      <c r="BHI109" s="189"/>
      <c r="BHJ109" s="189"/>
      <c r="BHK109" s="189"/>
      <c r="BHL109" s="189"/>
      <c r="BHM109" s="189"/>
      <c r="BHN109" s="189"/>
      <c r="BHO109" s="189"/>
      <c r="BHP109" s="189"/>
      <c r="BHQ109" s="189"/>
      <c r="BHR109" s="189"/>
      <c r="BHS109" s="189"/>
      <c r="BHT109" s="189"/>
      <c r="BHU109" s="189"/>
      <c r="BHV109" s="189"/>
      <c r="BHW109" s="189"/>
      <c r="BHX109" s="189"/>
      <c r="BHY109" s="189"/>
      <c r="BHZ109" s="189"/>
      <c r="BIA109" s="189"/>
      <c r="BIB109" s="189"/>
      <c r="BIC109" s="189"/>
      <c r="BID109" s="189"/>
      <c r="BIE109" s="189"/>
      <c r="BIF109" s="189"/>
      <c r="BIG109" s="189"/>
      <c r="BIH109" s="189"/>
      <c r="BII109" s="189"/>
      <c r="BIJ109" s="189"/>
      <c r="BIK109" s="189"/>
      <c r="BIL109" s="189"/>
      <c r="BIM109" s="189"/>
      <c r="BIN109" s="189"/>
      <c r="BIO109" s="189"/>
      <c r="BIP109" s="189"/>
      <c r="BIQ109" s="189"/>
      <c r="BIR109" s="189"/>
      <c r="BIS109" s="189"/>
      <c r="BIT109" s="189"/>
      <c r="BIU109" s="189"/>
      <c r="BIV109" s="189"/>
      <c r="BIW109" s="189"/>
      <c r="BIX109" s="189"/>
      <c r="BIY109" s="189"/>
      <c r="BIZ109" s="189"/>
      <c r="BJA109" s="189"/>
      <c r="BJB109" s="189"/>
      <c r="BJC109" s="189"/>
      <c r="BJD109" s="189"/>
      <c r="BJE109" s="189"/>
      <c r="BJF109" s="189"/>
      <c r="BJG109" s="189"/>
      <c r="BJH109" s="189"/>
      <c r="BJI109" s="189"/>
      <c r="BJJ109" s="189"/>
      <c r="BJK109" s="189"/>
      <c r="BJL109" s="189"/>
      <c r="BJM109" s="189"/>
      <c r="BJN109" s="189"/>
      <c r="BJO109" s="189"/>
      <c r="BJP109" s="189"/>
      <c r="BJQ109" s="189"/>
      <c r="BJR109" s="189"/>
      <c r="BJS109" s="189"/>
      <c r="BJT109" s="189"/>
      <c r="BJU109" s="189"/>
      <c r="BJV109" s="189"/>
      <c r="BJW109" s="189"/>
      <c r="BJX109" s="189"/>
      <c r="BJY109" s="189"/>
      <c r="BJZ109" s="189"/>
      <c r="BKA109" s="189"/>
      <c r="BKB109" s="189"/>
      <c r="BKC109" s="189"/>
      <c r="BKD109" s="189"/>
      <c r="BKE109" s="189"/>
      <c r="BKF109" s="189"/>
      <c r="BKG109" s="189"/>
      <c r="BKH109" s="189"/>
      <c r="BKI109" s="189"/>
      <c r="BKJ109" s="189"/>
      <c r="BKK109" s="189"/>
      <c r="BKL109" s="189"/>
      <c r="BKM109" s="189"/>
      <c r="BKN109" s="189"/>
      <c r="BKO109" s="189"/>
      <c r="BKP109" s="189"/>
      <c r="BKQ109" s="189"/>
      <c r="BKR109" s="189"/>
      <c r="BKS109" s="189"/>
      <c r="BKT109" s="189"/>
      <c r="BKU109" s="189"/>
      <c r="BKV109" s="189"/>
      <c r="BKW109" s="189"/>
      <c r="BKX109" s="189"/>
      <c r="BKY109" s="189"/>
      <c r="BKZ109" s="189"/>
      <c r="BLA109" s="189"/>
      <c r="BLB109" s="189"/>
      <c r="BLC109" s="189"/>
      <c r="BLD109" s="189"/>
      <c r="BLE109" s="189"/>
      <c r="BLF109" s="189"/>
      <c r="BLG109" s="189"/>
      <c r="BLH109" s="189"/>
      <c r="BLI109" s="189"/>
      <c r="BLJ109" s="189"/>
      <c r="BLK109" s="189"/>
      <c r="BLL109" s="189"/>
      <c r="BLM109" s="189"/>
      <c r="BLN109" s="189"/>
      <c r="BLO109" s="189"/>
      <c r="BLP109" s="189"/>
      <c r="BLQ109" s="189"/>
      <c r="BLR109" s="189"/>
      <c r="BLS109" s="189"/>
      <c r="BLT109" s="189"/>
      <c r="BLU109" s="189"/>
      <c r="BLV109" s="189"/>
      <c r="BLW109" s="189"/>
      <c r="BLX109" s="189"/>
      <c r="BLY109" s="189"/>
      <c r="BLZ109" s="189"/>
      <c r="BMA109" s="189"/>
      <c r="BMB109" s="189"/>
      <c r="BMC109" s="189"/>
      <c r="BMD109" s="189"/>
      <c r="BME109" s="189"/>
      <c r="BMF109" s="189"/>
      <c r="BMG109" s="189"/>
      <c r="BMH109" s="189"/>
      <c r="BMI109" s="189"/>
      <c r="BMJ109" s="189"/>
      <c r="BMK109" s="189"/>
      <c r="BML109" s="189"/>
      <c r="BMM109" s="189"/>
      <c r="BMN109" s="189"/>
      <c r="BMO109" s="189"/>
      <c r="BMP109" s="189"/>
      <c r="BMQ109" s="189"/>
      <c r="BMR109" s="189"/>
      <c r="BMS109" s="189"/>
      <c r="BMT109" s="189"/>
      <c r="BMU109" s="189"/>
      <c r="BMV109" s="189"/>
      <c r="BMW109" s="189"/>
      <c r="BMX109" s="189"/>
      <c r="BMY109" s="189"/>
      <c r="BMZ109" s="189"/>
      <c r="BNA109" s="189"/>
      <c r="BNB109" s="189"/>
      <c r="BNC109" s="189"/>
      <c r="BND109" s="189"/>
      <c r="BNE109" s="189"/>
      <c r="BNF109" s="189"/>
      <c r="BNG109" s="189"/>
      <c r="BNH109" s="189"/>
      <c r="BNI109" s="189"/>
      <c r="BNJ109" s="189"/>
      <c r="BNK109" s="189"/>
      <c r="BNL109" s="189"/>
      <c r="BNM109" s="189"/>
      <c r="BNN109" s="189"/>
      <c r="BNO109" s="189"/>
      <c r="BNP109" s="189"/>
      <c r="BNQ109" s="189"/>
      <c r="BNR109" s="189"/>
      <c r="BNS109" s="189"/>
      <c r="BNT109" s="189"/>
      <c r="BNU109" s="189"/>
      <c r="BNV109" s="189"/>
      <c r="BNW109" s="189"/>
      <c r="BNX109" s="189"/>
      <c r="BNY109" s="189"/>
      <c r="BNZ109" s="189"/>
      <c r="BOA109" s="189"/>
      <c r="BOB109" s="189"/>
      <c r="BOC109" s="189"/>
      <c r="BOD109" s="189"/>
      <c r="BOE109" s="189"/>
      <c r="BOF109" s="189"/>
      <c r="BOG109" s="189"/>
      <c r="BOH109" s="189"/>
      <c r="BOI109" s="189"/>
      <c r="BOJ109" s="189"/>
      <c r="BOK109" s="189"/>
      <c r="BOL109" s="189"/>
      <c r="BOM109" s="189"/>
      <c r="BON109" s="189"/>
      <c r="BOO109" s="189"/>
      <c r="BOP109" s="189"/>
      <c r="BOQ109" s="189"/>
      <c r="BOR109" s="189"/>
      <c r="BOS109" s="189"/>
      <c r="BOT109" s="189"/>
      <c r="BOU109" s="189"/>
      <c r="BOV109" s="189"/>
      <c r="BOW109" s="189"/>
      <c r="BOX109" s="189"/>
      <c r="BOY109" s="189"/>
      <c r="BOZ109" s="189"/>
      <c r="BPA109" s="189"/>
      <c r="BPB109" s="189"/>
      <c r="BPC109" s="189"/>
      <c r="BPD109" s="189"/>
      <c r="BPE109" s="189"/>
      <c r="BPF109" s="189"/>
      <c r="BPG109" s="189"/>
      <c r="BPH109" s="189"/>
      <c r="BPI109" s="189"/>
      <c r="BPJ109" s="189"/>
      <c r="BPK109" s="189"/>
      <c r="BPL109" s="189"/>
      <c r="BPM109" s="189"/>
      <c r="BPN109" s="189"/>
      <c r="BPO109" s="189"/>
      <c r="BPP109" s="189"/>
      <c r="BPQ109" s="189"/>
      <c r="BPR109" s="189"/>
      <c r="BPS109" s="189"/>
      <c r="BPT109" s="189"/>
      <c r="BPU109" s="189"/>
      <c r="BPV109" s="189"/>
      <c r="BPW109" s="189"/>
      <c r="BPX109" s="189"/>
      <c r="BPY109" s="189"/>
      <c r="BPZ109" s="189"/>
      <c r="BQA109" s="189"/>
      <c r="BQB109" s="189"/>
      <c r="BQC109" s="189"/>
      <c r="BQD109" s="189"/>
      <c r="BQE109" s="189"/>
      <c r="BQF109" s="189"/>
      <c r="BQG109" s="189"/>
      <c r="BQH109" s="189"/>
      <c r="BQI109" s="189"/>
      <c r="BQJ109" s="189"/>
      <c r="BQK109" s="189"/>
      <c r="BQL109" s="189"/>
      <c r="BQM109" s="189"/>
      <c r="BQN109" s="189"/>
      <c r="BQO109" s="189"/>
      <c r="BQP109" s="189"/>
      <c r="BQQ109" s="189"/>
      <c r="BQR109" s="189"/>
      <c r="BQS109" s="189"/>
      <c r="BQT109" s="189"/>
      <c r="BQU109" s="189"/>
      <c r="BQV109" s="189"/>
      <c r="BQW109" s="189"/>
      <c r="BQX109" s="189"/>
      <c r="BQY109" s="189"/>
      <c r="BQZ109" s="189"/>
      <c r="BRA109" s="189"/>
      <c r="BRB109" s="189"/>
      <c r="BRC109" s="189"/>
      <c r="BRD109" s="189"/>
      <c r="BRE109" s="189"/>
      <c r="BRF109" s="189"/>
      <c r="BRG109" s="189"/>
      <c r="BRH109" s="189"/>
      <c r="BRI109" s="189"/>
      <c r="BRJ109" s="189"/>
      <c r="BRK109" s="189"/>
      <c r="BRL109" s="189"/>
      <c r="BRM109" s="189"/>
      <c r="BRN109" s="189"/>
      <c r="BRO109" s="189"/>
      <c r="BRP109" s="189"/>
      <c r="BRQ109" s="189"/>
      <c r="BRR109" s="189"/>
      <c r="BRS109" s="189"/>
      <c r="BRT109" s="189"/>
      <c r="BRU109" s="189"/>
      <c r="BRV109" s="189"/>
      <c r="BRW109" s="189"/>
      <c r="BRX109" s="189"/>
      <c r="BRY109" s="189"/>
      <c r="BRZ109" s="189"/>
      <c r="BSA109" s="189"/>
      <c r="BSB109" s="189"/>
      <c r="BSC109" s="189"/>
      <c r="BSD109" s="189"/>
      <c r="BSE109" s="189"/>
      <c r="BSF109" s="189"/>
      <c r="BSG109" s="189"/>
      <c r="BSH109" s="189"/>
      <c r="BSI109" s="189"/>
      <c r="BSJ109" s="189"/>
      <c r="BSK109" s="189"/>
      <c r="BSL109" s="189"/>
      <c r="BSM109" s="189"/>
      <c r="BSN109" s="189"/>
      <c r="BSO109" s="189"/>
      <c r="BSP109" s="189"/>
      <c r="BSQ109" s="189"/>
      <c r="BSR109" s="189"/>
      <c r="BSS109" s="189"/>
      <c r="BST109" s="189"/>
      <c r="BSU109" s="189"/>
      <c r="BSV109" s="189"/>
      <c r="BSW109" s="189"/>
      <c r="BSX109" s="189"/>
      <c r="BSY109" s="189"/>
      <c r="BSZ109" s="189"/>
      <c r="BTA109" s="189"/>
      <c r="BTB109" s="189"/>
      <c r="BTC109" s="189"/>
      <c r="BTD109" s="189"/>
      <c r="BTE109" s="189"/>
      <c r="BTF109" s="189"/>
      <c r="BTG109" s="189"/>
      <c r="BTH109" s="189"/>
      <c r="BTI109" s="189"/>
      <c r="BTJ109" s="189"/>
      <c r="BTK109" s="189"/>
      <c r="BTL109" s="189"/>
      <c r="BTM109" s="189"/>
      <c r="BTN109" s="189"/>
      <c r="BTO109" s="189"/>
      <c r="BTP109" s="189"/>
      <c r="BTQ109" s="189"/>
      <c r="BTR109" s="189"/>
      <c r="BTS109" s="189"/>
      <c r="BTT109" s="189"/>
      <c r="BTU109" s="189"/>
      <c r="BTV109" s="189"/>
      <c r="BTW109" s="189"/>
      <c r="BTX109" s="189"/>
      <c r="BTY109" s="189"/>
      <c r="BTZ109" s="189"/>
      <c r="BUA109" s="189"/>
      <c r="BUB109" s="189"/>
      <c r="BUC109" s="189"/>
      <c r="BUD109" s="189"/>
      <c r="BUE109" s="189"/>
      <c r="BUF109" s="189"/>
      <c r="BUG109" s="189"/>
      <c r="BUH109" s="189"/>
      <c r="BUI109" s="189"/>
      <c r="BUJ109" s="189"/>
      <c r="BUK109" s="189"/>
      <c r="BUL109" s="189"/>
      <c r="BUM109" s="189"/>
      <c r="BUN109" s="189"/>
      <c r="BUO109" s="189"/>
      <c r="BUP109" s="189"/>
      <c r="BUQ109" s="189"/>
      <c r="BUR109" s="189"/>
      <c r="BUS109" s="189"/>
      <c r="BUT109" s="189"/>
      <c r="BUU109" s="189"/>
      <c r="BUV109" s="189"/>
      <c r="BUW109" s="189"/>
      <c r="BUX109" s="189"/>
      <c r="BUY109" s="189"/>
      <c r="BUZ109" s="189"/>
      <c r="BVA109" s="189"/>
      <c r="BVB109" s="189"/>
      <c r="BVC109" s="189"/>
      <c r="BVD109" s="189"/>
      <c r="BVE109" s="189"/>
      <c r="BVF109" s="189"/>
      <c r="BVG109" s="189"/>
      <c r="BVH109" s="189"/>
      <c r="BVI109" s="189"/>
      <c r="BVJ109" s="189"/>
      <c r="BVK109" s="189"/>
      <c r="BVL109" s="189"/>
      <c r="BVM109" s="189"/>
      <c r="BVN109" s="189"/>
      <c r="BVO109" s="189"/>
      <c r="BVP109" s="189"/>
      <c r="BVQ109" s="189"/>
      <c r="BVR109" s="189"/>
      <c r="BVS109" s="189"/>
      <c r="BVT109" s="189"/>
      <c r="BVU109" s="189"/>
      <c r="BVV109" s="189"/>
      <c r="BVW109" s="189"/>
      <c r="BVX109" s="189"/>
      <c r="BVY109" s="189"/>
      <c r="BVZ109" s="189"/>
      <c r="BWA109" s="189"/>
      <c r="BWB109" s="189"/>
      <c r="BWC109" s="189"/>
      <c r="BWD109" s="189"/>
      <c r="BWE109" s="189"/>
      <c r="BWF109" s="189"/>
      <c r="BWG109" s="189"/>
      <c r="BWH109" s="189"/>
      <c r="BWI109" s="189"/>
      <c r="BWJ109" s="189"/>
      <c r="BWK109" s="189"/>
      <c r="BWL109" s="189"/>
      <c r="BWM109" s="189"/>
      <c r="BWN109" s="189"/>
      <c r="BWO109" s="189"/>
      <c r="BWP109" s="189"/>
      <c r="BWQ109" s="189"/>
      <c r="BWR109" s="189"/>
      <c r="BWS109" s="189"/>
      <c r="BWT109" s="189"/>
      <c r="BWU109" s="189"/>
      <c r="BWV109" s="189"/>
      <c r="BWW109" s="189"/>
      <c r="BWX109" s="189"/>
      <c r="BWY109" s="189"/>
      <c r="BWZ109" s="189"/>
      <c r="BXA109" s="189"/>
      <c r="BXB109" s="189"/>
      <c r="BXC109" s="189"/>
      <c r="BXD109" s="189"/>
      <c r="BXE109" s="189"/>
      <c r="BXF109" s="189"/>
      <c r="BXG109" s="189"/>
      <c r="BXH109" s="189"/>
      <c r="BXI109" s="189"/>
      <c r="BXJ109" s="189"/>
      <c r="BXK109" s="189"/>
      <c r="BXL109" s="189"/>
      <c r="BXM109" s="189"/>
      <c r="BXN109" s="189"/>
      <c r="BXO109" s="189"/>
      <c r="BXP109" s="189"/>
      <c r="BXQ109" s="189"/>
      <c r="BXR109" s="189"/>
      <c r="BXS109" s="189"/>
      <c r="BXT109" s="189"/>
      <c r="BXU109" s="189"/>
      <c r="BXV109" s="189"/>
      <c r="BXW109" s="189"/>
      <c r="BXX109" s="189"/>
      <c r="BXY109" s="189"/>
      <c r="BXZ109" s="189"/>
      <c r="BYA109" s="189"/>
      <c r="BYB109" s="189"/>
      <c r="BYC109" s="189"/>
      <c r="BYD109" s="189"/>
      <c r="BYE109" s="189"/>
      <c r="BYF109" s="189"/>
      <c r="BYG109" s="189"/>
      <c r="BYH109" s="189"/>
      <c r="BYI109" s="189"/>
      <c r="BYJ109" s="189"/>
      <c r="BYK109" s="189"/>
      <c r="BYL109" s="189"/>
      <c r="BYM109" s="189"/>
      <c r="BYN109" s="189"/>
      <c r="BYO109" s="189"/>
      <c r="BYP109" s="189"/>
      <c r="BYQ109" s="189"/>
      <c r="BYR109" s="189"/>
      <c r="BYS109" s="189"/>
      <c r="BYT109" s="189"/>
      <c r="BYU109" s="189"/>
      <c r="BYV109" s="189"/>
      <c r="BYW109" s="189"/>
      <c r="BYX109" s="189"/>
      <c r="BYY109" s="189"/>
      <c r="BYZ109" s="189"/>
      <c r="BZA109" s="189"/>
      <c r="BZB109" s="189"/>
      <c r="BZC109" s="189"/>
      <c r="BZD109" s="189"/>
      <c r="BZE109" s="189"/>
      <c r="BZF109" s="189"/>
      <c r="BZG109" s="189"/>
      <c r="BZH109" s="189"/>
      <c r="BZI109" s="189"/>
      <c r="BZJ109" s="189"/>
      <c r="BZK109" s="189"/>
      <c r="BZL109" s="189"/>
      <c r="BZM109" s="189"/>
      <c r="BZN109" s="189"/>
      <c r="BZO109" s="189"/>
      <c r="BZP109" s="189"/>
      <c r="BZQ109" s="189"/>
      <c r="BZR109" s="189"/>
      <c r="BZS109" s="189"/>
      <c r="BZT109" s="189"/>
      <c r="BZU109" s="189"/>
      <c r="BZV109" s="189"/>
      <c r="BZW109" s="189"/>
      <c r="BZX109" s="189"/>
      <c r="BZY109" s="189"/>
      <c r="BZZ109" s="189"/>
      <c r="CAA109" s="189"/>
      <c r="CAB109" s="189"/>
      <c r="CAC109" s="189"/>
      <c r="CAD109" s="189"/>
      <c r="CAE109" s="189"/>
      <c r="CAF109" s="189"/>
      <c r="CAG109" s="189"/>
      <c r="CAH109" s="189"/>
      <c r="CAI109" s="189"/>
      <c r="CAJ109" s="189"/>
      <c r="CAK109" s="189"/>
      <c r="CAL109" s="189"/>
      <c r="CAM109" s="189"/>
      <c r="CAN109" s="189"/>
      <c r="CAO109" s="189"/>
      <c r="CAP109" s="189"/>
      <c r="CAQ109" s="189"/>
      <c r="CAR109" s="189"/>
      <c r="CAS109" s="189"/>
      <c r="CAT109" s="189"/>
      <c r="CAU109" s="189"/>
      <c r="CAV109" s="189"/>
      <c r="CAW109" s="189"/>
      <c r="CAX109" s="189"/>
      <c r="CAY109" s="189"/>
      <c r="CAZ109" s="189"/>
      <c r="CBA109" s="189"/>
      <c r="CBB109" s="189"/>
      <c r="CBC109" s="189"/>
      <c r="CBD109" s="189"/>
      <c r="CBE109" s="189"/>
      <c r="CBF109" s="189"/>
      <c r="CBG109" s="189"/>
      <c r="CBH109" s="189"/>
      <c r="CBI109" s="189"/>
      <c r="CBJ109" s="189"/>
      <c r="CBK109" s="189"/>
      <c r="CBL109" s="189"/>
      <c r="CBM109" s="189"/>
      <c r="CBN109" s="189"/>
      <c r="CBO109" s="189"/>
      <c r="CBP109" s="189"/>
      <c r="CBQ109" s="189"/>
      <c r="CBR109" s="189"/>
      <c r="CBS109" s="189"/>
      <c r="CBT109" s="189"/>
      <c r="CBU109" s="189"/>
      <c r="CBV109" s="189"/>
      <c r="CBW109" s="189"/>
      <c r="CBX109" s="189"/>
      <c r="CBY109" s="189"/>
      <c r="CBZ109" s="189"/>
      <c r="CCA109" s="189"/>
      <c r="CCB109" s="189"/>
      <c r="CCC109" s="189"/>
      <c r="CCD109" s="189"/>
      <c r="CCE109" s="189"/>
      <c r="CCF109" s="189"/>
      <c r="CCG109" s="189"/>
      <c r="CCH109" s="189"/>
      <c r="CCI109" s="189"/>
      <c r="CCJ109" s="189"/>
      <c r="CCK109" s="189"/>
      <c r="CCL109" s="189"/>
      <c r="CCM109" s="189"/>
      <c r="CCN109" s="189"/>
      <c r="CCO109" s="189"/>
      <c r="CCP109" s="189"/>
      <c r="CCQ109" s="189"/>
      <c r="CCR109" s="189"/>
      <c r="CCS109" s="189"/>
      <c r="CCT109" s="189"/>
      <c r="CCU109" s="189"/>
      <c r="CCV109" s="189"/>
      <c r="CCW109" s="189"/>
      <c r="CCX109" s="189"/>
      <c r="CCY109" s="189"/>
      <c r="CCZ109" s="189"/>
      <c r="CDA109" s="189"/>
      <c r="CDB109" s="189"/>
      <c r="CDC109" s="189"/>
      <c r="CDD109" s="189"/>
      <c r="CDE109" s="189"/>
      <c r="CDF109" s="189"/>
      <c r="CDG109" s="189"/>
      <c r="CDH109" s="189"/>
      <c r="CDI109" s="189"/>
      <c r="CDJ109" s="189"/>
      <c r="CDK109" s="189"/>
      <c r="CDL109" s="189"/>
      <c r="CDM109" s="189"/>
      <c r="CDN109" s="189"/>
      <c r="CDO109" s="189"/>
      <c r="CDP109" s="189"/>
      <c r="CDQ109" s="189"/>
      <c r="CDR109" s="189"/>
      <c r="CDS109" s="189"/>
      <c r="CDT109" s="189"/>
      <c r="CDU109" s="189"/>
      <c r="CDV109" s="189"/>
      <c r="CDW109" s="189"/>
      <c r="CDX109" s="189"/>
      <c r="CDY109" s="189"/>
      <c r="CDZ109" s="189"/>
      <c r="CEA109" s="189"/>
      <c r="CEB109" s="189"/>
      <c r="CEC109" s="189"/>
      <c r="CED109" s="189"/>
      <c r="CEE109" s="189"/>
      <c r="CEF109" s="189"/>
      <c r="CEG109" s="189"/>
      <c r="CEH109" s="189"/>
      <c r="CEI109" s="189"/>
      <c r="CEJ109" s="189"/>
      <c r="CEK109" s="189"/>
      <c r="CEL109" s="189"/>
      <c r="CEM109" s="189"/>
      <c r="CEN109" s="189"/>
      <c r="CEO109" s="189"/>
      <c r="CEP109" s="189"/>
      <c r="CEQ109" s="189"/>
      <c r="CER109" s="189"/>
      <c r="CES109" s="189"/>
      <c r="CET109" s="189"/>
      <c r="CEU109" s="189"/>
      <c r="CEV109" s="189"/>
      <c r="CEW109" s="189"/>
      <c r="CEX109" s="189"/>
      <c r="CEY109" s="189"/>
      <c r="CEZ109" s="189"/>
      <c r="CFA109" s="189"/>
      <c r="CFB109" s="189"/>
      <c r="CFC109" s="189"/>
      <c r="CFD109" s="189"/>
      <c r="CFE109" s="189"/>
      <c r="CFF109" s="189"/>
      <c r="CFG109" s="189"/>
      <c r="CFH109" s="189"/>
      <c r="CFI109" s="189"/>
      <c r="CFJ109" s="189"/>
      <c r="CFK109" s="189"/>
      <c r="CFL109" s="189"/>
      <c r="CFM109" s="189"/>
      <c r="CFN109" s="189"/>
      <c r="CFO109" s="189"/>
      <c r="CFP109" s="189"/>
      <c r="CFQ109" s="189"/>
      <c r="CFR109" s="189"/>
      <c r="CFS109" s="189"/>
      <c r="CFT109" s="189"/>
      <c r="CFU109" s="189"/>
      <c r="CFV109" s="189"/>
      <c r="CFW109" s="189"/>
      <c r="CFX109" s="189"/>
      <c r="CFY109" s="189"/>
      <c r="CFZ109" s="189"/>
      <c r="CGA109" s="189"/>
      <c r="CGB109" s="189"/>
      <c r="CGC109" s="189"/>
      <c r="CGD109" s="189"/>
      <c r="CGE109" s="189"/>
      <c r="CGF109" s="189"/>
      <c r="CGG109" s="189"/>
      <c r="CGH109" s="189"/>
      <c r="CGI109" s="189"/>
      <c r="CGJ109" s="189"/>
      <c r="CGK109" s="189"/>
      <c r="CGL109" s="189"/>
      <c r="CGM109" s="189"/>
      <c r="CGN109" s="189"/>
      <c r="CGO109" s="189"/>
      <c r="CGP109" s="189"/>
      <c r="CGQ109" s="189"/>
      <c r="CGR109" s="189"/>
      <c r="CGS109" s="189"/>
      <c r="CGT109" s="189"/>
      <c r="CGU109" s="189"/>
      <c r="CGV109" s="189"/>
      <c r="CGW109" s="189"/>
      <c r="CGX109" s="189"/>
      <c r="CGY109" s="189"/>
      <c r="CGZ109" s="189"/>
      <c r="CHA109" s="189"/>
      <c r="CHB109" s="189"/>
      <c r="CHC109" s="189"/>
      <c r="CHD109" s="189"/>
      <c r="CHE109" s="189"/>
      <c r="CHF109" s="189"/>
      <c r="CHG109" s="189"/>
      <c r="CHH109" s="189"/>
      <c r="CHI109" s="189"/>
      <c r="CHJ109" s="189"/>
      <c r="CHK109" s="189"/>
      <c r="CHL109" s="189"/>
      <c r="CHM109" s="189"/>
      <c r="CHN109" s="189"/>
      <c r="CHO109" s="189"/>
      <c r="CHP109" s="189"/>
      <c r="CHQ109" s="189"/>
      <c r="CHR109" s="189"/>
      <c r="CHS109" s="189"/>
      <c r="CHT109" s="189"/>
      <c r="CHU109" s="189"/>
      <c r="CHV109" s="189"/>
      <c r="CHW109" s="189"/>
      <c r="CHX109" s="189"/>
      <c r="CHY109" s="189"/>
      <c r="CHZ109" s="189"/>
      <c r="CIA109" s="189"/>
      <c r="CIB109" s="189"/>
      <c r="CIC109" s="189"/>
      <c r="CID109" s="189"/>
      <c r="CIE109" s="189"/>
      <c r="CIF109" s="189"/>
      <c r="CIG109" s="189"/>
      <c r="CIH109" s="189"/>
      <c r="CII109" s="189"/>
      <c r="CIJ109" s="189"/>
      <c r="CIK109" s="189"/>
      <c r="CIL109" s="189"/>
      <c r="CIM109" s="189"/>
      <c r="CIN109" s="189"/>
      <c r="CIO109" s="189"/>
      <c r="CIP109" s="189"/>
      <c r="CIQ109" s="189"/>
      <c r="CIR109" s="189"/>
      <c r="CIS109" s="189"/>
      <c r="CIT109" s="189"/>
      <c r="CIU109" s="189"/>
      <c r="CIV109" s="189"/>
      <c r="CIW109" s="189"/>
      <c r="CIX109" s="189"/>
      <c r="CIY109" s="189"/>
      <c r="CIZ109" s="189"/>
      <c r="CJA109" s="189"/>
      <c r="CJB109" s="189"/>
      <c r="CJC109" s="189"/>
      <c r="CJD109" s="189"/>
      <c r="CJE109" s="189"/>
      <c r="CJF109" s="189"/>
      <c r="CJG109" s="189"/>
      <c r="CJH109" s="189"/>
      <c r="CJI109" s="189"/>
      <c r="CJJ109" s="189"/>
      <c r="CJK109" s="189"/>
      <c r="CJL109" s="189"/>
      <c r="CJM109" s="189"/>
      <c r="CJN109" s="189"/>
      <c r="CJO109" s="189"/>
      <c r="CJP109" s="189"/>
      <c r="CJQ109" s="189"/>
      <c r="CJR109" s="189"/>
      <c r="CJS109" s="189"/>
      <c r="CJT109" s="189"/>
      <c r="CJU109" s="189"/>
      <c r="CJV109" s="189"/>
      <c r="CJW109" s="189"/>
      <c r="CJX109" s="189"/>
      <c r="CJY109" s="189"/>
      <c r="CJZ109" s="189"/>
      <c r="CKA109" s="189"/>
      <c r="CKB109" s="189"/>
      <c r="CKC109" s="189"/>
      <c r="CKD109" s="189"/>
      <c r="CKE109" s="189"/>
      <c r="CKF109" s="189"/>
      <c r="CKG109" s="189"/>
      <c r="CKH109" s="189"/>
      <c r="CKI109" s="189"/>
      <c r="CKJ109" s="189"/>
      <c r="CKK109" s="189"/>
      <c r="CKL109" s="189"/>
      <c r="CKM109" s="189"/>
      <c r="CKN109" s="189"/>
      <c r="CKO109" s="189"/>
      <c r="CKP109" s="189"/>
      <c r="CKQ109" s="189"/>
      <c r="CKR109" s="189"/>
      <c r="CKS109" s="189"/>
      <c r="CKT109" s="189"/>
      <c r="CKU109" s="189"/>
      <c r="CKV109" s="189"/>
      <c r="CKW109" s="189"/>
      <c r="CKX109" s="189"/>
      <c r="CKY109" s="189"/>
      <c r="CKZ109" s="189"/>
      <c r="CLA109" s="189"/>
      <c r="CLB109" s="189"/>
      <c r="CLC109" s="189"/>
      <c r="CLD109" s="189"/>
      <c r="CLE109" s="189"/>
      <c r="CLF109" s="189"/>
      <c r="CLG109" s="189"/>
      <c r="CLH109" s="189"/>
      <c r="CLI109" s="189"/>
      <c r="CLJ109" s="189"/>
      <c r="CLK109" s="189"/>
      <c r="CLL109" s="189"/>
      <c r="CLM109" s="189"/>
      <c r="CLN109" s="189"/>
      <c r="CLO109" s="189"/>
      <c r="CLP109" s="189"/>
      <c r="CLQ109" s="189"/>
      <c r="CLR109" s="189"/>
      <c r="CLS109" s="189"/>
      <c r="CLT109" s="189"/>
      <c r="CLU109" s="189"/>
      <c r="CLV109" s="189"/>
      <c r="CLW109" s="189"/>
      <c r="CLX109" s="189"/>
      <c r="CLY109" s="189"/>
      <c r="CLZ109" s="189"/>
      <c r="CMA109" s="189"/>
      <c r="CMB109" s="189"/>
      <c r="CMC109" s="189"/>
      <c r="CMD109" s="189"/>
      <c r="CME109" s="189"/>
      <c r="CMF109" s="189"/>
      <c r="CMG109" s="189"/>
      <c r="CMH109" s="189"/>
      <c r="CMI109" s="189"/>
      <c r="CMJ109" s="189"/>
      <c r="CMK109" s="189"/>
      <c r="CML109" s="189"/>
      <c r="CMM109" s="189"/>
      <c r="CMN109" s="189"/>
      <c r="CMO109" s="189"/>
      <c r="CMP109" s="189"/>
      <c r="CMQ109" s="189"/>
      <c r="CMR109" s="189"/>
      <c r="CMS109" s="189"/>
      <c r="CMT109" s="189"/>
      <c r="CMU109" s="189"/>
      <c r="CMV109" s="189"/>
      <c r="CMW109" s="189"/>
      <c r="CMX109" s="189"/>
      <c r="CMY109" s="189"/>
      <c r="CMZ109" s="189"/>
      <c r="CNA109" s="189"/>
      <c r="CNB109" s="189"/>
      <c r="CNC109" s="189"/>
      <c r="CND109" s="189"/>
      <c r="CNE109" s="189"/>
      <c r="CNF109" s="189"/>
      <c r="CNG109" s="189"/>
      <c r="CNH109" s="189"/>
      <c r="CNI109" s="189"/>
      <c r="CNJ109" s="189"/>
      <c r="CNK109" s="189"/>
      <c r="CNL109" s="189"/>
      <c r="CNM109" s="189"/>
      <c r="CNN109" s="189"/>
      <c r="CNO109" s="189"/>
      <c r="CNP109" s="189"/>
      <c r="CNQ109" s="189"/>
      <c r="CNR109" s="189"/>
      <c r="CNS109" s="189"/>
      <c r="CNT109" s="189"/>
      <c r="CNU109" s="189"/>
      <c r="CNV109" s="189"/>
      <c r="CNW109" s="189"/>
      <c r="CNX109" s="189"/>
      <c r="CNY109" s="189"/>
      <c r="CNZ109" s="189"/>
      <c r="COA109" s="189"/>
      <c r="COB109" s="189"/>
      <c r="COC109" s="189"/>
      <c r="COD109" s="189"/>
      <c r="COE109" s="189"/>
      <c r="COF109" s="189"/>
      <c r="COG109" s="189"/>
      <c r="COH109" s="189"/>
      <c r="COI109" s="189"/>
      <c r="COJ109" s="189"/>
      <c r="COK109" s="189"/>
      <c r="COL109" s="189"/>
      <c r="COM109" s="189"/>
      <c r="CON109" s="189"/>
      <c r="COO109" s="189"/>
      <c r="COP109" s="189"/>
      <c r="COQ109" s="189"/>
      <c r="COR109" s="189"/>
      <c r="COS109" s="189"/>
      <c r="COT109" s="189"/>
      <c r="COU109" s="189"/>
      <c r="COV109" s="189"/>
      <c r="COW109" s="189"/>
      <c r="COX109" s="189"/>
      <c r="COY109" s="189"/>
      <c r="COZ109" s="189"/>
      <c r="CPA109" s="189"/>
      <c r="CPB109" s="189"/>
      <c r="CPC109" s="189"/>
      <c r="CPD109" s="189"/>
      <c r="CPE109" s="189"/>
      <c r="CPF109" s="189"/>
      <c r="CPG109" s="189"/>
      <c r="CPH109" s="189"/>
      <c r="CPI109" s="189"/>
      <c r="CPJ109" s="189"/>
      <c r="CPK109" s="189"/>
      <c r="CPL109" s="189"/>
      <c r="CPM109" s="189"/>
      <c r="CPN109" s="189"/>
      <c r="CPO109" s="189"/>
      <c r="CPP109" s="189"/>
      <c r="CPQ109" s="189"/>
      <c r="CPR109" s="189"/>
      <c r="CPS109" s="189"/>
      <c r="CPT109" s="189"/>
      <c r="CPU109" s="189"/>
      <c r="CPV109" s="189"/>
      <c r="CPW109" s="189"/>
      <c r="CPX109" s="189"/>
      <c r="CPY109" s="189"/>
      <c r="CPZ109" s="189"/>
      <c r="CQA109" s="189"/>
      <c r="CQB109" s="189"/>
      <c r="CQC109" s="189"/>
      <c r="CQD109" s="189"/>
      <c r="CQE109" s="189"/>
      <c r="CQF109" s="189"/>
      <c r="CQG109" s="189"/>
      <c r="CQH109" s="189"/>
      <c r="CQI109" s="189"/>
      <c r="CQJ109" s="189"/>
      <c r="CQK109" s="189"/>
      <c r="CQL109" s="189"/>
      <c r="CQM109" s="189"/>
      <c r="CQN109" s="189"/>
      <c r="CQO109" s="189"/>
      <c r="CQP109" s="189"/>
      <c r="CQQ109" s="189"/>
      <c r="CQR109" s="189"/>
      <c r="CQS109" s="189"/>
      <c r="CQT109" s="189"/>
      <c r="CQU109" s="189"/>
      <c r="CQV109" s="189"/>
      <c r="CQW109" s="189"/>
      <c r="CQX109" s="189"/>
      <c r="CQY109" s="189"/>
      <c r="CQZ109" s="189"/>
      <c r="CRA109" s="189"/>
      <c r="CRB109" s="189"/>
      <c r="CRC109" s="189"/>
      <c r="CRD109" s="189"/>
      <c r="CRE109" s="189"/>
      <c r="CRF109" s="189"/>
      <c r="CRG109" s="189"/>
      <c r="CRH109" s="189"/>
      <c r="CRI109" s="189"/>
      <c r="CRJ109" s="189"/>
      <c r="CRK109" s="189"/>
      <c r="CRL109" s="189"/>
      <c r="CRM109" s="189"/>
      <c r="CRN109" s="189"/>
      <c r="CRO109" s="189"/>
      <c r="CRP109" s="189"/>
      <c r="CRQ109" s="189"/>
      <c r="CRR109" s="189"/>
      <c r="CRS109" s="189"/>
      <c r="CRT109" s="189"/>
      <c r="CRU109" s="189"/>
      <c r="CRV109" s="189"/>
      <c r="CRW109" s="189"/>
      <c r="CRX109" s="189"/>
      <c r="CRY109" s="189"/>
      <c r="CRZ109" s="189"/>
      <c r="CSA109" s="189"/>
      <c r="CSB109" s="189"/>
      <c r="CSC109" s="189"/>
      <c r="CSD109" s="189"/>
      <c r="CSE109" s="189"/>
      <c r="CSF109" s="189"/>
      <c r="CSG109" s="189"/>
      <c r="CSH109" s="189"/>
      <c r="CSI109" s="189"/>
      <c r="CSJ109" s="189"/>
      <c r="CSK109" s="189"/>
      <c r="CSL109" s="189"/>
      <c r="CSM109" s="189"/>
      <c r="CSN109" s="189"/>
      <c r="CSO109" s="189"/>
      <c r="CSP109" s="189"/>
      <c r="CSQ109" s="189"/>
      <c r="CSR109" s="189"/>
      <c r="CSS109" s="189"/>
      <c r="CST109" s="189"/>
      <c r="CSU109" s="189"/>
      <c r="CSV109" s="189"/>
      <c r="CSW109" s="189"/>
      <c r="CSX109" s="189"/>
      <c r="CSY109" s="189"/>
      <c r="CSZ109" s="189"/>
      <c r="CTA109" s="189"/>
      <c r="CTB109" s="189"/>
      <c r="CTC109" s="189"/>
      <c r="CTD109" s="189"/>
      <c r="CTE109" s="189"/>
      <c r="CTF109" s="189"/>
      <c r="CTG109" s="189"/>
      <c r="CTH109" s="189"/>
      <c r="CTI109" s="189"/>
      <c r="CTJ109" s="189"/>
      <c r="CTK109" s="189"/>
      <c r="CTL109" s="189"/>
      <c r="CTM109" s="189"/>
      <c r="CTN109" s="189"/>
      <c r="CTO109" s="189"/>
      <c r="CTP109" s="189"/>
      <c r="CTQ109" s="189"/>
      <c r="CTR109" s="189"/>
      <c r="CTS109" s="189"/>
      <c r="CTT109" s="189"/>
      <c r="CTU109" s="189"/>
      <c r="CTV109" s="189"/>
      <c r="CTW109" s="189"/>
      <c r="CTX109" s="189"/>
      <c r="CTY109" s="189"/>
      <c r="CTZ109" s="189"/>
      <c r="CUA109" s="189"/>
      <c r="CUB109" s="189"/>
      <c r="CUC109" s="189"/>
      <c r="CUD109" s="189"/>
      <c r="CUE109" s="189"/>
      <c r="CUF109" s="189"/>
      <c r="CUG109" s="189"/>
      <c r="CUH109" s="189"/>
      <c r="CUI109" s="189"/>
      <c r="CUJ109" s="189"/>
      <c r="CUK109" s="189"/>
      <c r="CUL109" s="189"/>
      <c r="CUM109" s="189"/>
      <c r="CUN109" s="189"/>
      <c r="CUO109" s="189"/>
      <c r="CUP109" s="189"/>
      <c r="CUQ109" s="189"/>
      <c r="CUR109" s="189"/>
      <c r="CUS109" s="189"/>
      <c r="CUT109" s="189"/>
      <c r="CUU109" s="189"/>
      <c r="CUV109" s="189"/>
      <c r="CUW109" s="189"/>
      <c r="CUX109" s="189"/>
      <c r="CUY109" s="189"/>
      <c r="CUZ109" s="189"/>
      <c r="CVA109" s="189"/>
      <c r="CVB109" s="189"/>
      <c r="CVC109" s="189"/>
      <c r="CVD109" s="189"/>
      <c r="CVE109" s="189"/>
      <c r="CVF109" s="189"/>
      <c r="CVG109" s="189"/>
      <c r="CVH109" s="189"/>
      <c r="CVI109" s="189"/>
      <c r="CVJ109" s="189"/>
      <c r="CVK109" s="189"/>
      <c r="CVL109" s="189"/>
      <c r="CVM109" s="189"/>
      <c r="CVN109" s="189"/>
      <c r="CVO109" s="189"/>
      <c r="CVP109" s="189"/>
      <c r="CVQ109" s="189"/>
      <c r="CVR109" s="189"/>
      <c r="CVS109" s="189"/>
      <c r="CVT109" s="189"/>
      <c r="CVU109" s="189"/>
      <c r="CVV109" s="189"/>
      <c r="CVW109" s="189"/>
      <c r="CVX109" s="189"/>
      <c r="CVY109" s="189"/>
      <c r="CVZ109" s="189"/>
      <c r="CWA109" s="189"/>
      <c r="CWB109" s="189"/>
      <c r="CWC109" s="189"/>
      <c r="CWD109" s="189"/>
      <c r="CWE109" s="189"/>
      <c r="CWF109" s="189"/>
      <c r="CWG109" s="189"/>
      <c r="CWH109" s="189"/>
      <c r="CWI109" s="189"/>
      <c r="CWJ109" s="189"/>
      <c r="CWK109" s="189"/>
      <c r="CWL109" s="189"/>
      <c r="CWM109" s="189"/>
      <c r="CWN109" s="189"/>
      <c r="CWO109" s="189"/>
      <c r="CWP109" s="189"/>
      <c r="CWQ109" s="189"/>
      <c r="CWR109" s="189"/>
      <c r="CWS109" s="189"/>
      <c r="CWT109" s="189"/>
      <c r="CWU109" s="189"/>
      <c r="CWV109" s="189"/>
      <c r="CWW109" s="189"/>
      <c r="CWX109" s="189"/>
      <c r="CWY109" s="189"/>
      <c r="CWZ109" s="189"/>
      <c r="CXA109" s="189"/>
      <c r="CXB109" s="189"/>
      <c r="CXC109" s="189"/>
      <c r="CXD109" s="189"/>
      <c r="CXE109" s="189"/>
      <c r="CXF109" s="189"/>
      <c r="CXG109" s="189"/>
      <c r="CXH109" s="189"/>
      <c r="CXI109" s="189"/>
      <c r="CXJ109" s="189"/>
      <c r="CXK109" s="189"/>
      <c r="CXL109" s="189"/>
      <c r="CXM109" s="189"/>
      <c r="CXN109" s="189"/>
      <c r="CXO109" s="189"/>
      <c r="CXP109" s="189"/>
      <c r="CXQ109" s="189"/>
      <c r="CXR109" s="189"/>
      <c r="CXS109" s="189"/>
      <c r="CXT109" s="189"/>
      <c r="CXU109" s="189"/>
      <c r="CXV109" s="189"/>
      <c r="CXW109" s="189"/>
      <c r="CXX109" s="189"/>
      <c r="CXY109" s="189"/>
      <c r="CXZ109" s="189"/>
      <c r="CYA109" s="189"/>
      <c r="CYB109" s="189"/>
      <c r="CYC109" s="189"/>
      <c r="CYD109" s="189"/>
      <c r="CYE109" s="189"/>
      <c r="CYF109" s="189"/>
      <c r="CYG109" s="189"/>
      <c r="CYH109" s="189"/>
      <c r="CYI109" s="189"/>
      <c r="CYJ109" s="189"/>
      <c r="CYK109" s="189"/>
      <c r="CYL109" s="189"/>
      <c r="CYM109" s="189"/>
      <c r="CYN109" s="189"/>
      <c r="CYO109" s="189"/>
      <c r="CYP109" s="189"/>
      <c r="CYQ109" s="189"/>
      <c r="CYR109" s="189"/>
      <c r="CYS109" s="189"/>
      <c r="CYT109" s="189"/>
      <c r="CYU109" s="189"/>
      <c r="CYV109" s="189"/>
      <c r="CYW109" s="189"/>
      <c r="CYX109" s="189"/>
      <c r="CYY109" s="189"/>
      <c r="CYZ109" s="189"/>
      <c r="CZA109" s="189"/>
      <c r="CZB109" s="189"/>
      <c r="CZC109" s="189"/>
      <c r="CZD109" s="189"/>
      <c r="CZE109" s="189"/>
      <c r="CZF109" s="189"/>
      <c r="CZG109" s="189"/>
      <c r="CZH109" s="189"/>
      <c r="CZI109" s="189"/>
      <c r="CZJ109" s="189"/>
      <c r="CZK109" s="189"/>
      <c r="CZL109" s="189"/>
      <c r="CZM109" s="189"/>
      <c r="CZN109" s="189"/>
      <c r="CZO109" s="189"/>
      <c r="CZP109" s="189"/>
      <c r="CZQ109" s="189"/>
      <c r="CZR109" s="189"/>
      <c r="CZS109" s="189"/>
      <c r="CZT109" s="189"/>
      <c r="CZU109" s="189"/>
      <c r="CZV109" s="189"/>
      <c r="CZW109" s="189"/>
      <c r="CZX109" s="189"/>
      <c r="CZY109" s="189"/>
      <c r="CZZ109" s="189"/>
      <c r="DAA109" s="189"/>
      <c r="DAB109" s="189"/>
      <c r="DAC109" s="189"/>
      <c r="DAD109" s="189"/>
      <c r="DAE109" s="189"/>
      <c r="DAF109" s="189"/>
      <c r="DAG109" s="189"/>
      <c r="DAH109" s="189"/>
      <c r="DAI109" s="189"/>
      <c r="DAJ109" s="189"/>
      <c r="DAK109" s="189"/>
      <c r="DAL109" s="189"/>
      <c r="DAM109" s="189"/>
      <c r="DAN109" s="189"/>
      <c r="DAO109" s="189"/>
      <c r="DAP109" s="189"/>
      <c r="DAQ109" s="189"/>
      <c r="DAR109" s="189"/>
      <c r="DAS109" s="189"/>
      <c r="DAT109" s="189"/>
      <c r="DAU109" s="189"/>
      <c r="DAV109" s="189"/>
      <c r="DAW109" s="189"/>
      <c r="DAX109" s="189"/>
      <c r="DAY109" s="189"/>
      <c r="DAZ109" s="189"/>
      <c r="DBA109" s="189"/>
      <c r="DBB109" s="189"/>
      <c r="DBC109" s="189"/>
      <c r="DBD109" s="189"/>
      <c r="DBE109" s="189"/>
      <c r="DBF109" s="189"/>
      <c r="DBG109" s="189"/>
      <c r="DBH109" s="189"/>
      <c r="DBI109" s="189"/>
      <c r="DBJ109" s="189"/>
      <c r="DBK109" s="189"/>
      <c r="DBL109" s="189"/>
      <c r="DBM109" s="189"/>
      <c r="DBN109" s="189"/>
      <c r="DBO109" s="189"/>
      <c r="DBP109" s="189"/>
      <c r="DBQ109" s="189"/>
      <c r="DBR109" s="189"/>
      <c r="DBS109" s="189"/>
      <c r="DBT109" s="189"/>
      <c r="DBU109" s="189"/>
      <c r="DBV109" s="189"/>
      <c r="DBW109" s="189"/>
      <c r="DBX109" s="189"/>
      <c r="DBY109" s="189"/>
      <c r="DBZ109" s="189"/>
      <c r="DCA109" s="189"/>
      <c r="DCB109" s="189"/>
      <c r="DCC109" s="189"/>
      <c r="DCD109" s="189"/>
      <c r="DCE109" s="189"/>
      <c r="DCF109" s="189"/>
      <c r="DCG109" s="189"/>
      <c r="DCH109" s="189"/>
      <c r="DCI109" s="189"/>
      <c r="DCJ109" s="189"/>
      <c r="DCK109" s="189"/>
      <c r="DCL109" s="189"/>
      <c r="DCM109" s="189"/>
      <c r="DCN109" s="189"/>
      <c r="DCO109" s="189"/>
      <c r="DCP109" s="189"/>
      <c r="DCQ109" s="189"/>
      <c r="DCR109" s="189"/>
      <c r="DCS109" s="189"/>
      <c r="DCT109" s="189"/>
      <c r="DCU109" s="189"/>
      <c r="DCV109" s="189"/>
      <c r="DCW109" s="189"/>
      <c r="DCX109" s="189"/>
      <c r="DCY109" s="189"/>
      <c r="DCZ109" s="189"/>
      <c r="DDA109" s="189"/>
      <c r="DDB109" s="189"/>
      <c r="DDC109" s="189"/>
      <c r="DDD109" s="189"/>
      <c r="DDE109" s="189"/>
      <c r="DDF109" s="189"/>
      <c r="DDG109" s="189"/>
      <c r="DDH109" s="189"/>
      <c r="DDI109" s="189"/>
      <c r="DDJ109" s="189"/>
      <c r="DDK109" s="189"/>
      <c r="DDL109" s="189"/>
      <c r="DDM109" s="189"/>
      <c r="DDN109" s="189"/>
      <c r="DDO109" s="189"/>
      <c r="DDP109" s="189"/>
      <c r="DDQ109" s="189"/>
      <c r="DDR109" s="189"/>
      <c r="DDS109" s="189"/>
      <c r="DDT109" s="189"/>
      <c r="DDU109" s="189"/>
      <c r="DDV109" s="189"/>
      <c r="DDW109" s="189"/>
      <c r="DDX109" s="189"/>
      <c r="DDY109" s="189"/>
      <c r="DDZ109" s="189"/>
      <c r="DEA109" s="189"/>
      <c r="DEB109" s="189"/>
      <c r="DEC109" s="189"/>
      <c r="DED109" s="189"/>
      <c r="DEE109" s="189"/>
      <c r="DEF109" s="189"/>
      <c r="DEG109" s="189"/>
      <c r="DEH109" s="189"/>
      <c r="DEI109" s="189"/>
      <c r="DEJ109" s="189"/>
      <c r="DEK109" s="189"/>
      <c r="DEL109" s="189"/>
      <c r="DEM109" s="189"/>
      <c r="DEN109" s="189"/>
      <c r="DEO109" s="189"/>
      <c r="DEP109" s="189"/>
      <c r="DEQ109" s="189"/>
      <c r="DER109" s="189"/>
      <c r="DES109" s="189"/>
      <c r="DET109" s="189"/>
      <c r="DEU109" s="189"/>
      <c r="DEV109" s="189"/>
      <c r="DEW109" s="189"/>
      <c r="DEX109" s="189"/>
      <c r="DEY109" s="189"/>
      <c r="DEZ109" s="189"/>
      <c r="DFA109" s="189"/>
      <c r="DFB109" s="189"/>
      <c r="DFC109" s="189"/>
      <c r="DFD109" s="189"/>
      <c r="DFE109" s="189"/>
      <c r="DFF109" s="189"/>
      <c r="DFG109" s="189"/>
      <c r="DFH109" s="189"/>
      <c r="DFI109" s="189"/>
      <c r="DFJ109" s="189"/>
      <c r="DFK109" s="189"/>
      <c r="DFL109" s="189"/>
      <c r="DFM109" s="189"/>
      <c r="DFN109" s="189"/>
      <c r="DFO109" s="189"/>
      <c r="DFP109" s="189"/>
      <c r="DFQ109" s="189"/>
      <c r="DFR109" s="189"/>
      <c r="DFS109" s="189"/>
      <c r="DFT109" s="189"/>
      <c r="DFU109" s="189"/>
      <c r="DFV109" s="189"/>
      <c r="DFW109" s="189"/>
      <c r="DFX109" s="189"/>
      <c r="DFY109" s="189"/>
      <c r="DFZ109" s="189"/>
      <c r="DGA109" s="189"/>
      <c r="DGB109" s="189"/>
      <c r="DGC109" s="189"/>
      <c r="DGD109" s="189"/>
      <c r="DGE109" s="189"/>
      <c r="DGF109" s="189"/>
      <c r="DGG109" s="189"/>
      <c r="DGH109" s="189"/>
      <c r="DGI109" s="189"/>
      <c r="DGJ109" s="189"/>
      <c r="DGK109" s="189"/>
      <c r="DGL109" s="189"/>
      <c r="DGM109" s="189"/>
      <c r="DGN109" s="189"/>
      <c r="DGO109" s="189"/>
      <c r="DGP109" s="189"/>
      <c r="DGQ109" s="189"/>
      <c r="DGR109" s="189"/>
      <c r="DGS109" s="189"/>
      <c r="DGT109" s="189"/>
      <c r="DGU109" s="189"/>
      <c r="DGV109" s="189"/>
      <c r="DGW109" s="189"/>
      <c r="DGX109" s="189"/>
      <c r="DGY109" s="189"/>
      <c r="DGZ109" s="189"/>
      <c r="DHA109" s="189"/>
      <c r="DHB109" s="189"/>
      <c r="DHC109" s="189"/>
      <c r="DHD109" s="189"/>
      <c r="DHE109" s="189"/>
      <c r="DHF109" s="189"/>
      <c r="DHG109" s="189"/>
      <c r="DHH109" s="189"/>
      <c r="DHI109" s="189"/>
      <c r="DHJ109" s="189"/>
      <c r="DHK109" s="189"/>
      <c r="DHL109" s="189"/>
      <c r="DHM109" s="189"/>
      <c r="DHN109" s="189"/>
      <c r="DHO109" s="189"/>
      <c r="DHP109" s="189"/>
      <c r="DHQ109" s="189"/>
      <c r="DHR109" s="189"/>
      <c r="DHS109" s="189"/>
      <c r="DHT109" s="189"/>
      <c r="DHU109" s="189"/>
      <c r="DHV109" s="189"/>
      <c r="DHW109" s="189"/>
      <c r="DHX109" s="189"/>
      <c r="DHY109" s="189"/>
      <c r="DHZ109" s="189"/>
      <c r="DIA109" s="189"/>
      <c r="DIB109" s="189"/>
      <c r="DIC109" s="189"/>
      <c r="DID109" s="189"/>
      <c r="DIE109" s="189"/>
      <c r="DIF109" s="189"/>
      <c r="DIG109" s="189"/>
      <c r="DIH109" s="189"/>
      <c r="DII109" s="189"/>
      <c r="DIJ109" s="189"/>
      <c r="DIK109" s="189"/>
      <c r="DIL109" s="189"/>
      <c r="DIM109" s="189"/>
      <c r="DIN109" s="189"/>
      <c r="DIO109" s="189"/>
      <c r="DIP109" s="189"/>
      <c r="DIQ109" s="189"/>
      <c r="DIR109" s="189"/>
      <c r="DIS109" s="189"/>
      <c r="DIT109" s="189"/>
      <c r="DIU109" s="189"/>
      <c r="DIV109" s="189"/>
      <c r="DIW109" s="189"/>
      <c r="DIX109" s="189"/>
      <c r="DIY109" s="189"/>
      <c r="DIZ109" s="189"/>
      <c r="DJA109" s="189"/>
      <c r="DJB109" s="189"/>
      <c r="DJC109" s="189"/>
      <c r="DJD109" s="189"/>
      <c r="DJE109" s="189"/>
      <c r="DJF109" s="189"/>
      <c r="DJG109" s="189"/>
      <c r="DJH109" s="189"/>
      <c r="DJI109" s="189"/>
      <c r="DJJ109" s="189"/>
      <c r="DJK109" s="189"/>
      <c r="DJL109" s="189"/>
      <c r="DJM109" s="189"/>
      <c r="DJN109" s="189"/>
      <c r="DJO109" s="189"/>
      <c r="DJP109" s="189"/>
      <c r="DJQ109" s="189"/>
      <c r="DJR109" s="189"/>
      <c r="DJS109" s="189"/>
      <c r="DJT109" s="189"/>
      <c r="DJU109" s="189"/>
      <c r="DJV109" s="189"/>
      <c r="DJW109" s="189"/>
      <c r="DJX109" s="189"/>
      <c r="DJY109" s="189"/>
      <c r="DJZ109" s="189"/>
      <c r="DKA109" s="189"/>
      <c r="DKB109" s="189"/>
      <c r="DKC109" s="189"/>
      <c r="DKD109" s="189"/>
      <c r="DKE109" s="189"/>
      <c r="DKF109" s="189"/>
      <c r="DKG109" s="189"/>
      <c r="DKH109" s="189"/>
      <c r="DKI109" s="189"/>
      <c r="DKJ109" s="189"/>
      <c r="DKK109" s="189"/>
      <c r="DKL109" s="189"/>
      <c r="DKM109" s="189"/>
      <c r="DKN109" s="189"/>
      <c r="DKO109" s="189"/>
      <c r="DKP109" s="189"/>
      <c r="DKQ109" s="189"/>
      <c r="DKR109" s="189"/>
      <c r="DKS109" s="189"/>
      <c r="DKT109" s="189"/>
      <c r="DKU109" s="189"/>
      <c r="DKV109" s="189"/>
      <c r="DKW109" s="189"/>
      <c r="DKX109" s="189"/>
      <c r="DKY109" s="189"/>
      <c r="DKZ109" s="189"/>
      <c r="DLA109" s="189"/>
      <c r="DLB109" s="189"/>
      <c r="DLC109" s="189"/>
      <c r="DLD109" s="189"/>
      <c r="DLE109" s="189"/>
      <c r="DLF109" s="189"/>
      <c r="DLG109" s="189"/>
      <c r="DLH109" s="189"/>
      <c r="DLI109" s="189"/>
      <c r="DLJ109" s="189"/>
      <c r="DLK109" s="189"/>
      <c r="DLL109" s="189"/>
      <c r="DLM109" s="189"/>
      <c r="DLN109" s="189"/>
      <c r="DLO109" s="189"/>
      <c r="DLP109" s="189"/>
      <c r="DLQ109" s="189"/>
      <c r="DLR109" s="189"/>
      <c r="DLS109" s="189"/>
      <c r="DLT109" s="189"/>
      <c r="DLU109" s="189"/>
      <c r="DLV109" s="189"/>
      <c r="DLW109" s="189"/>
      <c r="DLX109" s="189"/>
      <c r="DLY109" s="189"/>
      <c r="DLZ109" s="189"/>
      <c r="DMA109" s="189"/>
      <c r="DMB109" s="189"/>
      <c r="DMC109" s="189"/>
      <c r="DMD109" s="189"/>
      <c r="DME109" s="189"/>
      <c r="DMF109" s="189"/>
      <c r="DMG109" s="189"/>
      <c r="DMH109" s="189"/>
      <c r="DMI109" s="189"/>
      <c r="DMJ109" s="189"/>
      <c r="DMK109" s="189"/>
      <c r="DML109" s="189"/>
      <c r="DMM109" s="189"/>
      <c r="DMN109" s="189"/>
      <c r="DMO109" s="189"/>
      <c r="DMP109" s="189"/>
      <c r="DMQ109" s="189"/>
      <c r="DMR109" s="189"/>
      <c r="DMS109" s="189"/>
      <c r="DMT109" s="189"/>
      <c r="DMU109" s="189"/>
      <c r="DMV109" s="189"/>
      <c r="DMW109" s="189"/>
      <c r="DMX109" s="189"/>
      <c r="DMY109" s="189"/>
      <c r="DMZ109" s="189"/>
      <c r="DNA109" s="189"/>
      <c r="DNB109" s="189"/>
      <c r="DNC109" s="189"/>
      <c r="DND109" s="189"/>
      <c r="DNE109" s="189"/>
      <c r="DNF109" s="189"/>
      <c r="DNG109" s="189"/>
      <c r="DNH109" s="189"/>
      <c r="DNI109" s="189"/>
      <c r="DNJ109" s="189"/>
      <c r="DNK109" s="189"/>
      <c r="DNL109" s="189"/>
      <c r="DNM109" s="189"/>
      <c r="DNN109" s="189"/>
      <c r="DNO109" s="189"/>
      <c r="DNP109" s="189"/>
      <c r="DNQ109" s="189"/>
      <c r="DNR109" s="189"/>
      <c r="DNS109" s="189"/>
      <c r="DNT109" s="189"/>
      <c r="DNU109" s="189"/>
      <c r="DNV109" s="189"/>
      <c r="DNW109" s="189"/>
      <c r="DNX109" s="189"/>
      <c r="DNY109" s="189"/>
      <c r="DNZ109" s="189"/>
      <c r="DOA109" s="189"/>
      <c r="DOB109" s="189"/>
      <c r="DOC109" s="189"/>
      <c r="DOD109" s="189"/>
      <c r="DOE109" s="189"/>
      <c r="DOF109" s="189"/>
      <c r="DOG109" s="189"/>
      <c r="DOH109" s="189"/>
      <c r="DOI109" s="189"/>
      <c r="DOJ109" s="189"/>
      <c r="DOK109" s="189"/>
      <c r="DOL109" s="189"/>
      <c r="DOM109" s="189"/>
      <c r="DON109" s="189"/>
      <c r="DOO109" s="189"/>
      <c r="DOP109" s="189"/>
      <c r="DOQ109" s="189"/>
      <c r="DOR109" s="189"/>
      <c r="DOS109" s="189"/>
      <c r="DOT109" s="189"/>
      <c r="DOU109" s="189"/>
      <c r="DOV109" s="189"/>
      <c r="DOW109" s="189"/>
      <c r="DOX109" s="189"/>
      <c r="DOY109" s="189"/>
      <c r="DOZ109" s="189"/>
      <c r="DPA109" s="189"/>
      <c r="DPB109" s="189"/>
      <c r="DPC109" s="189"/>
      <c r="DPD109" s="189"/>
      <c r="DPE109" s="189"/>
      <c r="DPF109" s="189"/>
      <c r="DPG109" s="189"/>
      <c r="DPH109" s="189"/>
      <c r="DPI109" s="189"/>
      <c r="DPJ109" s="189"/>
      <c r="DPK109" s="189"/>
      <c r="DPL109" s="189"/>
      <c r="DPM109" s="189"/>
      <c r="DPN109" s="189"/>
      <c r="DPO109" s="189"/>
      <c r="DPP109" s="189"/>
      <c r="DPQ109" s="189"/>
      <c r="DPR109" s="189"/>
      <c r="DPS109" s="189"/>
      <c r="DPT109" s="189"/>
      <c r="DPU109" s="189"/>
      <c r="DPV109" s="189"/>
      <c r="DPW109" s="189"/>
      <c r="DPX109" s="189"/>
      <c r="DPY109" s="189"/>
      <c r="DPZ109" s="189"/>
      <c r="DQA109" s="189"/>
      <c r="DQB109" s="189"/>
      <c r="DQC109" s="189"/>
      <c r="DQD109" s="189"/>
      <c r="DQE109" s="189"/>
      <c r="DQF109" s="189"/>
      <c r="DQG109" s="189"/>
      <c r="DQH109" s="189"/>
      <c r="DQI109" s="189"/>
      <c r="DQJ109" s="189"/>
      <c r="DQK109" s="189"/>
      <c r="DQL109" s="189"/>
      <c r="DQM109" s="189"/>
      <c r="DQN109" s="189"/>
      <c r="DQO109" s="189"/>
      <c r="DQP109" s="189"/>
      <c r="DQQ109" s="189"/>
      <c r="DQR109" s="189"/>
      <c r="DQS109" s="189"/>
      <c r="DQT109" s="189"/>
      <c r="DQU109" s="189"/>
      <c r="DQV109" s="189"/>
      <c r="DQW109" s="189"/>
      <c r="DQX109" s="189"/>
      <c r="DQY109" s="189"/>
      <c r="DQZ109" s="189"/>
      <c r="DRA109" s="189"/>
      <c r="DRB109" s="189"/>
      <c r="DRC109" s="189"/>
      <c r="DRD109" s="189"/>
      <c r="DRE109" s="189"/>
      <c r="DRF109" s="189"/>
      <c r="DRG109" s="189"/>
      <c r="DRH109" s="189"/>
      <c r="DRI109" s="189"/>
      <c r="DRJ109" s="189"/>
      <c r="DRK109" s="189"/>
      <c r="DRL109" s="189"/>
      <c r="DRM109" s="189"/>
      <c r="DRN109" s="189"/>
      <c r="DRO109" s="189"/>
      <c r="DRP109" s="189"/>
      <c r="DRQ109" s="189"/>
      <c r="DRR109" s="189"/>
      <c r="DRS109" s="189"/>
      <c r="DRT109" s="189"/>
      <c r="DRU109" s="189"/>
      <c r="DRV109" s="189"/>
      <c r="DRW109" s="189"/>
      <c r="DRX109" s="189"/>
      <c r="DRY109" s="189"/>
      <c r="DRZ109" s="189"/>
      <c r="DSA109" s="189"/>
      <c r="DSB109" s="189"/>
      <c r="DSC109" s="189"/>
      <c r="DSD109" s="189"/>
      <c r="DSE109" s="189"/>
      <c r="DSF109" s="189"/>
      <c r="DSG109" s="189"/>
      <c r="DSH109" s="189"/>
      <c r="DSI109" s="189"/>
      <c r="DSJ109" s="189"/>
      <c r="DSK109" s="189"/>
      <c r="DSL109" s="189"/>
      <c r="DSM109" s="189"/>
      <c r="DSN109" s="189"/>
      <c r="DSO109" s="189"/>
      <c r="DSP109" s="189"/>
      <c r="DSQ109" s="189"/>
      <c r="DSR109" s="189"/>
      <c r="DSS109" s="189"/>
      <c r="DST109" s="189"/>
      <c r="DSU109" s="189"/>
      <c r="DSV109" s="189"/>
      <c r="DSW109" s="189"/>
      <c r="DSX109" s="189"/>
      <c r="DSY109" s="189"/>
      <c r="DSZ109" s="189"/>
      <c r="DTA109" s="189"/>
      <c r="DTB109" s="189"/>
      <c r="DTC109" s="189"/>
      <c r="DTD109" s="189"/>
      <c r="DTE109" s="189"/>
      <c r="DTF109" s="189"/>
      <c r="DTG109" s="189"/>
      <c r="DTH109" s="189"/>
      <c r="DTI109" s="189"/>
      <c r="DTJ109" s="189"/>
      <c r="DTK109" s="189"/>
      <c r="DTL109" s="189"/>
      <c r="DTM109" s="189"/>
      <c r="DTN109" s="189"/>
      <c r="DTO109" s="189"/>
      <c r="DTP109" s="189"/>
      <c r="DTQ109" s="189"/>
      <c r="DTR109" s="189"/>
      <c r="DTS109" s="189"/>
      <c r="DTT109" s="189"/>
      <c r="DTU109" s="189"/>
      <c r="DTV109" s="189"/>
      <c r="DTW109" s="189"/>
      <c r="DTX109" s="189"/>
      <c r="DTY109" s="189"/>
      <c r="DTZ109" s="189"/>
      <c r="DUA109" s="189"/>
      <c r="DUB109" s="189"/>
      <c r="DUC109" s="189"/>
      <c r="DUD109" s="189"/>
      <c r="DUE109" s="189"/>
      <c r="DUF109" s="189"/>
      <c r="DUG109" s="189"/>
      <c r="DUH109" s="189"/>
      <c r="DUI109" s="189"/>
      <c r="DUJ109" s="189"/>
      <c r="DUK109" s="189"/>
      <c r="DUL109" s="189"/>
      <c r="DUM109" s="189"/>
      <c r="DUN109" s="189"/>
      <c r="DUO109" s="189"/>
      <c r="DUP109" s="189"/>
      <c r="DUQ109" s="189"/>
      <c r="DUR109" s="189"/>
      <c r="DUS109" s="189"/>
      <c r="DUT109" s="189"/>
      <c r="DUU109" s="189"/>
      <c r="DUV109" s="189"/>
      <c r="DUW109" s="189"/>
      <c r="DUX109" s="189"/>
      <c r="DUY109" s="189"/>
      <c r="DUZ109" s="189"/>
      <c r="DVA109" s="189"/>
      <c r="DVB109" s="189"/>
      <c r="DVC109" s="189"/>
      <c r="DVD109" s="189"/>
      <c r="DVE109" s="189"/>
      <c r="DVF109" s="189"/>
      <c r="DVG109" s="189"/>
      <c r="DVH109" s="189"/>
      <c r="DVI109" s="189"/>
      <c r="DVJ109" s="189"/>
      <c r="DVK109" s="189"/>
      <c r="DVL109" s="189"/>
      <c r="DVM109" s="189"/>
      <c r="DVN109" s="189"/>
      <c r="DVO109" s="189"/>
      <c r="DVP109" s="189"/>
      <c r="DVQ109" s="189"/>
      <c r="DVR109" s="189"/>
      <c r="DVS109" s="189"/>
      <c r="DVT109" s="189"/>
      <c r="DVU109" s="189"/>
      <c r="DVV109" s="189"/>
      <c r="DVW109" s="189"/>
      <c r="DVX109" s="189"/>
      <c r="DVY109" s="189"/>
      <c r="DVZ109" s="189"/>
      <c r="DWA109" s="189"/>
      <c r="DWB109" s="189"/>
      <c r="DWC109" s="189"/>
      <c r="DWD109" s="189"/>
      <c r="DWE109" s="189"/>
      <c r="DWF109" s="189"/>
      <c r="DWG109" s="189"/>
      <c r="DWH109" s="189"/>
      <c r="DWI109" s="189"/>
      <c r="DWJ109" s="189"/>
      <c r="DWK109" s="189"/>
      <c r="DWL109" s="189"/>
      <c r="DWM109" s="189"/>
      <c r="DWN109" s="189"/>
      <c r="DWO109" s="189"/>
      <c r="DWP109" s="189"/>
      <c r="DWQ109" s="189"/>
      <c r="DWR109" s="189"/>
      <c r="DWS109" s="189"/>
      <c r="DWT109" s="189"/>
      <c r="DWU109" s="189"/>
      <c r="DWV109" s="189"/>
      <c r="DWW109" s="189"/>
      <c r="DWX109" s="189"/>
      <c r="DWY109" s="189"/>
      <c r="DWZ109" s="189"/>
      <c r="DXA109" s="189"/>
      <c r="DXB109" s="189"/>
      <c r="DXC109" s="189"/>
      <c r="DXD109" s="189"/>
      <c r="DXE109" s="189"/>
      <c r="DXF109" s="189"/>
      <c r="DXG109" s="189"/>
      <c r="DXH109" s="189"/>
      <c r="DXI109" s="189"/>
      <c r="DXJ109" s="189"/>
      <c r="DXK109" s="189"/>
      <c r="DXL109" s="189"/>
      <c r="DXM109" s="189"/>
      <c r="DXN109" s="189"/>
      <c r="DXO109" s="189"/>
      <c r="DXP109" s="189"/>
      <c r="DXQ109" s="189"/>
      <c r="DXR109" s="189"/>
      <c r="DXS109" s="189"/>
      <c r="DXT109" s="189"/>
      <c r="DXU109" s="189"/>
      <c r="DXV109" s="189"/>
      <c r="DXW109" s="189"/>
      <c r="DXX109" s="189"/>
      <c r="DXY109" s="189"/>
      <c r="DXZ109" s="189"/>
      <c r="DYA109" s="189"/>
      <c r="DYB109" s="189"/>
      <c r="DYC109" s="189"/>
      <c r="DYD109" s="189"/>
      <c r="DYE109" s="189"/>
      <c r="DYF109" s="189"/>
      <c r="DYG109" s="189"/>
      <c r="DYH109" s="189"/>
      <c r="DYI109" s="189"/>
      <c r="DYJ109" s="189"/>
      <c r="DYK109" s="189"/>
      <c r="DYL109" s="189"/>
      <c r="DYM109" s="189"/>
      <c r="DYN109" s="189"/>
      <c r="DYO109" s="189"/>
      <c r="DYP109" s="189"/>
      <c r="DYQ109" s="189"/>
      <c r="DYR109" s="189"/>
      <c r="DYS109" s="189"/>
      <c r="DYT109" s="189"/>
      <c r="DYU109" s="189"/>
      <c r="DYV109" s="189"/>
      <c r="DYW109" s="189"/>
      <c r="DYX109" s="189"/>
      <c r="DYY109" s="189"/>
      <c r="DYZ109" s="189"/>
      <c r="DZA109" s="189"/>
      <c r="DZB109" s="189"/>
      <c r="DZC109" s="189"/>
      <c r="DZD109" s="189"/>
      <c r="DZE109" s="189"/>
      <c r="DZF109" s="189"/>
      <c r="DZG109" s="189"/>
      <c r="DZH109" s="189"/>
      <c r="DZI109" s="189"/>
      <c r="DZJ109" s="189"/>
      <c r="DZK109" s="189"/>
      <c r="DZL109" s="189"/>
      <c r="DZM109" s="189"/>
      <c r="DZN109" s="189"/>
      <c r="DZO109" s="189"/>
      <c r="DZP109" s="189"/>
      <c r="DZQ109" s="189"/>
      <c r="DZR109" s="189"/>
      <c r="DZS109" s="189"/>
      <c r="DZT109" s="189"/>
      <c r="DZU109" s="189"/>
      <c r="DZV109" s="189"/>
      <c r="DZW109" s="189"/>
      <c r="DZX109" s="189"/>
      <c r="DZY109" s="189"/>
      <c r="DZZ109" s="189"/>
      <c r="EAA109" s="189"/>
      <c r="EAB109" s="189"/>
      <c r="EAC109" s="189"/>
      <c r="EAD109" s="189"/>
      <c r="EAE109" s="189"/>
      <c r="EAF109" s="189"/>
      <c r="EAG109" s="189"/>
      <c r="EAH109" s="189"/>
      <c r="EAI109" s="189"/>
      <c r="EAJ109" s="189"/>
      <c r="EAK109" s="189"/>
      <c r="EAL109" s="189"/>
      <c r="EAM109" s="189"/>
      <c r="EAN109" s="189"/>
      <c r="EAO109" s="189"/>
      <c r="EAP109" s="189"/>
      <c r="EAQ109" s="189"/>
      <c r="EAR109" s="189"/>
      <c r="EAS109" s="189"/>
      <c r="EAT109" s="189"/>
      <c r="EAU109" s="189"/>
      <c r="EAV109" s="189"/>
      <c r="EAW109" s="189"/>
      <c r="EAX109" s="189"/>
      <c r="EAY109" s="189"/>
      <c r="EAZ109" s="189"/>
      <c r="EBA109" s="189"/>
      <c r="EBB109" s="189"/>
      <c r="EBC109" s="189"/>
      <c r="EBD109" s="189"/>
      <c r="EBE109" s="189"/>
      <c r="EBF109" s="189"/>
      <c r="EBG109" s="189"/>
      <c r="EBH109" s="189"/>
      <c r="EBI109" s="189"/>
      <c r="EBJ109" s="189"/>
      <c r="EBK109" s="189"/>
      <c r="EBL109" s="189"/>
      <c r="EBM109" s="189"/>
      <c r="EBN109" s="189"/>
      <c r="EBO109" s="189"/>
      <c r="EBP109" s="189"/>
      <c r="EBQ109" s="189"/>
      <c r="EBR109" s="189"/>
      <c r="EBS109" s="189"/>
      <c r="EBT109" s="189"/>
      <c r="EBU109" s="189"/>
      <c r="EBV109" s="189"/>
      <c r="EBW109" s="189"/>
      <c r="EBX109" s="189"/>
      <c r="EBY109" s="189"/>
      <c r="EBZ109" s="189"/>
      <c r="ECA109" s="189"/>
      <c r="ECB109" s="189"/>
      <c r="ECC109" s="189"/>
      <c r="ECD109" s="189"/>
      <c r="ECE109" s="189"/>
      <c r="ECF109" s="189"/>
      <c r="ECG109" s="189"/>
      <c r="ECH109" s="189"/>
      <c r="ECI109" s="189"/>
      <c r="ECJ109" s="189"/>
      <c r="ECK109" s="189"/>
      <c r="ECL109" s="189"/>
      <c r="ECM109" s="189"/>
      <c r="ECN109" s="189"/>
      <c r="ECO109" s="189"/>
      <c r="ECP109" s="189"/>
      <c r="ECQ109" s="189"/>
      <c r="ECR109" s="189"/>
      <c r="ECS109" s="189"/>
      <c r="ECT109" s="189"/>
      <c r="ECU109" s="189"/>
      <c r="ECV109" s="189"/>
      <c r="ECW109" s="189"/>
      <c r="ECX109" s="189"/>
      <c r="ECY109" s="189"/>
      <c r="ECZ109" s="189"/>
      <c r="EDA109" s="189"/>
      <c r="EDB109" s="189"/>
      <c r="EDC109" s="189"/>
      <c r="EDD109" s="189"/>
      <c r="EDE109" s="189"/>
      <c r="EDF109" s="189"/>
      <c r="EDG109" s="189"/>
      <c r="EDH109" s="189"/>
      <c r="EDI109" s="189"/>
      <c r="EDJ109" s="189"/>
      <c r="EDK109" s="189"/>
      <c r="EDL109" s="189"/>
      <c r="EDM109" s="189"/>
      <c r="EDN109" s="189"/>
      <c r="EDO109" s="189"/>
      <c r="EDP109" s="189"/>
      <c r="EDQ109" s="189"/>
      <c r="EDR109" s="189"/>
      <c r="EDS109" s="189"/>
      <c r="EDT109" s="189"/>
      <c r="EDU109" s="189"/>
      <c r="EDV109" s="189"/>
      <c r="EDW109" s="189"/>
      <c r="EDX109" s="189"/>
      <c r="EDY109" s="189"/>
      <c r="EDZ109" s="189"/>
      <c r="EEA109" s="189"/>
      <c r="EEB109" s="189"/>
      <c r="EEC109" s="189"/>
      <c r="EED109" s="189"/>
      <c r="EEE109" s="189"/>
      <c r="EEF109" s="189"/>
      <c r="EEG109" s="189"/>
      <c r="EEH109" s="189"/>
      <c r="EEI109" s="189"/>
      <c r="EEJ109" s="189"/>
      <c r="EEK109" s="189"/>
      <c r="EEL109" s="189"/>
      <c r="EEM109" s="189"/>
      <c r="EEN109" s="189"/>
      <c r="EEO109" s="189"/>
      <c r="EEP109" s="189"/>
      <c r="EEQ109" s="189"/>
      <c r="EER109" s="189"/>
      <c r="EES109" s="189"/>
      <c r="EET109" s="189"/>
      <c r="EEU109" s="189"/>
      <c r="EEV109" s="189"/>
      <c r="EEW109" s="189"/>
      <c r="EEX109" s="189"/>
      <c r="EEY109" s="189"/>
      <c r="EEZ109" s="189"/>
      <c r="EFA109" s="189"/>
      <c r="EFB109" s="189"/>
      <c r="EFC109" s="189"/>
      <c r="EFD109" s="189"/>
      <c r="EFE109" s="189"/>
      <c r="EFF109" s="189"/>
      <c r="EFG109" s="189"/>
      <c r="EFH109" s="189"/>
      <c r="EFI109" s="189"/>
      <c r="EFJ109" s="189"/>
      <c r="EFK109" s="189"/>
      <c r="EFL109" s="189"/>
      <c r="EFM109" s="189"/>
      <c r="EFN109" s="189"/>
      <c r="EFO109" s="189"/>
      <c r="EFP109" s="189"/>
      <c r="EFQ109" s="189"/>
      <c r="EFR109" s="189"/>
      <c r="EFS109" s="189"/>
      <c r="EFT109" s="189"/>
      <c r="EFU109" s="189"/>
      <c r="EFV109" s="189"/>
      <c r="EFW109" s="189"/>
      <c r="EFX109" s="189"/>
      <c r="EFY109" s="189"/>
      <c r="EFZ109" s="189"/>
      <c r="EGA109" s="189"/>
      <c r="EGB109" s="189"/>
      <c r="EGC109" s="189"/>
      <c r="EGD109" s="189"/>
      <c r="EGE109" s="189"/>
      <c r="EGF109" s="189"/>
      <c r="EGG109" s="189"/>
      <c r="EGH109" s="189"/>
      <c r="EGI109" s="189"/>
      <c r="EGJ109" s="189"/>
      <c r="EGK109" s="189"/>
      <c r="EGL109" s="189"/>
      <c r="EGM109" s="189"/>
      <c r="EGN109" s="189"/>
      <c r="EGO109" s="189"/>
      <c r="EGP109" s="189"/>
      <c r="EGQ109" s="189"/>
      <c r="EGR109" s="189"/>
      <c r="EGS109" s="189"/>
      <c r="EGT109" s="189"/>
      <c r="EGU109" s="189"/>
      <c r="EGV109" s="189"/>
      <c r="EGW109" s="189"/>
      <c r="EGX109" s="189"/>
      <c r="EGY109" s="189"/>
      <c r="EGZ109" s="189"/>
      <c r="EHA109" s="189"/>
      <c r="EHB109" s="189"/>
      <c r="EHC109" s="189"/>
      <c r="EHD109" s="189"/>
      <c r="EHE109" s="189"/>
      <c r="EHF109" s="189"/>
      <c r="EHG109" s="189"/>
      <c r="EHH109" s="189"/>
      <c r="EHI109" s="189"/>
      <c r="EHJ109" s="189"/>
      <c r="EHK109" s="189"/>
      <c r="EHL109" s="189"/>
      <c r="EHM109" s="189"/>
      <c r="EHN109" s="189"/>
      <c r="EHO109" s="189"/>
      <c r="EHP109" s="189"/>
      <c r="EHQ109" s="189"/>
      <c r="EHR109" s="189"/>
      <c r="EHS109" s="189"/>
      <c r="EHT109" s="189"/>
      <c r="EHU109" s="189"/>
      <c r="EHV109" s="189"/>
      <c r="EHW109" s="189"/>
      <c r="EHX109" s="189"/>
      <c r="EHY109" s="189"/>
      <c r="EHZ109" s="189"/>
      <c r="EIA109" s="189"/>
      <c r="EIB109" s="189"/>
      <c r="EIC109" s="189"/>
      <c r="EID109" s="189"/>
      <c r="EIE109" s="189"/>
      <c r="EIF109" s="189"/>
      <c r="EIG109" s="189"/>
      <c r="EIH109" s="189"/>
      <c r="EII109" s="189"/>
      <c r="EIJ109" s="189"/>
      <c r="EIK109" s="189"/>
      <c r="EIL109" s="189"/>
      <c r="EIM109" s="189"/>
      <c r="EIN109" s="189"/>
      <c r="EIO109" s="189"/>
      <c r="EIP109" s="189"/>
      <c r="EIQ109" s="189"/>
      <c r="EIR109" s="189"/>
      <c r="EIS109" s="189"/>
      <c r="EIT109" s="189"/>
      <c r="EIU109" s="189"/>
      <c r="EIV109" s="189"/>
      <c r="EIW109" s="189"/>
      <c r="EIX109" s="189"/>
      <c r="EIY109" s="189"/>
      <c r="EIZ109" s="189"/>
      <c r="EJA109" s="189"/>
      <c r="EJB109" s="189"/>
      <c r="EJC109" s="189"/>
      <c r="EJD109" s="189"/>
      <c r="EJE109" s="189"/>
      <c r="EJF109" s="189"/>
      <c r="EJG109" s="189"/>
      <c r="EJH109" s="189"/>
      <c r="EJI109" s="189"/>
      <c r="EJJ109" s="189"/>
      <c r="EJK109" s="189"/>
      <c r="EJL109" s="189"/>
      <c r="EJM109" s="189"/>
      <c r="EJN109" s="189"/>
      <c r="EJO109" s="189"/>
      <c r="EJP109" s="189"/>
      <c r="EJQ109" s="189"/>
      <c r="EJR109" s="189"/>
      <c r="EJS109" s="189"/>
      <c r="EJT109" s="189"/>
      <c r="EJU109" s="189"/>
      <c r="EJV109" s="189"/>
      <c r="EJW109" s="189"/>
      <c r="EJX109" s="189"/>
      <c r="EJY109" s="189"/>
      <c r="EJZ109" s="189"/>
      <c r="EKA109" s="189"/>
      <c r="EKB109" s="189"/>
      <c r="EKC109" s="189"/>
      <c r="EKD109" s="189"/>
      <c r="EKE109" s="189"/>
      <c r="EKF109" s="189"/>
      <c r="EKG109" s="189"/>
      <c r="EKH109" s="189"/>
      <c r="EKI109" s="189"/>
      <c r="EKJ109" s="189"/>
      <c r="EKK109" s="189"/>
      <c r="EKL109" s="189"/>
      <c r="EKM109" s="189"/>
      <c r="EKN109" s="189"/>
      <c r="EKO109" s="189"/>
      <c r="EKP109" s="189"/>
      <c r="EKQ109" s="189"/>
      <c r="EKR109" s="189"/>
      <c r="EKS109" s="189"/>
      <c r="EKT109" s="189"/>
      <c r="EKU109" s="189"/>
      <c r="EKV109" s="189"/>
      <c r="EKW109" s="189"/>
      <c r="EKX109" s="189"/>
      <c r="EKY109" s="189"/>
      <c r="EKZ109" s="189"/>
      <c r="ELA109" s="189"/>
      <c r="ELB109" s="189"/>
      <c r="ELC109" s="189"/>
      <c r="ELD109" s="189"/>
      <c r="ELE109" s="189"/>
      <c r="ELF109" s="189"/>
      <c r="ELG109" s="189"/>
      <c r="ELH109" s="189"/>
      <c r="ELI109" s="189"/>
      <c r="ELJ109" s="189"/>
      <c r="ELK109" s="189"/>
      <c r="ELL109" s="189"/>
      <c r="ELM109" s="189"/>
      <c r="ELN109" s="189"/>
      <c r="ELO109" s="189"/>
      <c r="ELP109" s="189"/>
      <c r="ELQ109" s="189"/>
      <c r="ELR109" s="189"/>
      <c r="ELS109" s="189"/>
      <c r="ELT109" s="189"/>
      <c r="ELU109" s="189"/>
      <c r="ELV109" s="189"/>
      <c r="ELW109" s="189"/>
      <c r="ELX109" s="189"/>
      <c r="ELY109" s="189"/>
      <c r="ELZ109" s="189"/>
      <c r="EMA109" s="189"/>
      <c r="EMB109" s="189"/>
      <c r="EMC109" s="189"/>
      <c r="EMD109" s="189"/>
      <c r="EME109" s="189"/>
      <c r="EMF109" s="189"/>
      <c r="EMG109" s="189"/>
      <c r="EMH109" s="189"/>
      <c r="EMI109" s="189"/>
      <c r="EMJ109" s="189"/>
      <c r="EMK109" s="189"/>
      <c r="EML109" s="189"/>
      <c r="EMM109" s="189"/>
      <c r="EMN109" s="189"/>
      <c r="EMO109" s="189"/>
      <c r="EMP109" s="189"/>
      <c r="EMQ109" s="189"/>
      <c r="EMR109" s="189"/>
      <c r="EMS109" s="189"/>
      <c r="EMT109" s="189"/>
      <c r="EMU109" s="189"/>
      <c r="EMV109" s="189"/>
      <c r="EMW109" s="189"/>
      <c r="EMX109" s="189"/>
      <c r="EMY109" s="189"/>
      <c r="EMZ109" s="189"/>
      <c r="ENA109" s="189"/>
      <c r="ENB109" s="189"/>
      <c r="ENC109" s="189"/>
      <c r="END109" s="189"/>
      <c r="ENE109" s="189"/>
      <c r="ENF109" s="189"/>
      <c r="ENG109" s="189"/>
      <c r="ENH109" s="189"/>
      <c r="ENI109" s="189"/>
      <c r="ENJ109" s="189"/>
      <c r="ENK109" s="189"/>
      <c r="ENL109" s="189"/>
      <c r="ENM109" s="189"/>
      <c r="ENN109" s="189"/>
      <c r="ENO109" s="189"/>
      <c r="ENP109" s="189"/>
      <c r="ENQ109" s="189"/>
      <c r="ENR109" s="189"/>
      <c r="ENS109" s="189"/>
      <c r="ENT109" s="189"/>
      <c r="ENU109" s="189"/>
      <c r="ENV109" s="189"/>
      <c r="ENW109" s="189"/>
      <c r="ENX109" s="189"/>
      <c r="ENY109" s="189"/>
      <c r="ENZ109" s="189"/>
      <c r="EOA109" s="189"/>
      <c r="EOB109" s="189"/>
      <c r="EOC109" s="189"/>
      <c r="EOD109" s="189"/>
      <c r="EOE109" s="189"/>
      <c r="EOF109" s="189"/>
      <c r="EOG109" s="189"/>
      <c r="EOH109" s="189"/>
      <c r="EOI109" s="189"/>
      <c r="EOJ109" s="189"/>
      <c r="EOK109" s="189"/>
      <c r="EOL109" s="189"/>
      <c r="EOM109" s="189"/>
      <c r="EON109" s="189"/>
      <c r="EOO109" s="189"/>
      <c r="EOP109" s="189"/>
      <c r="EOQ109" s="189"/>
      <c r="EOR109" s="189"/>
      <c r="EOS109" s="189"/>
      <c r="EOT109" s="189"/>
      <c r="EOU109" s="189"/>
      <c r="EOV109" s="189"/>
      <c r="EOW109" s="189"/>
      <c r="EOX109" s="189"/>
      <c r="EOY109" s="189"/>
      <c r="EOZ109" s="189"/>
      <c r="EPA109" s="189"/>
      <c r="EPB109" s="189"/>
      <c r="EPC109" s="189"/>
      <c r="EPD109" s="189"/>
      <c r="EPE109" s="189"/>
      <c r="EPF109" s="189"/>
      <c r="EPG109" s="189"/>
      <c r="EPH109" s="189"/>
      <c r="EPI109" s="189"/>
      <c r="EPJ109" s="189"/>
      <c r="EPK109" s="189"/>
      <c r="EPL109" s="189"/>
      <c r="EPM109" s="189"/>
      <c r="EPN109" s="189"/>
      <c r="EPO109" s="189"/>
      <c r="EPP109" s="189"/>
      <c r="EPQ109" s="189"/>
      <c r="EPR109" s="189"/>
      <c r="EPS109" s="189"/>
      <c r="EPT109" s="189"/>
      <c r="EPU109" s="189"/>
      <c r="EPV109" s="189"/>
      <c r="EPW109" s="189"/>
      <c r="EPX109" s="189"/>
      <c r="EPY109" s="189"/>
      <c r="EPZ109" s="189"/>
      <c r="EQA109" s="189"/>
      <c r="EQB109" s="189"/>
      <c r="EQC109" s="189"/>
      <c r="EQD109" s="189"/>
      <c r="EQE109" s="189"/>
      <c r="EQF109" s="189"/>
      <c r="EQG109" s="189"/>
      <c r="EQH109" s="189"/>
      <c r="EQI109" s="189"/>
      <c r="EQJ109" s="189"/>
      <c r="EQK109" s="189"/>
      <c r="EQL109" s="189"/>
      <c r="EQM109" s="189"/>
      <c r="EQN109" s="189"/>
      <c r="EQO109" s="189"/>
      <c r="EQP109" s="189"/>
      <c r="EQQ109" s="189"/>
      <c r="EQR109" s="189"/>
      <c r="EQS109" s="189"/>
      <c r="EQT109" s="189"/>
      <c r="EQU109" s="189"/>
      <c r="EQV109" s="189"/>
      <c r="EQW109" s="189"/>
      <c r="EQX109" s="189"/>
      <c r="EQY109" s="189"/>
      <c r="EQZ109" s="189"/>
      <c r="ERA109" s="189"/>
      <c r="ERB109" s="189"/>
      <c r="ERC109" s="189"/>
      <c r="ERD109" s="189"/>
      <c r="ERE109" s="189"/>
      <c r="ERF109" s="189"/>
      <c r="ERG109" s="189"/>
      <c r="ERH109" s="189"/>
      <c r="ERI109" s="189"/>
      <c r="ERJ109" s="189"/>
      <c r="ERK109" s="189"/>
      <c r="ERL109" s="189"/>
      <c r="ERM109" s="189"/>
      <c r="ERN109" s="189"/>
      <c r="ERO109" s="189"/>
      <c r="ERP109" s="189"/>
      <c r="ERQ109" s="189"/>
      <c r="ERR109" s="189"/>
      <c r="ERS109" s="189"/>
      <c r="ERT109" s="189"/>
      <c r="ERU109" s="189"/>
      <c r="ERV109" s="189"/>
      <c r="ERW109" s="189"/>
      <c r="ERX109" s="189"/>
      <c r="ERY109" s="189"/>
      <c r="ERZ109" s="189"/>
      <c r="ESA109" s="189"/>
      <c r="ESB109" s="189"/>
      <c r="ESC109" s="189"/>
      <c r="ESD109" s="189"/>
      <c r="ESE109" s="189"/>
      <c r="ESF109" s="189"/>
      <c r="ESG109" s="189"/>
      <c r="ESH109" s="189"/>
      <c r="ESI109" s="189"/>
      <c r="ESJ109" s="189"/>
      <c r="ESK109" s="189"/>
      <c r="ESL109" s="189"/>
      <c r="ESM109" s="189"/>
      <c r="ESN109" s="189"/>
      <c r="ESO109" s="189"/>
      <c r="ESP109" s="189"/>
      <c r="ESQ109" s="189"/>
      <c r="ESR109" s="189"/>
      <c r="ESS109" s="189"/>
      <c r="EST109" s="189"/>
      <c r="ESU109" s="189"/>
      <c r="ESV109" s="189"/>
      <c r="ESW109" s="189"/>
      <c r="ESX109" s="189"/>
      <c r="ESY109" s="189"/>
      <c r="ESZ109" s="189"/>
      <c r="ETA109" s="189"/>
      <c r="ETB109" s="189"/>
      <c r="ETC109" s="189"/>
      <c r="ETD109" s="189"/>
      <c r="ETE109" s="189"/>
      <c r="ETF109" s="189"/>
      <c r="ETG109" s="189"/>
      <c r="ETH109" s="189"/>
      <c r="ETI109" s="189"/>
      <c r="ETJ109" s="189"/>
      <c r="ETK109" s="189"/>
      <c r="ETL109" s="189"/>
      <c r="ETM109" s="189"/>
      <c r="ETN109" s="189"/>
      <c r="ETO109" s="189"/>
      <c r="ETP109" s="189"/>
      <c r="ETQ109" s="189"/>
      <c r="ETR109" s="189"/>
      <c r="ETS109" s="189"/>
      <c r="ETT109" s="189"/>
      <c r="ETU109" s="189"/>
      <c r="ETV109" s="189"/>
      <c r="ETW109" s="189"/>
      <c r="ETX109" s="189"/>
      <c r="ETY109" s="189"/>
      <c r="ETZ109" s="189"/>
      <c r="EUA109" s="189"/>
      <c r="EUB109" s="189"/>
      <c r="EUC109" s="189"/>
      <c r="EUD109" s="189"/>
      <c r="EUE109" s="189"/>
      <c r="EUF109" s="189"/>
      <c r="EUG109" s="189"/>
      <c r="EUH109" s="189"/>
      <c r="EUI109" s="189"/>
      <c r="EUJ109" s="189"/>
      <c r="EUK109" s="189"/>
      <c r="EUL109" s="189"/>
      <c r="EUM109" s="189"/>
      <c r="EUN109" s="189"/>
      <c r="EUO109" s="189"/>
      <c r="EUP109" s="189"/>
      <c r="EUQ109" s="189"/>
      <c r="EUR109" s="189"/>
      <c r="EUS109" s="189"/>
      <c r="EUT109" s="189"/>
      <c r="EUU109" s="189"/>
      <c r="EUV109" s="189"/>
      <c r="EUW109" s="189"/>
      <c r="EUX109" s="189"/>
      <c r="EUY109" s="189"/>
      <c r="EUZ109" s="189"/>
      <c r="EVA109" s="189"/>
      <c r="EVB109" s="189"/>
      <c r="EVC109" s="189"/>
      <c r="EVD109" s="189"/>
      <c r="EVE109" s="189"/>
      <c r="EVF109" s="189"/>
      <c r="EVG109" s="189"/>
      <c r="EVH109" s="189"/>
      <c r="EVI109" s="189"/>
      <c r="EVJ109" s="189"/>
      <c r="EVK109" s="189"/>
      <c r="EVL109" s="189"/>
      <c r="EVM109" s="189"/>
      <c r="EVN109" s="189"/>
      <c r="EVO109" s="189"/>
      <c r="EVP109" s="189"/>
      <c r="EVQ109" s="189"/>
      <c r="EVR109" s="189"/>
      <c r="EVS109" s="189"/>
      <c r="EVT109" s="189"/>
      <c r="EVU109" s="189"/>
      <c r="EVV109" s="189"/>
      <c r="EVW109" s="189"/>
      <c r="EVX109" s="189"/>
      <c r="EVY109" s="189"/>
      <c r="EVZ109" s="189"/>
      <c r="EWA109" s="189"/>
      <c r="EWB109" s="189"/>
      <c r="EWC109" s="189"/>
      <c r="EWD109" s="189"/>
      <c r="EWE109" s="189"/>
      <c r="EWF109" s="189"/>
      <c r="EWG109" s="189"/>
      <c r="EWH109" s="189"/>
      <c r="EWI109" s="189"/>
      <c r="EWJ109" s="189"/>
      <c r="EWK109" s="189"/>
      <c r="EWL109" s="189"/>
      <c r="EWM109" s="189"/>
      <c r="EWN109" s="189"/>
      <c r="EWO109" s="189"/>
      <c r="EWP109" s="189"/>
      <c r="EWQ109" s="189"/>
      <c r="EWR109" s="189"/>
      <c r="EWS109" s="189"/>
      <c r="EWT109" s="189"/>
      <c r="EWU109" s="189"/>
      <c r="EWV109" s="189"/>
      <c r="EWW109" s="189"/>
      <c r="EWX109" s="189"/>
      <c r="EWY109" s="189"/>
      <c r="EWZ109" s="189"/>
      <c r="EXA109" s="189"/>
      <c r="EXB109" s="189"/>
      <c r="EXC109" s="189"/>
      <c r="EXD109" s="189"/>
      <c r="EXE109" s="189"/>
      <c r="EXF109" s="189"/>
      <c r="EXG109" s="189"/>
      <c r="EXH109" s="189"/>
      <c r="EXI109" s="189"/>
      <c r="EXJ109" s="189"/>
      <c r="EXK109" s="189"/>
      <c r="EXL109" s="189"/>
      <c r="EXM109" s="189"/>
      <c r="EXN109" s="189"/>
      <c r="EXO109" s="189"/>
      <c r="EXP109" s="189"/>
      <c r="EXQ109" s="189"/>
      <c r="EXR109" s="189"/>
      <c r="EXS109" s="189"/>
      <c r="EXT109" s="189"/>
      <c r="EXU109" s="189"/>
      <c r="EXV109" s="189"/>
      <c r="EXW109" s="189"/>
      <c r="EXX109" s="189"/>
      <c r="EXY109" s="189"/>
      <c r="EXZ109" s="189"/>
      <c r="EYA109" s="189"/>
      <c r="EYB109" s="189"/>
      <c r="EYC109" s="189"/>
      <c r="EYD109" s="189"/>
      <c r="EYE109" s="189"/>
      <c r="EYF109" s="189"/>
      <c r="EYG109" s="189"/>
      <c r="EYH109" s="189"/>
      <c r="EYI109" s="189"/>
      <c r="EYJ109" s="189"/>
      <c r="EYK109" s="189"/>
      <c r="EYL109" s="189"/>
      <c r="EYM109" s="189"/>
      <c r="EYN109" s="189"/>
      <c r="EYO109" s="189"/>
      <c r="EYP109" s="189"/>
      <c r="EYQ109" s="189"/>
      <c r="EYR109" s="189"/>
      <c r="EYS109" s="189"/>
      <c r="EYT109" s="189"/>
      <c r="EYU109" s="189"/>
      <c r="EYV109" s="189"/>
      <c r="EYW109" s="189"/>
      <c r="EYX109" s="189"/>
      <c r="EYY109" s="189"/>
      <c r="EYZ109" s="189"/>
      <c r="EZA109" s="189"/>
      <c r="EZB109" s="189"/>
      <c r="EZC109" s="189"/>
      <c r="EZD109" s="189"/>
      <c r="EZE109" s="189"/>
      <c r="EZF109" s="189"/>
      <c r="EZG109" s="189"/>
      <c r="EZH109" s="189"/>
      <c r="EZI109" s="189"/>
      <c r="EZJ109" s="189"/>
      <c r="EZK109" s="189"/>
      <c r="EZL109" s="189"/>
      <c r="EZM109" s="189"/>
      <c r="EZN109" s="189"/>
      <c r="EZO109" s="189"/>
      <c r="EZP109" s="189"/>
      <c r="EZQ109" s="189"/>
      <c r="EZR109" s="189"/>
      <c r="EZS109" s="189"/>
      <c r="EZT109" s="189"/>
      <c r="EZU109" s="189"/>
      <c r="EZV109" s="189"/>
      <c r="EZW109" s="189"/>
      <c r="EZX109" s="189"/>
      <c r="EZY109" s="189"/>
      <c r="EZZ109" s="189"/>
      <c r="FAA109" s="189"/>
      <c r="FAB109" s="189"/>
      <c r="FAC109" s="189"/>
      <c r="FAD109" s="189"/>
      <c r="FAE109" s="189"/>
      <c r="FAF109" s="189"/>
      <c r="FAG109" s="189"/>
      <c r="FAH109" s="189"/>
      <c r="FAI109" s="189"/>
      <c r="FAJ109" s="189"/>
      <c r="FAK109" s="189"/>
      <c r="FAL109" s="189"/>
      <c r="FAM109" s="189"/>
      <c r="FAN109" s="189"/>
      <c r="FAO109" s="189"/>
      <c r="FAP109" s="189"/>
      <c r="FAQ109" s="189"/>
      <c r="FAR109" s="189"/>
      <c r="FAS109" s="189"/>
      <c r="FAT109" s="189"/>
      <c r="FAU109" s="189"/>
      <c r="FAV109" s="189"/>
      <c r="FAW109" s="189"/>
      <c r="FAX109" s="189"/>
      <c r="FAY109" s="189"/>
      <c r="FAZ109" s="189"/>
      <c r="FBA109" s="189"/>
      <c r="FBB109" s="189"/>
      <c r="FBC109" s="189"/>
      <c r="FBD109" s="189"/>
      <c r="FBE109" s="189"/>
      <c r="FBF109" s="189"/>
      <c r="FBG109" s="189"/>
      <c r="FBH109" s="189"/>
      <c r="FBI109" s="189"/>
      <c r="FBJ109" s="189"/>
      <c r="FBK109" s="189"/>
      <c r="FBL109" s="189"/>
      <c r="FBM109" s="189"/>
      <c r="FBN109" s="189"/>
      <c r="FBO109" s="189"/>
      <c r="FBP109" s="189"/>
      <c r="FBQ109" s="189"/>
      <c r="FBR109" s="189"/>
      <c r="FBS109" s="189"/>
      <c r="FBT109" s="189"/>
      <c r="FBU109" s="189"/>
      <c r="FBV109" s="189"/>
      <c r="FBW109" s="189"/>
      <c r="FBX109" s="189"/>
      <c r="FBY109" s="189"/>
      <c r="FBZ109" s="189"/>
      <c r="FCA109" s="189"/>
      <c r="FCB109" s="189"/>
      <c r="FCC109" s="189"/>
      <c r="FCD109" s="189"/>
      <c r="FCE109" s="189"/>
      <c r="FCF109" s="189"/>
      <c r="FCG109" s="189"/>
      <c r="FCH109" s="189"/>
      <c r="FCI109" s="189"/>
      <c r="FCJ109" s="189"/>
      <c r="FCK109" s="189"/>
      <c r="FCL109" s="189"/>
      <c r="FCM109" s="189"/>
      <c r="FCN109" s="189"/>
      <c r="FCO109" s="189"/>
      <c r="FCP109" s="189"/>
      <c r="FCQ109" s="189"/>
      <c r="FCR109" s="189"/>
      <c r="FCS109" s="189"/>
      <c r="FCT109" s="189"/>
      <c r="FCU109" s="189"/>
      <c r="FCV109" s="189"/>
      <c r="FCW109" s="189"/>
      <c r="FCX109" s="189"/>
      <c r="FCY109" s="189"/>
      <c r="FCZ109" s="189"/>
      <c r="FDA109" s="189"/>
      <c r="FDB109" s="189"/>
      <c r="FDC109" s="189"/>
      <c r="FDD109" s="189"/>
      <c r="FDE109" s="189"/>
      <c r="FDF109" s="189"/>
      <c r="FDG109" s="189"/>
      <c r="FDH109" s="189"/>
      <c r="FDI109" s="189"/>
      <c r="FDJ109" s="189"/>
      <c r="FDK109" s="189"/>
      <c r="FDL109" s="189"/>
      <c r="FDM109" s="189"/>
      <c r="FDN109" s="189"/>
      <c r="FDO109" s="189"/>
      <c r="FDP109" s="189"/>
      <c r="FDQ109" s="189"/>
      <c r="FDR109" s="189"/>
      <c r="FDS109" s="189"/>
      <c r="FDT109" s="189"/>
      <c r="FDU109" s="189"/>
      <c r="FDV109" s="189"/>
      <c r="FDW109" s="189"/>
      <c r="FDX109" s="189"/>
      <c r="FDY109" s="189"/>
      <c r="FDZ109" s="189"/>
      <c r="FEA109" s="189"/>
      <c r="FEB109" s="189"/>
      <c r="FEC109" s="189"/>
      <c r="FED109" s="189"/>
      <c r="FEE109" s="189"/>
      <c r="FEF109" s="189"/>
      <c r="FEG109" s="189"/>
      <c r="FEH109" s="189"/>
      <c r="FEI109" s="189"/>
      <c r="FEJ109" s="189"/>
      <c r="FEK109" s="189"/>
      <c r="FEL109" s="189"/>
      <c r="FEM109" s="189"/>
      <c r="FEN109" s="189"/>
      <c r="FEO109" s="189"/>
      <c r="FEP109" s="189"/>
      <c r="FEQ109" s="189"/>
      <c r="FER109" s="189"/>
      <c r="FES109" s="189"/>
      <c r="FET109" s="189"/>
      <c r="FEU109" s="189"/>
      <c r="FEV109" s="189"/>
      <c r="FEW109" s="189"/>
      <c r="FEX109" s="189"/>
      <c r="FEY109" s="189"/>
      <c r="FEZ109" s="189"/>
      <c r="FFA109" s="189"/>
      <c r="FFB109" s="189"/>
      <c r="FFC109" s="189"/>
      <c r="FFD109" s="189"/>
      <c r="FFE109" s="189"/>
      <c r="FFF109" s="189"/>
      <c r="FFG109" s="189"/>
      <c r="FFH109" s="189"/>
      <c r="FFI109" s="189"/>
      <c r="FFJ109" s="189"/>
      <c r="FFK109" s="189"/>
      <c r="FFL109" s="189"/>
      <c r="FFM109" s="189"/>
      <c r="FFN109" s="189"/>
      <c r="FFO109" s="189"/>
      <c r="FFP109" s="189"/>
      <c r="FFQ109" s="189"/>
      <c r="FFR109" s="189"/>
      <c r="FFS109" s="189"/>
      <c r="FFT109" s="189"/>
      <c r="FFU109" s="189"/>
      <c r="FFV109" s="189"/>
      <c r="FFW109" s="189"/>
      <c r="FFX109" s="189"/>
      <c r="FFY109" s="189"/>
      <c r="FFZ109" s="189"/>
      <c r="FGA109" s="189"/>
      <c r="FGB109" s="189"/>
      <c r="FGC109" s="189"/>
      <c r="FGD109" s="189"/>
      <c r="FGE109" s="189"/>
      <c r="FGF109" s="189"/>
      <c r="FGG109" s="189"/>
      <c r="FGH109" s="189"/>
      <c r="FGI109" s="189"/>
      <c r="FGJ109" s="189"/>
      <c r="FGK109" s="189"/>
      <c r="FGL109" s="189"/>
      <c r="FGM109" s="189"/>
      <c r="FGN109" s="189"/>
      <c r="FGO109" s="189"/>
      <c r="FGP109" s="189"/>
      <c r="FGQ109" s="189"/>
      <c r="FGR109" s="189"/>
      <c r="FGS109" s="189"/>
      <c r="FGT109" s="189"/>
      <c r="FGU109" s="189"/>
      <c r="FGV109" s="189"/>
      <c r="FGW109" s="189"/>
      <c r="FGX109" s="189"/>
      <c r="FGY109" s="189"/>
      <c r="FGZ109" s="189"/>
      <c r="FHA109" s="189"/>
      <c r="FHB109" s="189"/>
      <c r="FHC109" s="189"/>
      <c r="FHD109" s="189"/>
      <c r="FHE109" s="189"/>
      <c r="FHF109" s="189"/>
      <c r="FHG109" s="189"/>
      <c r="FHH109" s="189"/>
      <c r="FHI109" s="189"/>
      <c r="FHJ109" s="189"/>
      <c r="FHK109" s="189"/>
      <c r="FHL109" s="189"/>
      <c r="FHM109" s="189"/>
      <c r="FHN109" s="189"/>
      <c r="FHO109" s="189"/>
      <c r="FHP109" s="189"/>
      <c r="FHQ109" s="189"/>
      <c r="FHR109" s="189"/>
      <c r="FHS109" s="189"/>
      <c r="FHT109" s="189"/>
      <c r="FHU109" s="189"/>
      <c r="FHV109" s="189"/>
      <c r="FHW109" s="189"/>
      <c r="FHX109" s="189"/>
      <c r="FHY109" s="189"/>
      <c r="FHZ109" s="189"/>
      <c r="FIA109" s="189"/>
      <c r="FIB109" s="189"/>
      <c r="FIC109" s="189"/>
      <c r="FID109" s="189"/>
      <c r="FIE109" s="189"/>
      <c r="FIF109" s="189"/>
      <c r="FIG109" s="189"/>
      <c r="FIH109" s="189"/>
      <c r="FII109" s="189"/>
      <c r="FIJ109" s="189"/>
      <c r="FIK109" s="189"/>
      <c r="FIL109" s="189"/>
      <c r="FIM109" s="189"/>
      <c r="FIN109" s="189"/>
      <c r="FIO109" s="189"/>
      <c r="FIP109" s="189"/>
      <c r="FIQ109" s="189"/>
      <c r="FIR109" s="189"/>
      <c r="FIS109" s="189"/>
      <c r="FIT109" s="189"/>
      <c r="FIU109" s="189"/>
      <c r="FIV109" s="189"/>
      <c r="FIW109" s="189"/>
      <c r="FIX109" s="189"/>
      <c r="FIY109" s="189"/>
      <c r="FIZ109" s="189"/>
      <c r="FJA109" s="189"/>
      <c r="FJB109" s="189"/>
      <c r="FJC109" s="189"/>
      <c r="FJD109" s="189"/>
      <c r="FJE109" s="189"/>
      <c r="FJF109" s="189"/>
      <c r="FJG109" s="189"/>
      <c r="FJH109" s="189"/>
      <c r="FJI109" s="189"/>
      <c r="FJJ109" s="189"/>
      <c r="FJK109" s="189"/>
      <c r="FJL109" s="189"/>
      <c r="FJM109" s="189"/>
      <c r="FJN109" s="189"/>
      <c r="FJO109" s="189"/>
      <c r="FJP109" s="189"/>
      <c r="FJQ109" s="189"/>
      <c r="FJR109" s="189"/>
      <c r="FJS109" s="189"/>
      <c r="FJT109" s="189"/>
      <c r="FJU109" s="189"/>
      <c r="FJV109" s="189"/>
      <c r="FJW109" s="189"/>
      <c r="FJX109" s="189"/>
      <c r="FJY109" s="189"/>
      <c r="FJZ109" s="189"/>
      <c r="FKA109" s="189"/>
      <c r="FKB109" s="189"/>
      <c r="FKC109" s="189"/>
      <c r="FKD109" s="189"/>
      <c r="FKE109" s="189"/>
      <c r="FKF109" s="189"/>
      <c r="FKG109" s="189"/>
      <c r="FKH109" s="189"/>
      <c r="FKI109" s="189"/>
      <c r="FKJ109" s="189"/>
      <c r="FKK109" s="189"/>
      <c r="FKL109" s="189"/>
      <c r="FKM109" s="189"/>
      <c r="FKN109" s="189"/>
      <c r="FKO109" s="189"/>
      <c r="FKP109" s="189"/>
      <c r="FKQ109" s="189"/>
      <c r="FKR109" s="189"/>
      <c r="FKS109" s="189"/>
      <c r="FKT109" s="189"/>
      <c r="FKU109" s="189"/>
      <c r="FKV109" s="189"/>
      <c r="FKW109" s="189"/>
      <c r="FKX109" s="189"/>
      <c r="FKY109" s="189"/>
      <c r="FKZ109" s="189"/>
      <c r="FLA109" s="189"/>
      <c r="FLB109" s="189"/>
      <c r="FLC109" s="189"/>
      <c r="FLD109" s="189"/>
      <c r="FLE109" s="189"/>
      <c r="FLF109" s="189"/>
      <c r="FLG109" s="189"/>
      <c r="FLH109" s="189"/>
      <c r="FLI109" s="189"/>
      <c r="FLJ109" s="189"/>
      <c r="FLK109" s="189"/>
      <c r="FLL109" s="189"/>
      <c r="FLM109" s="189"/>
      <c r="FLN109" s="189"/>
      <c r="FLO109" s="189"/>
      <c r="FLP109" s="189"/>
      <c r="FLQ109" s="189"/>
      <c r="FLR109" s="189"/>
      <c r="FLS109" s="189"/>
      <c r="FLT109" s="189"/>
      <c r="FLU109" s="189"/>
      <c r="FLV109" s="189"/>
      <c r="FLW109" s="189"/>
      <c r="FLX109" s="189"/>
      <c r="FLY109" s="189"/>
      <c r="FLZ109" s="189"/>
      <c r="FMA109" s="189"/>
      <c r="FMB109" s="189"/>
      <c r="FMC109" s="189"/>
      <c r="FMD109" s="189"/>
      <c r="FME109" s="189"/>
      <c r="FMF109" s="189"/>
      <c r="FMG109" s="189"/>
      <c r="FMH109" s="189"/>
      <c r="FMI109" s="189"/>
      <c r="FMJ109" s="189"/>
      <c r="FMK109" s="189"/>
      <c r="FML109" s="189"/>
      <c r="FMM109" s="189"/>
      <c r="FMN109" s="189"/>
      <c r="FMO109" s="189"/>
      <c r="FMP109" s="189"/>
      <c r="FMQ109" s="189"/>
      <c r="FMR109" s="189"/>
      <c r="FMS109" s="189"/>
      <c r="FMT109" s="189"/>
      <c r="FMU109" s="189"/>
      <c r="FMV109" s="189"/>
      <c r="FMW109" s="189"/>
      <c r="FMX109" s="189"/>
      <c r="FMY109" s="189"/>
      <c r="FMZ109" s="189"/>
      <c r="FNA109" s="189"/>
      <c r="FNB109" s="189"/>
      <c r="FNC109" s="189"/>
      <c r="FND109" s="189"/>
      <c r="FNE109" s="189"/>
      <c r="FNF109" s="189"/>
      <c r="FNG109" s="189"/>
      <c r="FNH109" s="189"/>
      <c r="FNI109" s="189"/>
      <c r="FNJ109" s="189"/>
      <c r="FNK109" s="189"/>
      <c r="FNL109" s="189"/>
      <c r="FNM109" s="189"/>
      <c r="FNN109" s="189"/>
      <c r="FNO109" s="189"/>
      <c r="FNP109" s="189"/>
      <c r="FNQ109" s="189"/>
      <c r="FNR109" s="189"/>
      <c r="FNS109" s="189"/>
      <c r="FNT109" s="189"/>
      <c r="FNU109" s="189"/>
      <c r="FNV109" s="189"/>
      <c r="FNW109" s="189"/>
      <c r="FNX109" s="189"/>
      <c r="FNY109" s="189"/>
      <c r="FNZ109" s="189"/>
      <c r="FOA109" s="189"/>
      <c r="FOB109" s="189"/>
      <c r="FOC109" s="189"/>
      <c r="FOD109" s="189"/>
      <c r="FOE109" s="189"/>
      <c r="FOF109" s="189"/>
      <c r="FOG109" s="189"/>
      <c r="FOH109" s="189"/>
      <c r="FOI109" s="189"/>
      <c r="FOJ109" s="189"/>
      <c r="FOK109" s="189"/>
      <c r="FOL109" s="189"/>
      <c r="FOM109" s="189"/>
      <c r="FON109" s="189"/>
      <c r="FOO109" s="189"/>
      <c r="FOP109" s="189"/>
      <c r="FOQ109" s="189"/>
      <c r="FOR109" s="189"/>
      <c r="FOS109" s="189"/>
      <c r="FOT109" s="189"/>
      <c r="FOU109" s="189"/>
      <c r="FOV109" s="189"/>
      <c r="FOW109" s="189"/>
      <c r="FOX109" s="189"/>
      <c r="FOY109" s="189"/>
      <c r="FOZ109" s="189"/>
      <c r="FPA109" s="189"/>
      <c r="FPB109" s="189"/>
      <c r="FPC109" s="189"/>
      <c r="FPD109" s="189"/>
      <c r="FPE109" s="189"/>
      <c r="FPF109" s="189"/>
      <c r="FPG109" s="189"/>
      <c r="FPH109" s="189"/>
      <c r="FPI109" s="189"/>
      <c r="FPJ109" s="189"/>
      <c r="FPK109" s="189"/>
      <c r="FPL109" s="189"/>
      <c r="FPM109" s="189"/>
      <c r="FPN109" s="189"/>
      <c r="FPO109" s="189"/>
      <c r="FPP109" s="189"/>
      <c r="FPQ109" s="189"/>
      <c r="FPR109" s="189"/>
      <c r="FPS109" s="189"/>
      <c r="FPT109" s="189"/>
      <c r="FPU109" s="189"/>
      <c r="FPV109" s="189"/>
      <c r="FPW109" s="189"/>
      <c r="FPX109" s="189"/>
      <c r="FPY109" s="189"/>
      <c r="FPZ109" s="189"/>
      <c r="FQA109" s="189"/>
      <c r="FQB109" s="189"/>
      <c r="FQC109" s="189"/>
      <c r="FQD109" s="189"/>
      <c r="FQE109" s="189"/>
      <c r="FQF109" s="189"/>
      <c r="FQG109" s="189"/>
      <c r="FQH109" s="189"/>
      <c r="FQI109" s="189"/>
      <c r="FQJ109" s="189"/>
      <c r="FQK109" s="189"/>
      <c r="FQL109" s="189"/>
      <c r="FQM109" s="189"/>
      <c r="FQN109" s="189"/>
      <c r="FQO109" s="189"/>
      <c r="FQP109" s="189"/>
      <c r="FQQ109" s="189"/>
      <c r="FQR109" s="189"/>
      <c r="FQS109" s="189"/>
      <c r="FQT109" s="189"/>
      <c r="FQU109" s="189"/>
      <c r="FQV109" s="189"/>
      <c r="FQW109" s="189"/>
      <c r="FQX109" s="189"/>
      <c r="FQY109" s="189"/>
      <c r="FQZ109" s="189"/>
      <c r="FRA109" s="189"/>
      <c r="FRB109" s="189"/>
      <c r="FRC109" s="189"/>
      <c r="FRD109" s="189"/>
      <c r="FRE109" s="189"/>
      <c r="FRF109" s="189"/>
      <c r="FRG109" s="189"/>
      <c r="FRH109" s="189"/>
      <c r="FRI109" s="189"/>
      <c r="FRJ109" s="189"/>
      <c r="FRK109" s="189"/>
      <c r="FRL109" s="189"/>
      <c r="FRM109" s="189"/>
      <c r="FRN109" s="189"/>
      <c r="FRO109" s="189"/>
      <c r="FRP109" s="189"/>
      <c r="FRQ109" s="189"/>
      <c r="FRR109" s="189"/>
      <c r="FRS109" s="189"/>
      <c r="FRT109" s="189"/>
      <c r="FRU109" s="189"/>
      <c r="FRV109" s="189"/>
      <c r="FRW109" s="189"/>
      <c r="FRX109" s="189"/>
      <c r="FRY109" s="189"/>
      <c r="FRZ109" s="189"/>
      <c r="FSA109" s="189"/>
      <c r="FSB109" s="189"/>
      <c r="FSC109" s="189"/>
      <c r="FSD109" s="189"/>
      <c r="FSE109" s="189"/>
      <c r="FSF109" s="189"/>
      <c r="FSG109" s="189"/>
      <c r="FSH109" s="189"/>
      <c r="FSI109" s="189"/>
      <c r="FSJ109" s="189"/>
      <c r="FSK109" s="189"/>
      <c r="FSL109" s="189"/>
      <c r="FSM109" s="189"/>
      <c r="FSN109" s="189"/>
      <c r="FSO109" s="189"/>
      <c r="FSP109" s="189"/>
      <c r="FSQ109" s="189"/>
      <c r="FSR109" s="189"/>
      <c r="FSS109" s="189"/>
      <c r="FST109" s="189"/>
      <c r="FSU109" s="189"/>
      <c r="FSV109" s="189"/>
      <c r="FSW109" s="189"/>
      <c r="FSX109" s="189"/>
      <c r="FSY109" s="189"/>
      <c r="FSZ109" s="189"/>
      <c r="FTA109" s="189"/>
      <c r="FTB109" s="189"/>
      <c r="FTC109" s="189"/>
      <c r="FTD109" s="189"/>
      <c r="FTE109" s="189"/>
      <c r="FTF109" s="189"/>
      <c r="FTG109" s="189"/>
      <c r="FTH109" s="189"/>
      <c r="FTI109" s="189"/>
      <c r="FTJ109" s="189"/>
      <c r="FTK109" s="189"/>
      <c r="FTL109" s="189"/>
      <c r="FTM109" s="189"/>
      <c r="FTN109" s="189"/>
      <c r="FTO109" s="189"/>
      <c r="FTP109" s="189"/>
      <c r="FTQ109" s="189"/>
      <c r="FTR109" s="189"/>
      <c r="FTS109" s="189"/>
      <c r="FTT109" s="189"/>
      <c r="FTU109" s="189"/>
      <c r="FTV109" s="189"/>
      <c r="FTW109" s="189"/>
      <c r="FTX109" s="189"/>
      <c r="FTY109" s="189"/>
      <c r="FTZ109" s="189"/>
      <c r="FUA109" s="189"/>
      <c r="FUB109" s="189"/>
      <c r="FUC109" s="189"/>
      <c r="FUD109" s="189"/>
      <c r="FUE109" s="189"/>
      <c r="FUF109" s="189"/>
      <c r="FUG109" s="189"/>
      <c r="FUH109" s="189"/>
      <c r="FUI109" s="189"/>
      <c r="FUJ109" s="189"/>
      <c r="FUK109" s="189"/>
      <c r="FUL109" s="189"/>
      <c r="FUM109" s="189"/>
      <c r="FUN109" s="189"/>
      <c r="FUO109" s="189"/>
      <c r="FUP109" s="189"/>
      <c r="FUQ109" s="189"/>
      <c r="FUR109" s="189"/>
      <c r="FUS109" s="189"/>
      <c r="FUT109" s="189"/>
      <c r="FUU109" s="189"/>
      <c r="FUV109" s="189"/>
      <c r="FUW109" s="189"/>
      <c r="FUX109" s="189"/>
      <c r="FUY109" s="189"/>
      <c r="FUZ109" s="189"/>
      <c r="FVA109" s="189"/>
      <c r="FVB109" s="189"/>
      <c r="FVC109" s="189"/>
      <c r="FVD109" s="189"/>
      <c r="FVE109" s="189"/>
      <c r="FVF109" s="189"/>
      <c r="FVG109" s="189"/>
      <c r="FVH109" s="189"/>
      <c r="FVI109" s="189"/>
      <c r="FVJ109" s="189"/>
      <c r="FVK109" s="189"/>
      <c r="FVL109" s="189"/>
      <c r="FVM109" s="189"/>
      <c r="FVN109" s="189"/>
      <c r="FVO109" s="189"/>
      <c r="FVP109" s="189"/>
      <c r="FVQ109" s="189"/>
      <c r="FVR109" s="189"/>
      <c r="FVS109" s="189"/>
      <c r="FVT109" s="189"/>
      <c r="FVU109" s="189"/>
      <c r="FVV109" s="189"/>
      <c r="FVW109" s="189"/>
      <c r="FVX109" s="189"/>
      <c r="FVY109" s="189"/>
      <c r="FVZ109" s="189"/>
      <c r="FWA109" s="189"/>
      <c r="FWB109" s="189"/>
      <c r="FWC109" s="189"/>
      <c r="FWD109" s="189"/>
      <c r="FWE109" s="189"/>
      <c r="FWF109" s="189"/>
      <c r="FWG109" s="189"/>
      <c r="FWH109" s="189"/>
      <c r="FWI109" s="189"/>
      <c r="FWJ109" s="189"/>
      <c r="FWK109" s="189"/>
      <c r="FWL109" s="189"/>
      <c r="FWM109" s="189"/>
      <c r="FWN109" s="189"/>
      <c r="FWO109" s="189"/>
      <c r="FWP109" s="189"/>
      <c r="FWQ109" s="189"/>
      <c r="FWR109" s="189"/>
      <c r="FWS109" s="189"/>
      <c r="FWT109" s="189"/>
      <c r="FWU109" s="189"/>
      <c r="FWV109" s="189"/>
      <c r="FWW109" s="189"/>
      <c r="FWX109" s="189"/>
      <c r="FWY109" s="189"/>
      <c r="FWZ109" s="189"/>
      <c r="FXA109" s="189"/>
      <c r="FXB109" s="189"/>
      <c r="FXC109" s="189"/>
      <c r="FXD109" s="189"/>
      <c r="FXE109" s="189"/>
      <c r="FXF109" s="189"/>
      <c r="FXG109" s="189"/>
      <c r="FXH109" s="189"/>
      <c r="FXI109" s="189"/>
      <c r="FXJ109" s="189"/>
      <c r="FXK109" s="189"/>
      <c r="FXL109" s="189"/>
      <c r="FXM109" s="189"/>
      <c r="FXN109" s="189"/>
      <c r="FXO109" s="189"/>
      <c r="FXP109" s="189"/>
      <c r="FXQ109" s="189"/>
      <c r="FXR109" s="189"/>
      <c r="FXS109" s="189"/>
      <c r="FXT109" s="189"/>
      <c r="FXU109" s="189"/>
      <c r="FXV109" s="189"/>
      <c r="FXW109" s="189"/>
      <c r="FXX109" s="189"/>
      <c r="FXY109" s="189"/>
      <c r="FXZ109" s="189"/>
      <c r="FYA109" s="189"/>
      <c r="FYB109" s="189"/>
      <c r="FYC109" s="189"/>
      <c r="FYD109" s="189"/>
      <c r="FYE109" s="189"/>
      <c r="FYF109" s="189"/>
      <c r="FYG109" s="189"/>
      <c r="FYH109" s="189"/>
      <c r="FYI109" s="189"/>
      <c r="FYJ109" s="189"/>
      <c r="FYK109" s="189"/>
      <c r="FYL109" s="189"/>
      <c r="FYM109" s="189"/>
      <c r="FYN109" s="189"/>
      <c r="FYO109" s="189"/>
      <c r="FYP109" s="189"/>
      <c r="FYQ109" s="189"/>
      <c r="FYR109" s="189"/>
      <c r="FYS109" s="189"/>
      <c r="FYT109" s="189"/>
      <c r="FYU109" s="189"/>
      <c r="FYV109" s="189"/>
      <c r="FYW109" s="189"/>
      <c r="FYX109" s="189"/>
      <c r="FYY109" s="189"/>
      <c r="FYZ109" s="189"/>
      <c r="FZA109" s="189"/>
      <c r="FZB109" s="189"/>
      <c r="FZC109" s="189"/>
      <c r="FZD109" s="189"/>
      <c r="FZE109" s="189"/>
      <c r="FZF109" s="189"/>
      <c r="FZG109" s="189"/>
      <c r="FZH109" s="189"/>
      <c r="FZI109" s="189"/>
      <c r="FZJ109" s="189"/>
      <c r="FZK109" s="189"/>
      <c r="FZL109" s="189"/>
      <c r="FZM109" s="189"/>
      <c r="FZN109" s="189"/>
      <c r="FZO109" s="189"/>
      <c r="FZP109" s="189"/>
      <c r="FZQ109" s="189"/>
      <c r="FZR109" s="189"/>
      <c r="FZS109" s="189"/>
      <c r="FZT109" s="189"/>
      <c r="FZU109" s="189"/>
      <c r="FZV109" s="189"/>
      <c r="FZW109" s="189"/>
      <c r="FZX109" s="189"/>
      <c r="FZY109" s="189"/>
      <c r="FZZ109" s="189"/>
      <c r="GAA109" s="189"/>
      <c r="GAB109" s="189"/>
      <c r="GAC109" s="189"/>
      <c r="GAD109" s="189"/>
      <c r="GAE109" s="189"/>
      <c r="GAF109" s="189"/>
      <c r="GAG109" s="189"/>
      <c r="GAH109" s="189"/>
      <c r="GAI109" s="189"/>
      <c r="GAJ109" s="189"/>
      <c r="GAK109" s="189"/>
      <c r="GAL109" s="189"/>
      <c r="GAM109" s="189"/>
      <c r="GAN109" s="189"/>
      <c r="GAO109" s="189"/>
      <c r="GAP109" s="189"/>
      <c r="GAQ109" s="189"/>
      <c r="GAR109" s="189"/>
      <c r="GAS109" s="189"/>
      <c r="GAT109" s="189"/>
      <c r="GAU109" s="189"/>
      <c r="GAV109" s="189"/>
      <c r="GAW109" s="189"/>
      <c r="GAX109" s="189"/>
      <c r="GAY109" s="189"/>
      <c r="GAZ109" s="189"/>
      <c r="GBA109" s="189"/>
      <c r="GBB109" s="189"/>
      <c r="GBC109" s="189"/>
      <c r="GBD109" s="189"/>
      <c r="GBE109" s="189"/>
      <c r="GBF109" s="189"/>
      <c r="GBG109" s="189"/>
      <c r="GBH109" s="189"/>
      <c r="GBI109" s="189"/>
      <c r="GBJ109" s="189"/>
      <c r="GBK109" s="189"/>
      <c r="GBL109" s="189"/>
      <c r="GBM109" s="189"/>
      <c r="GBN109" s="189"/>
      <c r="GBO109" s="189"/>
      <c r="GBP109" s="189"/>
      <c r="GBQ109" s="189"/>
      <c r="GBR109" s="189"/>
      <c r="GBS109" s="189"/>
      <c r="GBT109" s="189"/>
      <c r="GBU109" s="189"/>
      <c r="GBV109" s="189"/>
      <c r="GBW109" s="189"/>
      <c r="GBX109" s="189"/>
      <c r="GBY109" s="189"/>
      <c r="GBZ109" s="189"/>
      <c r="GCA109" s="189"/>
      <c r="GCB109" s="189"/>
      <c r="GCC109" s="189"/>
      <c r="GCD109" s="189"/>
      <c r="GCE109" s="189"/>
      <c r="GCF109" s="189"/>
      <c r="GCG109" s="189"/>
      <c r="GCH109" s="189"/>
      <c r="GCI109" s="189"/>
      <c r="GCJ109" s="189"/>
      <c r="GCK109" s="189"/>
      <c r="GCL109" s="189"/>
      <c r="GCM109" s="189"/>
      <c r="GCN109" s="189"/>
      <c r="GCO109" s="189"/>
      <c r="GCP109" s="189"/>
      <c r="GCQ109" s="189"/>
      <c r="GCR109" s="189"/>
      <c r="GCS109" s="189"/>
      <c r="GCT109" s="189"/>
      <c r="GCU109" s="189"/>
      <c r="GCV109" s="189"/>
      <c r="GCW109" s="189"/>
      <c r="GCX109" s="189"/>
      <c r="GCY109" s="189"/>
      <c r="GCZ109" s="189"/>
      <c r="GDA109" s="189"/>
      <c r="GDB109" s="189"/>
      <c r="GDC109" s="189"/>
      <c r="GDD109" s="189"/>
      <c r="GDE109" s="189"/>
      <c r="GDF109" s="189"/>
      <c r="GDG109" s="189"/>
      <c r="GDH109" s="189"/>
      <c r="GDI109" s="189"/>
      <c r="GDJ109" s="189"/>
      <c r="GDK109" s="189"/>
      <c r="GDL109" s="189"/>
      <c r="GDM109" s="189"/>
      <c r="GDN109" s="189"/>
      <c r="GDO109" s="189"/>
      <c r="GDP109" s="189"/>
      <c r="GDQ109" s="189"/>
      <c r="GDR109" s="189"/>
      <c r="GDS109" s="189"/>
      <c r="GDT109" s="189"/>
      <c r="GDU109" s="189"/>
      <c r="GDV109" s="189"/>
      <c r="GDW109" s="189"/>
      <c r="GDX109" s="189"/>
      <c r="GDY109" s="189"/>
      <c r="GDZ109" s="189"/>
      <c r="GEA109" s="189"/>
      <c r="GEB109" s="189"/>
      <c r="GEC109" s="189"/>
      <c r="GED109" s="189"/>
      <c r="GEE109" s="189"/>
      <c r="GEF109" s="189"/>
      <c r="GEG109" s="189"/>
      <c r="GEH109" s="189"/>
      <c r="GEI109" s="189"/>
      <c r="GEJ109" s="189"/>
      <c r="GEK109" s="189"/>
      <c r="GEL109" s="189"/>
      <c r="GEM109" s="189"/>
      <c r="GEN109" s="189"/>
      <c r="GEO109" s="189"/>
      <c r="GEP109" s="189"/>
      <c r="GEQ109" s="189"/>
      <c r="GER109" s="189"/>
      <c r="GES109" s="189"/>
      <c r="GET109" s="189"/>
      <c r="GEU109" s="189"/>
      <c r="GEV109" s="189"/>
      <c r="GEW109" s="189"/>
      <c r="GEX109" s="189"/>
      <c r="GEY109" s="189"/>
      <c r="GEZ109" s="189"/>
      <c r="GFA109" s="189"/>
      <c r="GFB109" s="189"/>
      <c r="GFC109" s="189"/>
      <c r="GFD109" s="189"/>
      <c r="GFE109" s="189"/>
      <c r="GFF109" s="189"/>
      <c r="GFG109" s="189"/>
      <c r="GFH109" s="189"/>
      <c r="GFI109" s="189"/>
      <c r="GFJ109" s="189"/>
      <c r="GFK109" s="189"/>
      <c r="GFL109" s="189"/>
      <c r="GFM109" s="189"/>
      <c r="GFN109" s="189"/>
      <c r="GFO109" s="189"/>
      <c r="GFP109" s="189"/>
      <c r="GFQ109" s="189"/>
      <c r="GFR109" s="189"/>
      <c r="GFS109" s="189"/>
      <c r="GFT109" s="189"/>
      <c r="GFU109" s="189"/>
      <c r="GFV109" s="189"/>
      <c r="GFW109" s="189"/>
      <c r="GFX109" s="189"/>
      <c r="GFY109" s="189"/>
      <c r="GFZ109" s="189"/>
      <c r="GGA109" s="189"/>
      <c r="GGB109" s="189"/>
      <c r="GGC109" s="189"/>
      <c r="GGD109" s="189"/>
      <c r="GGE109" s="189"/>
      <c r="GGF109" s="189"/>
      <c r="GGG109" s="189"/>
      <c r="GGH109" s="189"/>
      <c r="GGI109" s="189"/>
      <c r="GGJ109" s="189"/>
      <c r="GGK109" s="189"/>
      <c r="GGL109" s="189"/>
      <c r="GGM109" s="189"/>
      <c r="GGN109" s="189"/>
      <c r="GGO109" s="189"/>
      <c r="GGP109" s="189"/>
      <c r="GGQ109" s="189"/>
      <c r="GGR109" s="189"/>
      <c r="GGS109" s="189"/>
      <c r="GGT109" s="189"/>
      <c r="GGU109" s="189"/>
      <c r="GGV109" s="189"/>
      <c r="GGW109" s="189"/>
      <c r="GGX109" s="189"/>
      <c r="GGY109" s="189"/>
      <c r="GGZ109" s="189"/>
      <c r="GHA109" s="189"/>
      <c r="GHB109" s="189"/>
      <c r="GHC109" s="189"/>
      <c r="GHD109" s="189"/>
      <c r="GHE109" s="189"/>
      <c r="GHF109" s="189"/>
      <c r="GHG109" s="189"/>
      <c r="GHH109" s="189"/>
      <c r="GHI109" s="189"/>
      <c r="GHJ109" s="189"/>
      <c r="GHK109" s="189"/>
      <c r="GHL109" s="189"/>
      <c r="GHM109" s="189"/>
      <c r="GHN109" s="189"/>
      <c r="GHO109" s="189"/>
      <c r="GHP109" s="189"/>
      <c r="GHQ109" s="189"/>
      <c r="GHR109" s="189"/>
      <c r="GHS109" s="189"/>
      <c r="GHT109" s="189"/>
      <c r="GHU109" s="189"/>
      <c r="GHV109" s="189"/>
      <c r="GHW109" s="189"/>
      <c r="GHX109" s="189"/>
      <c r="GHY109" s="189"/>
      <c r="GHZ109" s="189"/>
      <c r="GIA109" s="189"/>
      <c r="GIB109" s="189"/>
      <c r="GIC109" s="189"/>
      <c r="GID109" s="189"/>
      <c r="GIE109" s="189"/>
      <c r="GIF109" s="189"/>
      <c r="GIG109" s="189"/>
      <c r="GIH109" s="189"/>
      <c r="GII109" s="189"/>
      <c r="GIJ109" s="189"/>
      <c r="GIK109" s="189"/>
      <c r="GIL109" s="189"/>
      <c r="GIM109" s="189"/>
      <c r="GIN109" s="189"/>
      <c r="GIO109" s="189"/>
      <c r="GIP109" s="189"/>
      <c r="GIQ109" s="189"/>
      <c r="GIR109" s="189"/>
      <c r="GIS109" s="189"/>
      <c r="GIT109" s="189"/>
      <c r="GIU109" s="189"/>
      <c r="GIV109" s="189"/>
      <c r="GIW109" s="189"/>
      <c r="GIX109" s="189"/>
      <c r="GIY109" s="189"/>
      <c r="GIZ109" s="189"/>
      <c r="GJA109" s="189"/>
      <c r="GJB109" s="189"/>
      <c r="GJC109" s="189"/>
      <c r="GJD109" s="189"/>
      <c r="GJE109" s="189"/>
      <c r="GJF109" s="189"/>
      <c r="GJG109" s="189"/>
      <c r="GJH109" s="189"/>
      <c r="GJI109" s="189"/>
      <c r="GJJ109" s="189"/>
      <c r="GJK109" s="189"/>
      <c r="GJL109" s="189"/>
      <c r="GJM109" s="189"/>
      <c r="GJN109" s="189"/>
      <c r="GJO109" s="189"/>
      <c r="GJP109" s="189"/>
      <c r="GJQ109" s="189"/>
      <c r="GJR109" s="189"/>
      <c r="GJS109" s="189"/>
      <c r="GJT109" s="189"/>
      <c r="GJU109" s="189"/>
      <c r="GJV109" s="189"/>
      <c r="GJW109" s="189"/>
      <c r="GJX109" s="189"/>
      <c r="GJY109" s="189"/>
      <c r="GJZ109" s="189"/>
      <c r="GKA109" s="189"/>
      <c r="GKB109" s="189"/>
      <c r="GKC109" s="189"/>
      <c r="GKD109" s="189"/>
      <c r="GKE109" s="189"/>
      <c r="GKF109" s="189"/>
      <c r="GKG109" s="189"/>
      <c r="GKH109" s="189"/>
      <c r="GKI109" s="189"/>
      <c r="GKJ109" s="189"/>
      <c r="GKK109" s="189"/>
      <c r="GKL109" s="189"/>
      <c r="GKM109" s="189"/>
      <c r="GKN109" s="189"/>
      <c r="GKO109" s="189"/>
      <c r="GKP109" s="189"/>
      <c r="GKQ109" s="189"/>
      <c r="GKR109" s="189"/>
      <c r="GKS109" s="189"/>
      <c r="GKT109" s="189"/>
      <c r="GKU109" s="189"/>
      <c r="GKV109" s="189"/>
      <c r="GKW109" s="189"/>
      <c r="GKX109" s="189"/>
      <c r="GKY109" s="189"/>
      <c r="GKZ109" s="189"/>
      <c r="GLA109" s="189"/>
      <c r="GLB109" s="189"/>
      <c r="GLC109" s="189"/>
      <c r="GLD109" s="189"/>
      <c r="GLE109" s="189"/>
      <c r="GLF109" s="189"/>
      <c r="GLG109" s="189"/>
      <c r="GLH109" s="189"/>
      <c r="GLI109" s="189"/>
      <c r="GLJ109" s="189"/>
      <c r="GLK109" s="189"/>
      <c r="GLL109" s="189"/>
      <c r="GLM109" s="189"/>
      <c r="GLN109" s="189"/>
      <c r="GLO109" s="189"/>
      <c r="GLP109" s="189"/>
      <c r="GLQ109" s="189"/>
      <c r="GLR109" s="189"/>
      <c r="GLS109" s="189"/>
      <c r="GLT109" s="189"/>
      <c r="GLU109" s="189"/>
      <c r="GLV109" s="189"/>
      <c r="GLW109" s="189"/>
      <c r="GLX109" s="189"/>
      <c r="GLY109" s="189"/>
      <c r="GLZ109" s="189"/>
      <c r="GMA109" s="189"/>
      <c r="GMB109" s="189"/>
      <c r="GMC109" s="189"/>
      <c r="GMD109" s="189"/>
      <c r="GME109" s="189"/>
      <c r="GMF109" s="189"/>
      <c r="GMG109" s="189"/>
      <c r="GMH109" s="189"/>
      <c r="GMI109" s="189"/>
      <c r="GMJ109" s="189"/>
      <c r="GMK109" s="189"/>
      <c r="GML109" s="189"/>
      <c r="GMM109" s="189"/>
      <c r="GMN109" s="189"/>
      <c r="GMO109" s="189"/>
      <c r="GMP109" s="189"/>
      <c r="GMQ109" s="189"/>
      <c r="GMR109" s="189"/>
      <c r="GMS109" s="189"/>
      <c r="GMT109" s="189"/>
      <c r="GMU109" s="189"/>
      <c r="GMV109" s="189"/>
      <c r="GMW109" s="189"/>
      <c r="GMX109" s="189"/>
      <c r="GMY109" s="189"/>
      <c r="GMZ109" s="189"/>
      <c r="GNA109" s="189"/>
      <c r="GNB109" s="189"/>
      <c r="GNC109" s="189"/>
      <c r="GND109" s="189"/>
      <c r="GNE109" s="189"/>
      <c r="GNF109" s="189"/>
      <c r="GNG109" s="189"/>
      <c r="GNH109" s="189"/>
      <c r="GNI109" s="189"/>
      <c r="GNJ109" s="189"/>
      <c r="GNK109" s="189"/>
      <c r="GNL109" s="189"/>
      <c r="GNM109" s="189"/>
      <c r="GNN109" s="189"/>
      <c r="GNO109" s="189"/>
      <c r="GNP109" s="189"/>
      <c r="GNQ109" s="189"/>
      <c r="GNR109" s="189"/>
      <c r="GNS109" s="189"/>
      <c r="GNT109" s="189"/>
      <c r="GNU109" s="189"/>
      <c r="GNV109" s="189"/>
      <c r="GNW109" s="189"/>
      <c r="GNX109" s="189"/>
      <c r="GNY109" s="189"/>
      <c r="GNZ109" s="189"/>
      <c r="GOA109" s="189"/>
      <c r="GOB109" s="189"/>
      <c r="GOC109" s="189"/>
      <c r="GOD109" s="189"/>
      <c r="GOE109" s="189"/>
      <c r="GOF109" s="189"/>
      <c r="GOG109" s="189"/>
      <c r="GOH109" s="189"/>
      <c r="GOI109" s="189"/>
      <c r="GOJ109" s="189"/>
      <c r="GOK109" s="189"/>
      <c r="GOL109" s="189"/>
      <c r="GOM109" s="189"/>
      <c r="GON109" s="189"/>
      <c r="GOO109" s="189"/>
      <c r="GOP109" s="189"/>
      <c r="GOQ109" s="189"/>
      <c r="GOR109" s="189"/>
      <c r="GOS109" s="189"/>
      <c r="GOT109" s="189"/>
      <c r="GOU109" s="189"/>
      <c r="GOV109" s="189"/>
      <c r="GOW109" s="189"/>
      <c r="GOX109" s="189"/>
      <c r="GOY109" s="189"/>
      <c r="GOZ109" s="189"/>
      <c r="GPA109" s="189"/>
      <c r="GPB109" s="189"/>
      <c r="GPC109" s="189"/>
      <c r="GPD109" s="189"/>
      <c r="GPE109" s="189"/>
      <c r="GPF109" s="189"/>
      <c r="GPG109" s="189"/>
      <c r="GPH109" s="189"/>
      <c r="GPI109" s="189"/>
      <c r="GPJ109" s="189"/>
      <c r="GPK109" s="189"/>
      <c r="GPL109" s="189"/>
      <c r="GPM109" s="189"/>
      <c r="GPN109" s="189"/>
      <c r="GPO109" s="189"/>
      <c r="GPP109" s="189"/>
      <c r="GPQ109" s="189"/>
      <c r="GPR109" s="189"/>
      <c r="GPS109" s="189"/>
      <c r="GPT109" s="189"/>
      <c r="GPU109" s="189"/>
      <c r="GPV109" s="189"/>
      <c r="GPW109" s="189"/>
      <c r="GPX109" s="189"/>
      <c r="GPY109" s="189"/>
      <c r="GPZ109" s="189"/>
      <c r="GQA109" s="189"/>
      <c r="GQB109" s="189"/>
      <c r="GQC109" s="189"/>
      <c r="GQD109" s="189"/>
      <c r="GQE109" s="189"/>
      <c r="GQF109" s="189"/>
      <c r="GQG109" s="189"/>
      <c r="GQH109" s="189"/>
      <c r="GQI109" s="189"/>
      <c r="GQJ109" s="189"/>
      <c r="GQK109" s="189"/>
      <c r="GQL109" s="189"/>
      <c r="GQM109" s="189"/>
      <c r="GQN109" s="189"/>
      <c r="GQO109" s="189"/>
      <c r="GQP109" s="189"/>
      <c r="GQQ109" s="189"/>
      <c r="GQR109" s="189"/>
      <c r="GQS109" s="189"/>
      <c r="GQT109" s="189"/>
      <c r="GQU109" s="189"/>
      <c r="GQV109" s="189"/>
      <c r="GQW109" s="189"/>
      <c r="GQX109" s="189"/>
      <c r="GQY109" s="189"/>
      <c r="GQZ109" s="189"/>
      <c r="GRA109" s="189"/>
      <c r="GRB109" s="189"/>
      <c r="GRC109" s="189"/>
      <c r="GRD109" s="189"/>
      <c r="GRE109" s="189"/>
      <c r="GRF109" s="189"/>
      <c r="GRG109" s="189"/>
      <c r="GRH109" s="189"/>
      <c r="GRI109" s="189"/>
      <c r="GRJ109" s="189"/>
      <c r="GRK109" s="189"/>
      <c r="GRL109" s="189"/>
      <c r="GRM109" s="189"/>
      <c r="GRN109" s="189"/>
      <c r="GRO109" s="189"/>
      <c r="GRP109" s="189"/>
      <c r="GRQ109" s="189"/>
      <c r="GRR109" s="189"/>
      <c r="GRS109" s="189"/>
      <c r="GRT109" s="189"/>
      <c r="GRU109" s="189"/>
      <c r="GRV109" s="189"/>
      <c r="GRW109" s="189"/>
      <c r="GRX109" s="189"/>
      <c r="GRY109" s="189"/>
      <c r="GRZ109" s="189"/>
      <c r="GSA109" s="189"/>
      <c r="GSB109" s="189"/>
      <c r="GSC109" s="189"/>
      <c r="GSD109" s="189"/>
      <c r="GSE109" s="189"/>
      <c r="GSF109" s="189"/>
      <c r="GSG109" s="189"/>
      <c r="GSH109" s="189"/>
      <c r="GSI109" s="189"/>
      <c r="GSJ109" s="189"/>
      <c r="GSK109" s="189"/>
      <c r="GSL109" s="189"/>
      <c r="GSM109" s="189"/>
      <c r="GSN109" s="189"/>
      <c r="GSO109" s="189"/>
      <c r="GSP109" s="189"/>
      <c r="GSQ109" s="189"/>
      <c r="GSR109" s="189"/>
      <c r="GSS109" s="189"/>
      <c r="GST109" s="189"/>
      <c r="GSU109" s="189"/>
      <c r="GSV109" s="189"/>
      <c r="GSW109" s="189"/>
      <c r="GSX109" s="189"/>
      <c r="GSY109" s="189"/>
      <c r="GSZ109" s="189"/>
      <c r="GTA109" s="189"/>
      <c r="GTB109" s="189"/>
      <c r="GTC109" s="189"/>
      <c r="GTD109" s="189"/>
      <c r="GTE109" s="189"/>
      <c r="GTF109" s="189"/>
      <c r="GTG109" s="189"/>
      <c r="GTH109" s="189"/>
      <c r="GTI109" s="189"/>
      <c r="GTJ109" s="189"/>
      <c r="GTK109" s="189"/>
      <c r="GTL109" s="189"/>
      <c r="GTM109" s="189"/>
      <c r="GTN109" s="189"/>
      <c r="GTO109" s="189"/>
      <c r="GTP109" s="189"/>
      <c r="GTQ109" s="189"/>
      <c r="GTR109" s="189"/>
      <c r="GTS109" s="189"/>
      <c r="GTT109" s="189"/>
      <c r="GTU109" s="189"/>
      <c r="GTV109" s="189"/>
      <c r="GTW109" s="189"/>
      <c r="GTX109" s="189"/>
      <c r="GTY109" s="189"/>
      <c r="GTZ109" s="189"/>
      <c r="GUA109" s="189"/>
      <c r="GUB109" s="189"/>
      <c r="GUC109" s="189"/>
      <c r="GUD109" s="189"/>
      <c r="GUE109" s="189"/>
      <c r="GUF109" s="189"/>
      <c r="GUG109" s="189"/>
      <c r="GUH109" s="189"/>
      <c r="GUI109" s="189"/>
      <c r="GUJ109" s="189"/>
      <c r="GUK109" s="189"/>
      <c r="GUL109" s="189"/>
      <c r="GUM109" s="189"/>
      <c r="GUN109" s="189"/>
      <c r="GUO109" s="189"/>
      <c r="GUP109" s="189"/>
      <c r="GUQ109" s="189"/>
      <c r="GUR109" s="189"/>
      <c r="GUS109" s="189"/>
      <c r="GUT109" s="189"/>
      <c r="GUU109" s="189"/>
      <c r="GUV109" s="189"/>
      <c r="GUW109" s="189"/>
      <c r="GUX109" s="189"/>
      <c r="GUY109" s="189"/>
      <c r="GUZ109" s="189"/>
      <c r="GVA109" s="189"/>
      <c r="GVB109" s="189"/>
      <c r="GVC109" s="189"/>
      <c r="GVD109" s="189"/>
      <c r="GVE109" s="189"/>
      <c r="GVF109" s="189"/>
      <c r="GVG109" s="189"/>
      <c r="GVH109" s="189"/>
      <c r="GVI109" s="189"/>
      <c r="GVJ109" s="189"/>
      <c r="GVK109" s="189"/>
      <c r="GVL109" s="189"/>
      <c r="GVM109" s="189"/>
      <c r="GVN109" s="189"/>
      <c r="GVO109" s="189"/>
      <c r="GVP109" s="189"/>
      <c r="GVQ109" s="189"/>
      <c r="GVR109" s="189"/>
      <c r="GVS109" s="189"/>
      <c r="GVT109" s="189"/>
      <c r="GVU109" s="189"/>
      <c r="GVV109" s="189"/>
      <c r="GVW109" s="189"/>
      <c r="GVX109" s="189"/>
      <c r="GVY109" s="189"/>
      <c r="GVZ109" s="189"/>
      <c r="GWA109" s="189"/>
      <c r="GWB109" s="189"/>
      <c r="GWC109" s="189"/>
      <c r="GWD109" s="189"/>
      <c r="GWE109" s="189"/>
      <c r="GWF109" s="189"/>
      <c r="GWG109" s="189"/>
      <c r="GWH109" s="189"/>
      <c r="GWI109" s="189"/>
      <c r="GWJ109" s="189"/>
      <c r="GWK109" s="189"/>
      <c r="GWL109" s="189"/>
      <c r="GWM109" s="189"/>
      <c r="GWN109" s="189"/>
      <c r="GWO109" s="189"/>
      <c r="GWP109" s="189"/>
      <c r="GWQ109" s="189"/>
      <c r="GWR109" s="189"/>
      <c r="GWS109" s="189"/>
      <c r="GWT109" s="189"/>
      <c r="GWU109" s="189"/>
      <c r="GWV109" s="189"/>
      <c r="GWW109" s="189"/>
      <c r="GWX109" s="189"/>
      <c r="GWY109" s="189"/>
      <c r="GWZ109" s="189"/>
      <c r="GXA109" s="189"/>
      <c r="GXB109" s="189"/>
      <c r="GXC109" s="189"/>
      <c r="GXD109" s="189"/>
      <c r="GXE109" s="189"/>
      <c r="GXF109" s="189"/>
      <c r="GXG109" s="189"/>
      <c r="GXH109" s="189"/>
      <c r="GXI109" s="189"/>
      <c r="GXJ109" s="189"/>
      <c r="GXK109" s="189"/>
      <c r="GXL109" s="189"/>
      <c r="GXM109" s="189"/>
      <c r="GXN109" s="189"/>
      <c r="GXO109" s="189"/>
      <c r="GXP109" s="189"/>
      <c r="GXQ109" s="189"/>
      <c r="GXR109" s="189"/>
      <c r="GXS109" s="189"/>
      <c r="GXT109" s="189"/>
      <c r="GXU109" s="189"/>
      <c r="GXV109" s="189"/>
      <c r="GXW109" s="189"/>
      <c r="GXX109" s="189"/>
      <c r="GXY109" s="189"/>
      <c r="GXZ109" s="189"/>
      <c r="GYA109" s="189"/>
      <c r="GYB109" s="189"/>
      <c r="GYC109" s="189"/>
      <c r="GYD109" s="189"/>
      <c r="GYE109" s="189"/>
      <c r="GYF109" s="189"/>
      <c r="GYG109" s="189"/>
      <c r="GYH109" s="189"/>
      <c r="GYI109" s="189"/>
      <c r="GYJ109" s="189"/>
      <c r="GYK109" s="189"/>
      <c r="GYL109" s="189"/>
      <c r="GYM109" s="189"/>
      <c r="GYN109" s="189"/>
      <c r="GYO109" s="189"/>
      <c r="GYP109" s="189"/>
      <c r="GYQ109" s="189"/>
      <c r="GYR109" s="189"/>
      <c r="GYS109" s="189"/>
      <c r="GYT109" s="189"/>
      <c r="GYU109" s="189"/>
      <c r="GYV109" s="189"/>
      <c r="GYW109" s="189"/>
      <c r="GYX109" s="189"/>
      <c r="GYY109" s="189"/>
      <c r="GYZ109" s="189"/>
      <c r="GZA109" s="189"/>
      <c r="GZB109" s="189"/>
      <c r="GZC109" s="189"/>
      <c r="GZD109" s="189"/>
      <c r="GZE109" s="189"/>
      <c r="GZF109" s="189"/>
      <c r="GZG109" s="189"/>
      <c r="GZH109" s="189"/>
      <c r="GZI109" s="189"/>
      <c r="GZJ109" s="189"/>
      <c r="GZK109" s="189"/>
      <c r="GZL109" s="189"/>
      <c r="GZM109" s="189"/>
      <c r="GZN109" s="189"/>
      <c r="GZO109" s="189"/>
      <c r="GZP109" s="189"/>
      <c r="GZQ109" s="189"/>
      <c r="GZR109" s="189"/>
      <c r="GZS109" s="189"/>
      <c r="GZT109" s="189"/>
      <c r="GZU109" s="189"/>
      <c r="GZV109" s="189"/>
      <c r="GZW109" s="189"/>
      <c r="GZX109" s="189"/>
      <c r="GZY109" s="189"/>
      <c r="GZZ109" s="189"/>
      <c r="HAA109" s="189"/>
      <c r="HAB109" s="189"/>
      <c r="HAC109" s="189"/>
      <c r="HAD109" s="189"/>
      <c r="HAE109" s="189"/>
      <c r="HAF109" s="189"/>
      <c r="HAG109" s="189"/>
      <c r="HAH109" s="189"/>
      <c r="HAI109" s="189"/>
      <c r="HAJ109" s="189"/>
      <c r="HAK109" s="189"/>
      <c r="HAL109" s="189"/>
      <c r="HAM109" s="189"/>
      <c r="HAN109" s="189"/>
      <c r="HAO109" s="189"/>
      <c r="HAP109" s="189"/>
      <c r="HAQ109" s="189"/>
      <c r="HAR109" s="189"/>
      <c r="HAS109" s="189"/>
      <c r="HAT109" s="189"/>
      <c r="HAU109" s="189"/>
      <c r="HAV109" s="189"/>
      <c r="HAW109" s="189"/>
      <c r="HAX109" s="189"/>
      <c r="HAY109" s="189"/>
      <c r="HAZ109" s="189"/>
      <c r="HBA109" s="189"/>
      <c r="HBB109" s="189"/>
      <c r="HBC109" s="189"/>
      <c r="HBD109" s="189"/>
      <c r="HBE109" s="189"/>
      <c r="HBF109" s="189"/>
      <c r="HBG109" s="189"/>
      <c r="HBH109" s="189"/>
      <c r="HBI109" s="189"/>
      <c r="HBJ109" s="189"/>
      <c r="HBK109" s="189"/>
      <c r="HBL109" s="189"/>
      <c r="HBM109" s="189"/>
      <c r="HBN109" s="189"/>
      <c r="HBO109" s="189"/>
      <c r="HBP109" s="189"/>
      <c r="HBQ109" s="189"/>
      <c r="HBR109" s="189"/>
      <c r="HBS109" s="189"/>
      <c r="HBT109" s="189"/>
      <c r="HBU109" s="189"/>
      <c r="HBV109" s="189"/>
      <c r="HBW109" s="189"/>
      <c r="HBX109" s="189"/>
      <c r="HBY109" s="189"/>
      <c r="HBZ109" s="189"/>
      <c r="HCA109" s="189"/>
      <c r="HCB109" s="189"/>
      <c r="HCC109" s="189"/>
      <c r="HCD109" s="189"/>
      <c r="HCE109" s="189"/>
      <c r="HCF109" s="189"/>
      <c r="HCG109" s="189"/>
      <c r="HCH109" s="189"/>
      <c r="HCI109" s="189"/>
      <c r="HCJ109" s="189"/>
      <c r="HCK109" s="189"/>
      <c r="HCL109" s="189"/>
      <c r="HCM109" s="189"/>
      <c r="HCN109" s="189"/>
      <c r="HCO109" s="189"/>
      <c r="HCP109" s="189"/>
      <c r="HCQ109" s="189"/>
      <c r="HCR109" s="189"/>
      <c r="HCS109" s="189"/>
      <c r="HCT109" s="189"/>
      <c r="HCU109" s="189"/>
      <c r="HCV109" s="189"/>
      <c r="HCW109" s="189"/>
      <c r="HCX109" s="189"/>
      <c r="HCY109" s="189"/>
      <c r="HCZ109" s="189"/>
      <c r="HDA109" s="189"/>
      <c r="HDB109" s="189"/>
      <c r="HDC109" s="189"/>
      <c r="HDD109" s="189"/>
      <c r="HDE109" s="189"/>
      <c r="HDF109" s="189"/>
      <c r="HDG109" s="189"/>
      <c r="HDH109" s="189"/>
      <c r="HDI109" s="189"/>
      <c r="HDJ109" s="189"/>
      <c r="HDK109" s="189"/>
      <c r="HDL109" s="189"/>
      <c r="HDM109" s="189"/>
      <c r="HDN109" s="189"/>
      <c r="HDO109" s="189"/>
      <c r="HDP109" s="189"/>
      <c r="HDQ109" s="189"/>
      <c r="HDR109" s="189"/>
      <c r="HDS109" s="189"/>
      <c r="HDT109" s="189"/>
      <c r="HDU109" s="189"/>
      <c r="HDV109" s="189"/>
      <c r="HDW109" s="189"/>
      <c r="HDX109" s="189"/>
      <c r="HDY109" s="189"/>
      <c r="HDZ109" s="189"/>
      <c r="HEA109" s="189"/>
      <c r="HEB109" s="189"/>
      <c r="HEC109" s="189"/>
      <c r="HED109" s="189"/>
      <c r="HEE109" s="189"/>
      <c r="HEF109" s="189"/>
      <c r="HEG109" s="189"/>
      <c r="HEH109" s="189"/>
      <c r="HEI109" s="189"/>
      <c r="HEJ109" s="189"/>
      <c r="HEK109" s="189"/>
      <c r="HEL109" s="189"/>
      <c r="HEM109" s="189"/>
      <c r="HEN109" s="189"/>
      <c r="HEO109" s="189"/>
      <c r="HEP109" s="189"/>
      <c r="HEQ109" s="189"/>
      <c r="HER109" s="189"/>
      <c r="HES109" s="189"/>
      <c r="HET109" s="189"/>
      <c r="HEU109" s="189"/>
      <c r="HEV109" s="189"/>
      <c r="HEW109" s="189"/>
      <c r="HEX109" s="189"/>
      <c r="HEY109" s="189"/>
      <c r="HEZ109" s="189"/>
      <c r="HFA109" s="189"/>
      <c r="HFB109" s="189"/>
      <c r="HFC109" s="189"/>
      <c r="HFD109" s="189"/>
      <c r="HFE109" s="189"/>
      <c r="HFF109" s="189"/>
      <c r="HFG109" s="189"/>
      <c r="HFH109" s="189"/>
      <c r="HFI109" s="189"/>
      <c r="HFJ109" s="189"/>
      <c r="HFK109" s="189"/>
      <c r="HFL109" s="189"/>
      <c r="HFM109" s="189"/>
      <c r="HFN109" s="189"/>
      <c r="HFO109" s="189"/>
      <c r="HFP109" s="189"/>
      <c r="HFQ109" s="189"/>
      <c r="HFR109" s="189"/>
      <c r="HFS109" s="189"/>
      <c r="HFT109" s="189"/>
      <c r="HFU109" s="189"/>
      <c r="HFV109" s="189"/>
      <c r="HFW109" s="189"/>
      <c r="HFX109" s="189"/>
      <c r="HFY109" s="189"/>
      <c r="HFZ109" s="189"/>
      <c r="HGA109" s="189"/>
      <c r="HGB109" s="189"/>
      <c r="HGC109" s="189"/>
      <c r="HGD109" s="189"/>
      <c r="HGE109" s="189"/>
      <c r="HGF109" s="189"/>
      <c r="HGG109" s="189"/>
      <c r="HGH109" s="189"/>
      <c r="HGI109" s="189"/>
      <c r="HGJ109" s="189"/>
      <c r="HGK109" s="189"/>
      <c r="HGL109" s="189"/>
      <c r="HGM109" s="189"/>
      <c r="HGN109" s="189"/>
      <c r="HGO109" s="189"/>
      <c r="HGP109" s="189"/>
      <c r="HGQ109" s="189"/>
      <c r="HGR109" s="189"/>
      <c r="HGS109" s="189"/>
      <c r="HGT109" s="189"/>
      <c r="HGU109" s="189"/>
      <c r="HGV109" s="189"/>
      <c r="HGW109" s="189"/>
      <c r="HGX109" s="189"/>
      <c r="HGY109" s="189"/>
      <c r="HGZ109" s="189"/>
      <c r="HHA109" s="189"/>
      <c r="HHB109" s="189"/>
      <c r="HHC109" s="189"/>
      <c r="HHD109" s="189"/>
      <c r="HHE109" s="189"/>
      <c r="HHF109" s="189"/>
      <c r="HHG109" s="189"/>
      <c r="HHH109" s="189"/>
      <c r="HHI109" s="189"/>
      <c r="HHJ109" s="189"/>
      <c r="HHK109" s="189"/>
      <c r="HHL109" s="189"/>
      <c r="HHM109" s="189"/>
      <c r="HHN109" s="189"/>
      <c r="HHO109" s="189"/>
      <c r="HHP109" s="189"/>
      <c r="HHQ109" s="189"/>
      <c r="HHR109" s="189"/>
      <c r="HHS109" s="189"/>
      <c r="HHT109" s="189"/>
      <c r="HHU109" s="189"/>
      <c r="HHV109" s="189"/>
      <c r="HHW109" s="189"/>
      <c r="HHX109" s="189"/>
      <c r="HHY109" s="189"/>
      <c r="HHZ109" s="189"/>
      <c r="HIA109" s="189"/>
      <c r="HIB109" s="189"/>
      <c r="HIC109" s="189"/>
      <c r="HID109" s="189"/>
      <c r="HIE109" s="189"/>
      <c r="HIF109" s="189"/>
      <c r="HIG109" s="189"/>
      <c r="HIH109" s="189"/>
      <c r="HII109" s="189"/>
      <c r="HIJ109" s="189"/>
      <c r="HIK109" s="189"/>
      <c r="HIL109" s="189"/>
      <c r="HIM109" s="189"/>
      <c r="HIN109" s="189"/>
      <c r="HIO109" s="189"/>
      <c r="HIP109" s="189"/>
      <c r="HIQ109" s="189"/>
      <c r="HIR109" s="189"/>
      <c r="HIS109" s="189"/>
      <c r="HIT109" s="189"/>
      <c r="HIU109" s="189"/>
      <c r="HIV109" s="189"/>
      <c r="HIW109" s="189"/>
      <c r="HIX109" s="189"/>
      <c r="HIY109" s="189"/>
      <c r="HIZ109" s="189"/>
      <c r="HJA109" s="189"/>
      <c r="HJB109" s="189"/>
      <c r="HJC109" s="189"/>
      <c r="HJD109" s="189"/>
      <c r="HJE109" s="189"/>
      <c r="HJF109" s="189"/>
      <c r="HJG109" s="189"/>
      <c r="HJH109" s="189"/>
      <c r="HJI109" s="189"/>
      <c r="HJJ109" s="189"/>
      <c r="HJK109" s="189"/>
      <c r="HJL109" s="189"/>
      <c r="HJM109" s="189"/>
      <c r="HJN109" s="189"/>
      <c r="HJO109" s="189"/>
      <c r="HJP109" s="189"/>
      <c r="HJQ109" s="189"/>
      <c r="HJR109" s="189"/>
      <c r="HJS109" s="189"/>
      <c r="HJT109" s="189"/>
      <c r="HJU109" s="189"/>
      <c r="HJV109" s="189"/>
      <c r="HJW109" s="189"/>
      <c r="HJX109" s="189"/>
      <c r="HJY109" s="189"/>
      <c r="HJZ109" s="189"/>
      <c r="HKA109" s="189"/>
      <c r="HKB109" s="189"/>
      <c r="HKC109" s="189"/>
      <c r="HKD109" s="189"/>
      <c r="HKE109" s="189"/>
      <c r="HKF109" s="189"/>
      <c r="HKG109" s="189"/>
      <c r="HKH109" s="189"/>
      <c r="HKI109" s="189"/>
      <c r="HKJ109" s="189"/>
      <c r="HKK109" s="189"/>
      <c r="HKL109" s="189"/>
      <c r="HKM109" s="189"/>
      <c r="HKN109" s="189"/>
      <c r="HKO109" s="189"/>
      <c r="HKP109" s="189"/>
      <c r="HKQ109" s="189"/>
      <c r="HKR109" s="189"/>
      <c r="HKS109" s="189"/>
      <c r="HKT109" s="189"/>
      <c r="HKU109" s="189"/>
      <c r="HKV109" s="189"/>
      <c r="HKW109" s="189"/>
      <c r="HKX109" s="189"/>
      <c r="HKY109" s="189"/>
      <c r="HKZ109" s="189"/>
      <c r="HLA109" s="189"/>
      <c r="HLB109" s="189"/>
      <c r="HLC109" s="189"/>
      <c r="HLD109" s="189"/>
      <c r="HLE109" s="189"/>
      <c r="HLF109" s="189"/>
      <c r="HLG109" s="189"/>
      <c r="HLH109" s="189"/>
      <c r="HLI109" s="189"/>
      <c r="HLJ109" s="189"/>
      <c r="HLK109" s="189"/>
      <c r="HLL109" s="189"/>
      <c r="HLM109" s="189"/>
      <c r="HLN109" s="189"/>
      <c r="HLO109" s="189"/>
      <c r="HLP109" s="189"/>
      <c r="HLQ109" s="189"/>
      <c r="HLR109" s="189"/>
      <c r="HLS109" s="189"/>
      <c r="HLT109" s="189"/>
      <c r="HLU109" s="189"/>
      <c r="HLV109" s="189"/>
      <c r="HLW109" s="189"/>
      <c r="HLX109" s="189"/>
      <c r="HLY109" s="189"/>
      <c r="HLZ109" s="189"/>
      <c r="HMA109" s="189"/>
      <c r="HMB109" s="189"/>
      <c r="HMC109" s="189"/>
      <c r="HMD109" s="189"/>
      <c r="HME109" s="189"/>
      <c r="HMF109" s="189"/>
      <c r="HMG109" s="189"/>
      <c r="HMH109" s="189"/>
      <c r="HMI109" s="189"/>
      <c r="HMJ109" s="189"/>
      <c r="HMK109" s="189"/>
      <c r="HML109" s="189"/>
      <c r="HMM109" s="189"/>
      <c r="HMN109" s="189"/>
      <c r="HMO109" s="189"/>
      <c r="HMP109" s="189"/>
      <c r="HMQ109" s="189"/>
      <c r="HMR109" s="189"/>
      <c r="HMS109" s="189"/>
      <c r="HMT109" s="189"/>
      <c r="HMU109" s="189"/>
      <c r="HMV109" s="189"/>
      <c r="HMW109" s="189"/>
      <c r="HMX109" s="189"/>
      <c r="HMY109" s="189"/>
      <c r="HMZ109" s="189"/>
      <c r="HNA109" s="189"/>
      <c r="HNB109" s="189"/>
      <c r="HNC109" s="189"/>
      <c r="HND109" s="189"/>
      <c r="HNE109" s="189"/>
      <c r="HNF109" s="189"/>
      <c r="HNG109" s="189"/>
      <c r="HNH109" s="189"/>
      <c r="HNI109" s="189"/>
      <c r="HNJ109" s="189"/>
      <c r="HNK109" s="189"/>
      <c r="HNL109" s="189"/>
      <c r="HNM109" s="189"/>
      <c r="HNN109" s="189"/>
      <c r="HNO109" s="189"/>
      <c r="HNP109" s="189"/>
      <c r="HNQ109" s="189"/>
      <c r="HNR109" s="189"/>
      <c r="HNS109" s="189"/>
      <c r="HNT109" s="189"/>
      <c r="HNU109" s="189"/>
      <c r="HNV109" s="189"/>
      <c r="HNW109" s="189"/>
      <c r="HNX109" s="189"/>
      <c r="HNY109" s="189"/>
      <c r="HNZ109" s="189"/>
      <c r="HOA109" s="189"/>
      <c r="HOB109" s="189"/>
      <c r="HOC109" s="189"/>
      <c r="HOD109" s="189"/>
      <c r="HOE109" s="189"/>
      <c r="HOF109" s="189"/>
      <c r="HOG109" s="189"/>
      <c r="HOH109" s="189"/>
      <c r="HOI109" s="189"/>
      <c r="HOJ109" s="189"/>
      <c r="HOK109" s="189"/>
      <c r="HOL109" s="189"/>
      <c r="HOM109" s="189"/>
      <c r="HON109" s="189"/>
      <c r="HOO109" s="189"/>
      <c r="HOP109" s="189"/>
      <c r="HOQ109" s="189"/>
      <c r="HOR109" s="189"/>
      <c r="HOS109" s="189"/>
      <c r="HOT109" s="189"/>
      <c r="HOU109" s="189"/>
      <c r="HOV109" s="189"/>
      <c r="HOW109" s="189"/>
      <c r="HOX109" s="189"/>
      <c r="HOY109" s="189"/>
      <c r="HOZ109" s="189"/>
      <c r="HPA109" s="189"/>
      <c r="HPB109" s="189"/>
      <c r="HPC109" s="189"/>
      <c r="HPD109" s="189"/>
      <c r="HPE109" s="189"/>
      <c r="HPF109" s="189"/>
      <c r="HPG109" s="189"/>
      <c r="HPH109" s="189"/>
      <c r="HPI109" s="189"/>
      <c r="HPJ109" s="189"/>
      <c r="HPK109" s="189"/>
      <c r="HPL109" s="189"/>
      <c r="HPM109" s="189"/>
      <c r="HPN109" s="189"/>
      <c r="HPO109" s="189"/>
      <c r="HPP109" s="189"/>
      <c r="HPQ109" s="189"/>
      <c r="HPR109" s="189"/>
      <c r="HPS109" s="189"/>
      <c r="HPT109" s="189"/>
      <c r="HPU109" s="189"/>
      <c r="HPV109" s="189"/>
      <c r="HPW109" s="189"/>
      <c r="HPX109" s="189"/>
      <c r="HPY109" s="189"/>
      <c r="HPZ109" s="189"/>
      <c r="HQA109" s="189"/>
      <c r="HQB109" s="189"/>
      <c r="HQC109" s="189"/>
      <c r="HQD109" s="189"/>
      <c r="HQE109" s="189"/>
      <c r="HQF109" s="189"/>
      <c r="HQG109" s="189"/>
      <c r="HQH109" s="189"/>
      <c r="HQI109" s="189"/>
      <c r="HQJ109" s="189"/>
      <c r="HQK109" s="189"/>
      <c r="HQL109" s="189"/>
      <c r="HQM109" s="189"/>
      <c r="HQN109" s="189"/>
      <c r="HQO109" s="189"/>
      <c r="HQP109" s="189"/>
      <c r="HQQ109" s="189"/>
      <c r="HQR109" s="189"/>
      <c r="HQS109" s="189"/>
      <c r="HQT109" s="189"/>
      <c r="HQU109" s="189"/>
      <c r="HQV109" s="189"/>
      <c r="HQW109" s="189"/>
      <c r="HQX109" s="189"/>
      <c r="HQY109" s="189"/>
      <c r="HQZ109" s="189"/>
      <c r="HRA109" s="189"/>
      <c r="HRB109" s="189"/>
      <c r="HRC109" s="189"/>
      <c r="HRD109" s="189"/>
      <c r="HRE109" s="189"/>
      <c r="HRF109" s="189"/>
      <c r="HRG109" s="189"/>
      <c r="HRH109" s="189"/>
      <c r="HRI109" s="189"/>
      <c r="HRJ109" s="189"/>
      <c r="HRK109" s="189"/>
      <c r="HRL109" s="189"/>
      <c r="HRM109" s="189"/>
      <c r="HRN109" s="189"/>
      <c r="HRO109" s="189"/>
      <c r="HRP109" s="189"/>
      <c r="HRQ109" s="189"/>
      <c r="HRR109" s="189"/>
      <c r="HRS109" s="189"/>
      <c r="HRT109" s="189"/>
      <c r="HRU109" s="189"/>
      <c r="HRV109" s="189"/>
      <c r="HRW109" s="189"/>
      <c r="HRX109" s="189"/>
      <c r="HRY109" s="189"/>
      <c r="HRZ109" s="189"/>
      <c r="HSA109" s="189"/>
      <c r="HSB109" s="189"/>
      <c r="HSC109" s="189"/>
      <c r="HSD109" s="189"/>
      <c r="HSE109" s="189"/>
      <c r="HSF109" s="189"/>
      <c r="HSG109" s="189"/>
      <c r="HSH109" s="189"/>
      <c r="HSI109" s="189"/>
      <c r="HSJ109" s="189"/>
      <c r="HSK109" s="189"/>
      <c r="HSL109" s="189"/>
      <c r="HSM109" s="189"/>
      <c r="HSN109" s="189"/>
      <c r="HSO109" s="189"/>
      <c r="HSP109" s="189"/>
      <c r="HSQ109" s="189"/>
      <c r="HSR109" s="189"/>
      <c r="HSS109" s="189"/>
      <c r="HST109" s="189"/>
      <c r="HSU109" s="189"/>
      <c r="HSV109" s="189"/>
      <c r="HSW109" s="189"/>
      <c r="HSX109" s="189"/>
      <c r="HSY109" s="189"/>
      <c r="HSZ109" s="189"/>
      <c r="HTA109" s="189"/>
      <c r="HTB109" s="189"/>
      <c r="HTC109" s="189"/>
      <c r="HTD109" s="189"/>
      <c r="HTE109" s="189"/>
      <c r="HTF109" s="189"/>
      <c r="HTG109" s="189"/>
      <c r="HTH109" s="189"/>
      <c r="HTI109" s="189"/>
      <c r="HTJ109" s="189"/>
      <c r="HTK109" s="189"/>
      <c r="HTL109" s="189"/>
      <c r="HTM109" s="189"/>
      <c r="HTN109" s="189"/>
      <c r="HTO109" s="189"/>
      <c r="HTP109" s="189"/>
      <c r="HTQ109" s="189"/>
      <c r="HTR109" s="189"/>
      <c r="HTS109" s="189"/>
      <c r="HTT109" s="189"/>
      <c r="HTU109" s="189"/>
      <c r="HTV109" s="189"/>
      <c r="HTW109" s="189"/>
      <c r="HTX109" s="189"/>
      <c r="HTY109" s="189"/>
      <c r="HTZ109" s="189"/>
      <c r="HUA109" s="189"/>
      <c r="HUB109" s="189"/>
      <c r="HUC109" s="189"/>
      <c r="HUD109" s="189"/>
      <c r="HUE109" s="189"/>
      <c r="HUF109" s="189"/>
      <c r="HUG109" s="189"/>
      <c r="HUH109" s="189"/>
      <c r="HUI109" s="189"/>
      <c r="HUJ109" s="189"/>
      <c r="HUK109" s="189"/>
      <c r="HUL109" s="189"/>
      <c r="HUM109" s="189"/>
      <c r="HUN109" s="189"/>
      <c r="HUO109" s="189"/>
      <c r="HUP109" s="189"/>
      <c r="HUQ109" s="189"/>
      <c r="HUR109" s="189"/>
      <c r="HUS109" s="189"/>
      <c r="HUT109" s="189"/>
      <c r="HUU109" s="189"/>
      <c r="HUV109" s="189"/>
      <c r="HUW109" s="189"/>
      <c r="HUX109" s="189"/>
      <c r="HUY109" s="189"/>
      <c r="HUZ109" s="189"/>
      <c r="HVA109" s="189"/>
      <c r="HVB109" s="189"/>
      <c r="HVC109" s="189"/>
      <c r="HVD109" s="189"/>
      <c r="HVE109" s="189"/>
      <c r="HVF109" s="189"/>
      <c r="HVG109" s="189"/>
      <c r="HVH109" s="189"/>
      <c r="HVI109" s="189"/>
      <c r="HVJ109" s="189"/>
      <c r="HVK109" s="189"/>
      <c r="HVL109" s="189"/>
      <c r="HVM109" s="189"/>
      <c r="HVN109" s="189"/>
      <c r="HVO109" s="189"/>
      <c r="HVP109" s="189"/>
      <c r="HVQ109" s="189"/>
      <c r="HVR109" s="189"/>
      <c r="HVS109" s="189"/>
      <c r="HVT109" s="189"/>
      <c r="HVU109" s="189"/>
      <c r="HVV109" s="189"/>
      <c r="HVW109" s="189"/>
      <c r="HVX109" s="189"/>
      <c r="HVY109" s="189"/>
      <c r="HVZ109" s="189"/>
      <c r="HWA109" s="189"/>
      <c r="HWB109" s="189"/>
      <c r="HWC109" s="189"/>
      <c r="HWD109" s="189"/>
      <c r="HWE109" s="189"/>
      <c r="HWF109" s="189"/>
      <c r="HWG109" s="189"/>
      <c r="HWH109" s="189"/>
      <c r="HWI109" s="189"/>
      <c r="HWJ109" s="189"/>
      <c r="HWK109" s="189"/>
      <c r="HWL109" s="189"/>
      <c r="HWM109" s="189"/>
      <c r="HWN109" s="189"/>
      <c r="HWO109" s="189"/>
      <c r="HWP109" s="189"/>
      <c r="HWQ109" s="189"/>
      <c r="HWR109" s="189"/>
      <c r="HWS109" s="189"/>
      <c r="HWT109" s="189"/>
      <c r="HWU109" s="189"/>
      <c r="HWV109" s="189"/>
      <c r="HWW109" s="189"/>
      <c r="HWX109" s="189"/>
      <c r="HWY109" s="189"/>
      <c r="HWZ109" s="189"/>
      <c r="HXA109" s="189"/>
      <c r="HXB109" s="189"/>
      <c r="HXC109" s="189"/>
      <c r="HXD109" s="189"/>
      <c r="HXE109" s="189"/>
      <c r="HXF109" s="189"/>
      <c r="HXG109" s="189"/>
      <c r="HXH109" s="189"/>
      <c r="HXI109" s="189"/>
      <c r="HXJ109" s="189"/>
      <c r="HXK109" s="189"/>
      <c r="HXL109" s="189"/>
      <c r="HXM109" s="189"/>
      <c r="HXN109" s="189"/>
      <c r="HXO109" s="189"/>
      <c r="HXP109" s="189"/>
      <c r="HXQ109" s="189"/>
      <c r="HXR109" s="189"/>
      <c r="HXS109" s="189"/>
      <c r="HXT109" s="189"/>
      <c r="HXU109" s="189"/>
      <c r="HXV109" s="189"/>
      <c r="HXW109" s="189"/>
      <c r="HXX109" s="189"/>
      <c r="HXY109" s="189"/>
      <c r="HXZ109" s="189"/>
      <c r="HYA109" s="189"/>
      <c r="HYB109" s="189"/>
      <c r="HYC109" s="189"/>
      <c r="HYD109" s="189"/>
      <c r="HYE109" s="189"/>
      <c r="HYF109" s="189"/>
      <c r="HYG109" s="189"/>
      <c r="HYH109" s="189"/>
      <c r="HYI109" s="189"/>
      <c r="HYJ109" s="189"/>
      <c r="HYK109" s="189"/>
      <c r="HYL109" s="189"/>
      <c r="HYM109" s="189"/>
      <c r="HYN109" s="189"/>
      <c r="HYO109" s="189"/>
      <c r="HYP109" s="189"/>
      <c r="HYQ109" s="189"/>
      <c r="HYR109" s="189"/>
      <c r="HYS109" s="189"/>
      <c r="HYT109" s="189"/>
      <c r="HYU109" s="189"/>
      <c r="HYV109" s="189"/>
      <c r="HYW109" s="189"/>
      <c r="HYX109" s="189"/>
      <c r="HYY109" s="189"/>
      <c r="HYZ109" s="189"/>
      <c r="HZA109" s="189"/>
      <c r="HZB109" s="189"/>
      <c r="HZC109" s="189"/>
      <c r="HZD109" s="189"/>
      <c r="HZE109" s="189"/>
      <c r="HZF109" s="189"/>
      <c r="HZG109" s="189"/>
      <c r="HZH109" s="189"/>
      <c r="HZI109" s="189"/>
      <c r="HZJ109" s="189"/>
      <c r="HZK109" s="189"/>
      <c r="HZL109" s="189"/>
      <c r="HZM109" s="189"/>
      <c r="HZN109" s="189"/>
      <c r="HZO109" s="189"/>
      <c r="HZP109" s="189"/>
      <c r="HZQ109" s="189"/>
      <c r="HZR109" s="189"/>
      <c r="HZS109" s="189"/>
      <c r="HZT109" s="189"/>
      <c r="HZU109" s="189"/>
      <c r="HZV109" s="189"/>
      <c r="HZW109" s="189"/>
      <c r="HZX109" s="189"/>
      <c r="HZY109" s="189"/>
      <c r="HZZ109" s="189"/>
      <c r="IAA109" s="189"/>
      <c r="IAB109" s="189"/>
      <c r="IAC109" s="189"/>
      <c r="IAD109" s="189"/>
      <c r="IAE109" s="189"/>
      <c r="IAF109" s="189"/>
      <c r="IAG109" s="189"/>
      <c r="IAH109" s="189"/>
      <c r="IAI109" s="189"/>
      <c r="IAJ109" s="189"/>
      <c r="IAK109" s="189"/>
      <c r="IAL109" s="189"/>
      <c r="IAM109" s="189"/>
      <c r="IAN109" s="189"/>
      <c r="IAO109" s="189"/>
      <c r="IAP109" s="189"/>
      <c r="IAQ109" s="189"/>
      <c r="IAR109" s="189"/>
      <c r="IAS109" s="189"/>
      <c r="IAT109" s="189"/>
      <c r="IAU109" s="189"/>
      <c r="IAV109" s="189"/>
      <c r="IAW109" s="189"/>
      <c r="IAX109" s="189"/>
      <c r="IAY109" s="189"/>
      <c r="IAZ109" s="189"/>
      <c r="IBA109" s="189"/>
      <c r="IBB109" s="189"/>
      <c r="IBC109" s="189"/>
      <c r="IBD109" s="189"/>
      <c r="IBE109" s="189"/>
      <c r="IBF109" s="189"/>
      <c r="IBG109" s="189"/>
      <c r="IBH109" s="189"/>
      <c r="IBI109" s="189"/>
      <c r="IBJ109" s="189"/>
      <c r="IBK109" s="189"/>
      <c r="IBL109" s="189"/>
      <c r="IBM109" s="189"/>
      <c r="IBN109" s="189"/>
      <c r="IBO109" s="189"/>
      <c r="IBP109" s="189"/>
      <c r="IBQ109" s="189"/>
      <c r="IBR109" s="189"/>
      <c r="IBS109" s="189"/>
      <c r="IBT109" s="189"/>
      <c r="IBU109" s="189"/>
      <c r="IBV109" s="189"/>
      <c r="IBW109" s="189"/>
      <c r="IBX109" s="189"/>
      <c r="IBY109" s="189"/>
      <c r="IBZ109" s="189"/>
      <c r="ICA109" s="189"/>
      <c r="ICB109" s="189"/>
      <c r="ICC109" s="189"/>
      <c r="ICD109" s="189"/>
      <c r="ICE109" s="189"/>
      <c r="ICF109" s="189"/>
      <c r="ICG109" s="189"/>
      <c r="ICH109" s="189"/>
      <c r="ICI109" s="189"/>
      <c r="ICJ109" s="189"/>
      <c r="ICK109" s="189"/>
      <c r="ICL109" s="189"/>
      <c r="ICM109" s="189"/>
      <c r="ICN109" s="189"/>
      <c r="ICO109" s="189"/>
      <c r="ICP109" s="189"/>
      <c r="ICQ109" s="189"/>
      <c r="ICR109" s="189"/>
      <c r="ICS109" s="189"/>
      <c r="ICT109" s="189"/>
      <c r="ICU109" s="189"/>
      <c r="ICV109" s="189"/>
      <c r="ICW109" s="189"/>
      <c r="ICX109" s="189"/>
      <c r="ICY109" s="189"/>
      <c r="ICZ109" s="189"/>
      <c r="IDA109" s="189"/>
      <c r="IDB109" s="189"/>
      <c r="IDC109" s="189"/>
      <c r="IDD109" s="189"/>
      <c r="IDE109" s="189"/>
      <c r="IDF109" s="189"/>
      <c r="IDG109" s="189"/>
      <c r="IDH109" s="189"/>
      <c r="IDI109" s="189"/>
      <c r="IDJ109" s="189"/>
      <c r="IDK109" s="189"/>
      <c r="IDL109" s="189"/>
      <c r="IDM109" s="189"/>
      <c r="IDN109" s="189"/>
      <c r="IDO109" s="189"/>
      <c r="IDP109" s="189"/>
      <c r="IDQ109" s="189"/>
      <c r="IDR109" s="189"/>
      <c r="IDS109" s="189"/>
      <c r="IDT109" s="189"/>
      <c r="IDU109" s="189"/>
      <c r="IDV109" s="189"/>
      <c r="IDW109" s="189"/>
      <c r="IDX109" s="189"/>
      <c r="IDY109" s="189"/>
      <c r="IDZ109" s="189"/>
      <c r="IEA109" s="189"/>
      <c r="IEB109" s="189"/>
      <c r="IEC109" s="189"/>
      <c r="IED109" s="189"/>
      <c r="IEE109" s="189"/>
      <c r="IEF109" s="189"/>
      <c r="IEG109" s="189"/>
      <c r="IEH109" s="189"/>
      <c r="IEI109" s="189"/>
      <c r="IEJ109" s="189"/>
      <c r="IEK109" s="189"/>
      <c r="IEL109" s="189"/>
      <c r="IEM109" s="189"/>
      <c r="IEN109" s="189"/>
      <c r="IEO109" s="189"/>
      <c r="IEP109" s="189"/>
      <c r="IEQ109" s="189"/>
      <c r="IER109" s="189"/>
      <c r="IES109" s="189"/>
      <c r="IET109" s="189"/>
      <c r="IEU109" s="189"/>
      <c r="IEV109" s="189"/>
      <c r="IEW109" s="189"/>
      <c r="IEX109" s="189"/>
      <c r="IEY109" s="189"/>
      <c r="IEZ109" s="189"/>
      <c r="IFA109" s="189"/>
      <c r="IFB109" s="189"/>
      <c r="IFC109" s="189"/>
      <c r="IFD109" s="189"/>
      <c r="IFE109" s="189"/>
      <c r="IFF109" s="189"/>
      <c r="IFG109" s="189"/>
      <c r="IFH109" s="189"/>
      <c r="IFI109" s="189"/>
      <c r="IFJ109" s="189"/>
      <c r="IFK109" s="189"/>
      <c r="IFL109" s="189"/>
      <c r="IFM109" s="189"/>
      <c r="IFN109" s="189"/>
      <c r="IFO109" s="189"/>
      <c r="IFP109" s="189"/>
      <c r="IFQ109" s="189"/>
      <c r="IFR109" s="189"/>
      <c r="IFS109" s="189"/>
      <c r="IFT109" s="189"/>
      <c r="IFU109" s="189"/>
      <c r="IFV109" s="189"/>
      <c r="IFW109" s="189"/>
      <c r="IFX109" s="189"/>
      <c r="IFY109" s="189"/>
      <c r="IFZ109" s="189"/>
      <c r="IGA109" s="189"/>
      <c r="IGB109" s="189"/>
      <c r="IGC109" s="189"/>
      <c r="IGD109" s="189"/>
      <c r="IGE109" s="189"/>
      <c r="IGF109" s="189"/>
      <c r="IGG109" s="189"/>
      <c r="IGH109" s="189"/>
      <c r="IGI109" s="189"/>
      <c r="IGJ109" s="189"/>
      <c r="IGK109" s="189"/>
      <c r="IGL109" s="189"/>
      <c r="IGM109" s="189"/>
      <c r="IGN109" s="189"/>
      <c r="IGO109" s="189"/>
      <c r="IGP109" s="189"/>
      <c r="IGQ109" s="189"/>
      <c r="IGR109" s="189"/>
      <c r="IGS109" s="189"/>
      <c r="IGT109" s="189"/>
      <c r="IGU109" s="189"/>
      <c r="IGV109" s="189"/>
      <c r="IGW109" s="189"/>
      <c r="IGX109" s="189"/>
      <c r="IGY109" s="189"/>
      <c r="IGZ109" s="189"/>
      <c r="IHA109" s="189"/>
      <c r="IHB109" s="189"/>
      <c r="IHC109" s="189"/>
      <c r="IHD109" s="189"/>
      <c r="IHE109" s="189"/>
      <c r="IHF109" s="189"/>
      <c r="IHG109" s="189"/>
      <c r="IHH109" s="189"/>
      <c r="IHI109" s="189"/>
      <c r="IHJ109" s="189"/>
      <c r="IHK109" s="189"/>
      <c r="IHL109" s="189"/>
      <c r="IHM109" s="189"/>
      <c r="IHN109" s="189"/>
      <c r="IHO109" s="189"/>
      <c r="IHP109" s="189"/>
      <c r="IHQ109" s="189"/>
      <c r="IHR109" s="189"/>
      <c r="IHS109" s="189"/>
      <c r="IHT109" s="189"/>
      <c r="IHU109" s="189"/>
      <c r="IHV109" s="189"/>
      <c r="IHW109" s="189"/>
      <c r="IHX109" s="189"/>
      <c r="IHY109" s="189"/>
      <c r="IHZ109" s="189"/>
      <c r="IIA109" s="189"/>
      <c r="IIB109" s="189"/>
      <c r="IIC109" s="189"/>
      <c r="IID109" s="189"/>
      <c r="IIE109" s="189"/>
      <c r="IIF109" s="189"/>
      <c r="IIG109" s="189"/>
      <c r="IIH109" s="189"/>
      <c r="III109" s="189"/>
      <c r="IIJ109" s="189"/>
      <c r="IIK109" s="189"/>
      <c r="IIL109" s="189"/>
      <c r="IIM109" s="189"/>
      <c r="IIN109" s="189"/>
      <c r="IIO109" s="189"/>
      <c r="IIP109" s="189"/>
      <c r="IIQ109" s="189"/>
      <c r="IIR109" s="189"/>
      <c r="IIS109" s="189"/>
      <c r="IIT109" s="189"/>
      <c r="IIU109" s="189"/>
      <c r="IIV109" s="189"/>
      <c r="IIW109" s="189"/>
      <c r="IIX109" s="189"/>
      <c r="IIY109" s="189"/>
      <c r="IIZ109" s="189"/>
      <c r="IJA109" s="189"/>
      <c r="IJB109" s="189"/>
      <c r="IJC109" s="189"/>
      <c r="IJD109" s="189"/>
      <c r="IJE109" s="189"/>
      <c r="IJF109" s="189"/>
      <c r="IJG109" s="189"/>
      <c r="IJH109" s="189"/>
      <c r="IJI109" s="189"/>
      <c r="IJJ109" s="189"/>
      <c r="IJK109" s="189"/>
      <c r="IJL109" s="189"/>
      <c r="IJM109" s="189"/>
      <c r="IJN109" s="189"/>
      <c r="IJO109" s="189"/>
      <c r="IJP109" s="189"/>
      <c r="IJQ109" s="189"/>
      <c r="IJR109" s="189"/>
      <c r="IJS109" s="189"/>
      <c r="IJT109" s="189"/>
      <c r="IJU109" s="189"/>
      <c r="IJV109" s="189"/>
      <c r="IJW109" s="189"/>
      <c r="IJX109" s="189"/>
      <c r="IJY109" s="189"/>
      <c r="IJZ109" s="189"/>
      <c r="IKA109" s="189"/>
      <c r="IKB109" s="189"/>
      <c r="IKC109" s="189"/>
      <c r="IKD109" s="189"/>
      <c r="IKE109" s="189"/>
      <c r="IKF109" s="189"/>
      <c r="IKG109" s="189"/>
      <c r="IKH109" s="189"/>
      <c r="IKI109" s="189"/>
      <c r="IKJ109" s="189"/>
      <c r="IKK109" s="189"/>
      <c r="IKL109" s="189"/>
      <c r="IKM109" s="189"/>
      <c r="IKN109" s="189"/>
      <c r="IKO109" s="189"/>
      <c r="IKP109" s="189"/>
      <c r="IKQ109" s="189"/>
      <c r="IKR109" s="189"/>
      <c r="IKS109" s="189"/>
      <c r="IKT109" s="189"/>
      <c r="IKU109" s="189"/>
      <c r="IKV109" s="189"/>
      <c r="IKW109" s="189"/>
      <c r="IKX109" s="189"/>
      <c r="IKY109" s="189"/>
      <c r="IKZ109" s="189"/>
      <c r="ILA109" s="189"/>
      <c r="ILB109" s="189"/>
      <c r="ILC109" s="189"/>
      <c r="ILD109" s="189"/>
      <c r="ILE109" s="189"/>
      <c r="ILF109" s="189"/>
      <c r="ILG109" s="189"/>
      <c r="ILH109" s="189"/>
      <c r="ILI109" s="189"/>
      <c r="ILJ109" s="189"/>
      <c r="ILK109" s="189"/>
      <c r="ILL109" s="189"/>
      <c r="ILM109" s="189"/>
      <c r="ILN109" s="189"/>
      <c r="ILO109" s="189"/>
      <c r="ILP109" s="189"/>
      <c r="ILQ109" s="189"/>
      <c r="ILR109" s="189"/>
      <c r="ILS109" s="189"/>
      <c r="ILT109" s="189"/>
      <c r="ILU109" s="189"/>
      <c r="ILV109" s="189"/>
      <c r="ILW109" s="189"/>
      <c r="ILX109" s="189"/>
      <c r="ILY109" s="189"/>
      <c r="ILZ109" s="189"/>
      <c r="IMA109" s="189"/>
      <c r="IMB109" s="189"/>
      <c r="IMC109" s="189"/>
      <c r="IMD109" s="189"/>
      <c r="IME109" s="189"/>
      <c r="IMF109" s="189"/>
      <c r="IMG109" s="189"/>
      <c r="IMH109" s="189"/>
      <c r="IMI109" s="189"/>
      <c r="IMJ109" s="189"/>
      <c r="IMK109" s="189"/>
      <c r="IML109" s="189"/>
      <c r="IMM109" s="189"/>
      <c r="IMN109" s="189"/>
      <c r="IMO109" s="189"/>
      <c r="IMP109" s="189"/>
      <c r="IMQ109" s="189"/>
      <c r="IMR109" s="189"/>
      <c r="IMS109" s="189"/>
      <c r="IMT109" s="189"/>
      <c r="IMU109" s="189"/>
      <c r="IMV109" s="189"/>
      <c r="IMW109" s="189"/>
      <c r="IMX109" s="189"/>
      <c r="IMY109" s="189"/>
      <c r="IMZ109" s="189"/>
      <c r="INA109" s="189"/>
      <c r="INB109" s="189"/>
      <c r="INC109" s="189"/>
      <c r="IND109" s="189"/>
      <c r="INE109" s="189"/>
      <c r="INF109" s="189"/>
      <c r="ING109" s="189"/>
      <c r="INH109" s="189"/>
      <c r="INI109" s="189"/>
      <c r="INJ109" s="189"/>
      <c r="INK109" s="189"/>
      <c r="INL109" s="189"/>
      <c r="INM109" s="189"/>
      <c r="INN109" s="189"/>
      <c r="INO109" s="189"/>
      <c r="INP109" s="189"/>
      <c r="INQ109" s="189"/>
      <c r="INR109" s="189"/>
      <c r="INS109" s="189"/>
      <c r="INT109" s="189"/>
      <c r="INU109" s="189"/>
      <c r="INV109" s="189"/>
      <c r="INW109" s="189"/>
      <c r="INX109" s="189"/>
      <c r="INY109" s="189"/>
      <c r="INZ109" s="189"/>
      <c r="IOA109" s="189"/>
      <c r="IOB109" s="189"/>
      <c r="IOC109" s="189"/>
      <c r="IOD109" s="189"/>
      <c r="IOE109" s="189"/>
      <c r="IOF109" s="189"/>
      <c r="IOG109" s="189"/>
      <c r="IOH109" s="189"/>
      <c r="IOI109" s="189"/>
      <c r="IOJ109" s="189"/>
      <c r="IOK109" s="189"/>
      <c r="IOL109" s="189"/>
      <c r="IOM109" s="189"/>
      <c r="ION109" s="189"/>
      <c r="IOO109" s="189"/>
      <c r="IOP109" s="189"/>
      <c r="IOQ109" s="189"/>
      <c r="IOR109" s="189"/>
      <c r="IOS109" s="189"/>
      <c r="IOT109" s="189"/>
      <c r="IOU109" s="189"/>
      <c r="IOV109" s="189"/>
      <c r="IOW109" s="189"/>
      <c r="IOX109" s="189"/>
      <c r="IOY109" s="189"/>
      <c r="IOZ109" s="189"/>
      <c r="IPA109" s="189"/>
      <c r="IPB109" s="189"/>
      <c r="IPC109" s="189"/>
      <c r="IPD109" s="189"/>
      <c r="IPE109" s="189"/>
      <c r="IPF109" s="189"/>
      <c r="IPG109" s="189"/>
      <c r="IPH109" s="189"/>
      <c r="IPI109" s="189"/>
      <c r="IPJ109" s="189"/>
      <c r="IPK109" s="189"/>
      <c r="IPL109" s="189"/>
      <c r="IPM109" s="189"/>
      <c r="IPN109" s="189"/>
      <c r="IPO109" s="189"/>
      <c r="IPP109" s="189"/>
      <c r="IPQ109" s="189"/>
      <c r="IPR109" s="189"/>
      <c r="IPS109" s="189"/>
      <c r="IPT109" s="189"/>
      <c r="IPU109" s="189"/>
      <c r="IPV109" s="189"/>
      <c r="IPW109" s="189"/>
      <c r="IPX109" s="189"/>
      <c r="IPY109" s="189"/>
      <c r="IPZ109" s="189"/>
      <c r="IQA109" s="189"/>
      <c r="IQB109" s="189"/>
      <c r="IQC109" s="189"/>
      <c r="IQD109" s="189"/>
      <c r="IQE109" s="189"/>
      <c r="IQF109" s="189"/>
      <c r="IQG109" s="189"/>
      <c r="IQH109" s="189"/>
      <c r="IQI109" s="189"/>
      <c r="IQJ109" s="189"/>
      <c r="IQK109" s="189"/>
      <c r="IQL109" s="189"/>
      <c r="IQM109" s="189"/>
      <c r="IQN109" s="189"/>
      <c r="IQO109" s="189"/>
      <c r="IQP109" s="189"/>
      <c r="IQQ109" s="189"/>
      <c r="IQR109" s="189"/>
      <c r="IQS109" s="189"/>
      <c r="IQT109" s="189"/>
      <c r="IQU109" s="189"/>
      <c r="IQV109" s="189"/>
      <c r="IQW109" s="189"/>
      <c r="IQX109" s="189"/>
      <c r="IQY109" s="189"/>
      <c r="IQZ109" s="189"/>
      <c r="IRA109" s="189"/>
      <c r="IRB109" s="189"/>
      <c r="IRC109" s="189"/>
      <c r="IRD109" s="189"/>
      <c r="IRE109" s="189"/>
      <c r="IRF109" s="189"/>
      <c r="IRG109" s="189"/>
      <c r="IRH109" s="189"/>
      <c r="IRI109" s="189"/>
      <c r="IRJ109" s="189"/>
      <c r="IRK109" s="189"/>
      <c r="IRL109" s="189"/>
      <c r="IRM109" s="189"/>
      <c r="IRN109" s="189"/>
      <c r="IRO109" s="189"/>
      <c r="IRP109" s="189"/>
      <c r="IRQ109" s="189"/>
      <c r="IRR109" s="189"/>
      <c r="IRS109" s="189"/>
      <c r="IRT109" s="189"/>
      <c r="IRU109" s="189"/>
      <c r="IRV109" s="189"/>
      <c r="IRW109" s="189"/>
      <c r="IRX109" s="189"/>
      <c r="IRY109" s="189"/>
      <c r="IRZ109" s="189"/>
      <c r="ISA109" s="189"/>
      <c r="ISB109" s="189"/>
      <c r="ISC109" s="189"/>
      <c r="ISD109" s="189"/>
      <c r="ISE109" s="189"/>
      <c r="ISF109" s="189"/>
      <c r="ISG109" s="189"/>
      <c r="ISH109" s="189"/>
      <c r="ISI109" s="189"/>
      <c r="ISJ109" s="189"/>
      <c r="ISK109" s="189"/>
      <c r="ISL109" s="189"/>
      <c r="ISM109" s="189"/>
      <c r="ISN109" s="189"/>
      <c r="ISO109" s="189"/>
      <c r="ISP109" s="189"/>
      <c r="ISQ109" s="189"/>
      <c r="ISR109" s="189"/>
      <c r="ISS109" s="189"/>
      <c r="IST109" s="189"/>
      <c r="ISU109" s="189"/>
      <c r="ISV109" s="189"/>
      <c r="ISW109" s="189"/>
      <c r="ISX109" s="189"/>
      <c r="ISY109" s="189"/>
      <c r="ISZ109" s="189"/>
      <c r="ITA109" s="189"/>
      <c r="ITB109" s="189"/>
      <c r="ITC109" s="189"/>
      <c r="ITD109" s="189"/>
      <c r="ITE109" s="189"/>
      <c r="ITF109" s="189"/>
      <c r="ITG109" s="189"/>
      <c r="ITH109" s="189"/>
      <c r="ITI109" s="189"/>
      <c r="ITJ109" s="189"/>
      <c r="ITK109" s="189"/>
      <c r="ITL109" s="189"/>
      <c r="ITM109" s="189"/>
      <c r="ITN109" s="189"/>
      <c r="ITO109" s="189"/>
      <c r="ITP109" s="189"/>
      <c r="ITQ109" s="189"/>
      <c r="ITR109" s="189"/>
      <c r="ITS109" s="189"/>
      <c r="ITT109" s="189"/>
      <c r="ITU109" s="189"/>
      <c r="ITV109" s="189"/>
      <c r="ITW109" s="189"/>
      <c r="ITX109" s="189"/>
      <c r="ITY109" s="189"/>
      <c r="ITZ109" s="189"/>
      <c r="IUA109" s="189"/>
      <c r="IUB109" s="189"/>
      <c r="IUC109" s="189"/>
      <c r="IUD109" s="189"/>
      <c r="IUE109" s="189"/>
      <c r="IUF109" s="189"/>
      <c r="IUG109" s="189"/>
      <c r="IUH109" s="189"/>
      <c r="IUI109" s="189"/>
      <c r="IUJ109" s="189"/>
      <c r="IUK109" s="189"/>
      <c r="IUL109" s="189"/>
      <c r="IUM109" s="189"/>
      <c r="IUN109" s="189"/>
      <c r="IUO109" s="189"/>
      <c r="IUP109" s="189"/>
      <c r="IUQ109" s="189"/>
      <c r="IUR109" s="189"/>
      <c r="IUS109" s="189"/>
      <c r="IUT109" s="189"/>
      <c r="IUU109" s="189"/>
      <c r="IUV109" s="189"/>
      <c r="IUW109" s="189"/>
      <c r="IUX109" s="189"/>
      <c r="IUY109" s="189"/>
      <c r="IUZ109" s="189"/>
      <c r="IVA109" s="189"/>
      <c r="IVB109" s="189"/>
      <c r="IVC109" s="189"/>
      <c r="IVD109" s="189"/>
      <c r="IVE109" s="189"/>
      <c r="IVF109" s="189"/>
      <c r="IVG109" s="189"/>
      <c r="IVH109" s="189"/>
      <c r="IVI109" s="189"/>
      <c r="IVJ109" s="189"/>
      <c r="IVK109" s="189"/>
      <c r="IVL109" s="189"/>
      <c r="IVM109" s="189"/>
      <c r="IVN109" s="189"/>
      <c r="IVO109" s="189"/>
      <c r="IVP109" s="189"/>
      <c r="IVQ109" s="189"/>
      <c r="IVR109" s="189"/>
      <c r="IVS109" s="189"/>
      <c r="IVT109" s="189"/>
      <c r="IVU109" s="189"/>
      <c r="IVV109" s="189"/>
      <c r="IVW109" s="189"/>
      <c r="IVX109" s="189"/>
      <c r="IVY109" s="189"/>
      <c r="IVZ109" s="189"/>
      <c r="IWA109" s="189"/>
      <c r="IWB109" s="189"/>
      <c r="IWC109" s="189"/>
      <c r="IWD109" s="189"/>
      <c r="IWE109" s="189"/>
      <c r="IWF109" s="189"/>
      <c r="IWG109" s="189"/>
      <c r="IWH109" s="189"/>
      <c r="IWI109" s="189"/>
      <c r="IWJ109" s="189"/>
      <c r="IWK109" s="189"/>
      <c r="IWL109" s="189"/>
      <c r="IWM109" s="189"/>
      <c r="IWN109" s="189"/>
      <c r="IWO109" s="189"/>
      <c r="IWP109" s="189"/>
      <c r="IWQ109" s="189"/>
      <c r="IWR109" s="189"/>
      <c r="IWS109" s="189"/>
      <c r="IWT109" s="189"/>
      <c r="IWU109" s="189"/>
      <c r="IWV109" s="189"/>
      <c r="IWW109" s="189"/>
      <c r="IWX109" s="189"/>
      <c r="IWY109" s="189"/>
      <c r="IWZ109" s="189"/>
      <c r="IXA109" s="189"/>
      <c r="IXB109" s="189"/>
      <c r="IXC109" s="189"/>
      <c r="IXD109" s="189"/>
      <c r="IXE109" s="189"/>
      <c r="IXF109" s="189"/>
      <c r="IXG109" s="189"/>
      <c r="IXH109" s="189"/>
      <c r="IXI109" s="189"/>
      <c r="IXJ109" s="189"/>
      <c r="IXK109" s="189"/>
      <c r="IXL109" s="189"/>
      <c r="IXM109" s="189"/>
      <c r="IXN109" s="189"/>
      <c r="IXO109" s="189"/>
      <c r="IXP109" s="189"/>
      <c r="IXQ109" s="189"/>
      <c r="IXR109" s="189"/>
      <c r="IXS109" s="189"/>
      <c r="IXT109" s="189"/>
      <c r="IXU109" s="189"/>
      <c r="IXV109" s="189"/>
      <c r="IXW109" s="189"/>
      <c r="IXX109" s="189"/>
      <c r="IXY109" s="189"/>
      <c r="IXZ109" s="189"/>
      <c r="IYA109" s="189"/>
      <c r="IYB109" s="189"/>
      <c r="IYC109" s="189"/>
      <c r="IYD109" s="189"/>
      <c r="IYE109" s="189"/>
      <c r="IYF109" s="189"/>
      <c r="IYG109" s="189"/>
      <c r="IYH109" s="189"/>
      <c r="IYI109" s="189"/>
      <c r="IYJ109" s="189"/>
      <c r="IYK109" s="189"/>
      <c r="IYL109" s="189"/>
      <c r="IYM109" s="189"/>
      <c r="IYN109" s="189"/>
      <c r="IYO109" s="189"/>
      <c r="IYP109" s="189"/>
      <c r="IYQ109" s="189"/>
      <c r="IYR109" s="189"/>
      <c r="IYS109" s="189"/>
      <c r="IYT109" s="189"/>
      <c r="IYU109" s="189"/>
      <c r="IYV109" s="189"/>
      <c r="IYW109" s="189"/>
      <c r="IYX109" s="189"/>
      <c r="IYY109" s="189"/>
      <c r="IYZ109" s="189"/>
      <c r="IZA109" s="189"/>
      <c r="IZB109" s="189"/>
      <c r="IZC109" s="189"/>
      <c r="IZD109" s="189"/>
      <c r="IZE109" s="189"/>
      <c r="IZF109" s="189"/>
      <c r="IZG109" s="189"/>
      <c r="IZH109" s="189"/>
      <c r="IZI109" s="189"/>
      <c r="IZJ109" s="189"/>
      <c r="IZK109" s="189"/>
      <c r="IZL109" s="189"/>
      <c r="IZM109" s="189"/>
      <c r="IZN109" s="189"/>
      <c r="IZO109" s="189"/>
      <c r="IZP109" s="189"/>
      <c r="IZQ109" s="189"/>
      <c r="IZR109" s="189"/>
      <c r="IZS109" s="189"/>
      <c r="IZT109" s="189"/>
      <c r="IZU109" s="189"/>
      <c r="IZV109" s="189"/>
      <c r="IZW109" s="189"/>
      <c r="IZX109" s="189"/>
      <c r="IZY109" s="189"/>
      <c r="IZZ109" s="189"/>
      <c r="JAA109" s="189"/>
      <c r="JAB109" s="189"/>
      <c r="JAC109" s="189"/>
      <c r="JAD109" s="189"/>
      <c r="JAE109" s="189"/>
      <c r="JAF109" s="189"/>
      <c r="JAG109" s="189"/>
      <c r="JAH109" s="189"/>
      <c r="JAI109" s="189"/>
      <c r="JAJ109" s="189"/>
      <c r="JAK109" s="189"/>
      <c r="JAL109" s="189"/>
      <c r="JAM109" s="189"/>
      <c r="JAN109" s="189"/>
      <c r="JAO109" s="189"/>
      <c r="JAP109" s="189"/>
      <c r="JAQ109" s="189"/>
      <c r="JAR109" s="189"/>
      <c r="JAS109" s="189"/>
      <c r="JAT109" s="189"/>
      <c r="JAU109" s="189"/>
      <c r="JAV109" s="189"/>
      <c r="JAW109" s="189"/>
      <c r="JAX109" s="189"/>
      <c r="JAY109" s="189"/>
      <c r="JAZ109" s="189"/>
      <c r="JBA109" s="189"/>
      <c r="JBB109" s="189"/>
      <c r="JBC109" s="189"/>
      <c r="JBD109" s="189"/>
      <c r="JBE109" s="189"/>
      <c r="JBF109" s="189"/>
      <c r="JBG109" s="189"/>
      <c r="JBH109" s="189"/>
      <c r="JBI109" s="189"/>
      <c r="JBJ109" s="189"/>
      <c r="JBK109" s="189"/>
      <c r="JBL109" s="189"/>
      <c r="JBM109" s="189"/>
      <c r="JBN109" s="189"/>
      <c r="JBO109" s="189"/>
      <c r="JBP109" s="189"/>
      <c r="JBQ109" s="189"/>
      <c r="JBR109" s="189"/>
      <c r="JBS109" s="189"/>
      <c r="JBT109" s="189"/>
      <c r="JBU109" s="189"/>
      <c r="JBV109" s="189"/>
      <c r="JBW109" s="189"/>
      <c r="JBX109" s="189"/>
      <c r="JBY109" s="189"/>
      <c r="JBZ109" s="189"/>
      <c r="JCA109" s="189"/>
      <c r="JCB109" s="189"/>
      <c r="JCC109" s="189"/>
      <c r="JCD109" s="189"/>
      <c r="JCE109" s="189"/>
      <c r="JCF109" s="189"/>
      <c r="JCG109" s="189"/>
      <c r="JCH109" s="189"/>
      <c r="JCI109" s="189"/>
      <c r="JCJ109" s="189"/>
      <c r="JCK109" s="189"/>
      <c r="JCL109" s="189"/>
      <c r="JCM109" s="189"/>
      <c r="JCN109" s="189"/>
      <c r="JCO109" s="189"/>
      <c r="JCP109" s="189"/>
      <c r="JCQ109" s="189"/>
      <c r="JCR109" s="189"/>
      <c r="JCS109" s="189"/>
      <c r="JCT109" s="189"/>
      <c r="JCU109" s="189"/>
      <c r="JCV109" s="189"/>
      <c r="JCW109" s="189"/>
      <c r="JCX109" s="189"/>
      <c r="JCY109" s="189"/>
      <c r="JCZ109" s="189"/>
      <c r="JDA109" s="189"/>
      <c r="JDB109" s="189"/>
      <c r="JDC109" s="189"/>
      <c r="JDD109" s="189"/>
      <c r="JDE109" s="189"/>
      <c r="JDF109" s="189"/>
      <c r="JDG109" s="189"/>
      <c r="JDH109" s="189"/>
      <c r="JDI109" s="189"/>
      <c r="JDJ109" s="189"/>
      <c r="JDK109" s="189"/>
      <c r="JDL109" s="189"/>
      <c r="JDM109" s="189"/>
      <c r="JDN109" s="189"/>
      <c r="JDO109" s="189"/>
      <c r="JDP109" s="189"/>
      <c r="JDQ109" s="189"/>
      <c r="JDR109" s="189"/>
      <c r="JDS109" s="189"/>
      <c r="JDT109" s="189"/>
      <c r="JDU109" s="189"/>
      <c r="JDV109" s="189"/>
      <c r="JDW109" s="189"/>
      <c r="JDX109" s="189"/>
      <c r="JDY109" s="189"/>
      <c r="JDZ109" s="189"/>
      <c r="JEA109" s="189"/>
      <c r="JEB109" s="189"/>
      <c r="JEC109" s="189"/>
      <c r="JED109" s="189"/>
      <c r="JEE109" s="189"/>
      <c r="JEF109" s="189"/>
      <c r="JEG109" s="189"/>
      <c r="JEH109" s="189"/>
      <c r="JEI109" s="189"/>
      <c r="JEJ109" s="189"/>
      <c r="JEK109" s="189"/>
      <c r="JEL109" s="189"/>
      <c r="JEM109" s="189"/>
      <c r="JEN109" s="189"/>
      <c r="JEO109" s="189"/>
      <c r="JEP109" s="189"/>
      <c r="JEQ109" s="189"/>
      <c r="JER109" s="189"/>
      <c r="JES109" s="189"/>
      <c r="JET109" s="189"/>
      <c r="JEU109" s="189"/>
      <c r="JEV109" s="189"/>
      <c r="JEW109" s="189"/>
      <c r="JEX109" s="189"/>
      <c r="JEY109" s="189"/>
      <c r="JEZ109" s="189"/>
      <c r="JFA109" s="189"/>
      <c r="JFB109" s="189"/>
      <c r="JFC109" s="189"/>
      <c r="JFD109" s="189"/>
      <c r="JFE109" s="189"/>
      <c r="JFF109" s="189"/>
      <c r="JFG109" s="189"/>
      <c r="JFH109" s="189"/>
      <c r="JFI109" s="189"/>
      <c r="JFJ109" s="189"/>
      <c r="JFK109" s="189"/>
      <c r="JFL109" s="189"/>
      <c r="JFM109" s="189"/>
      <c r="JFN109" s="189"/>
      <c r="JFO109" s="189"/>
      <c r="JFP109" s="189"/>
      <c r="JFQ109" s="189"/>
      <c r="JFR109" s="189"/>
      <c r="JFS109" s="189"/>
      <c r="JFT109" s="189"/>
      <c r="JFU109" s="189"/>
      <c r="JFV109" s="189"/>
      <c r="JFW109" s="189"/>
      <c r="JFX109" s="189"/>
      <c r="JFY109" s="189"/>
      <c r="JFZ109" s="189"/>
      <c r="JGA109" s="189"/>
      <c r="JGB109" s="189"/>
      <c r="JGC109" s="189"/>
      <c r="JGD109" s="189"/>
      <c r="JGE109" s="189"/>
      <c r="JGF109" s="189"/>
      <c r="JGG109" s="189"/>
      <c r="JGH109" s="189"/>
      <c r="JGI109" s="189"/>
      <c r="JGJ109" s="189"/>
      <c r="JGK109" s="189"/>
      <c r="JGL109" s="189"/>
      <c r="JGM109" s="189"/>
      <c r="JGN109" s="189"/>
      <c r="JGO109" s="189"/>
      <c r="JGP109" s="189"/>
      <c r="JGQ109" s="189"/>
      <c r="JGR109" s="189"/>
      <c r="JGS109" s="189"/>
      <c r="JGT109" s="189"/>
      <c r="JGU109" s="189"/>
      <c r="JGV109" s="189"/>
      <c r="JGW109" s="189"/>
      <c r="JGX109" s="189"/>
      <c r="JGY109" s="189"/>
      <c r="JGZ109" s="189"/>
      <c r="JHA109" s="189"/>
      <c r="JHB109" s="189"/>
      <c r="JHC109" s="189"/>
      <c r="JHD109" s="189"/>
      <c r="JHE109" s="189"/>
      <c r="JHF109" s="189"/>
      <c r="JHG109" s="189"/>
      <c r="JHH109" s="189"/>
      <c r="JHI109" s="189"/>
      <c r="JHJ109" s="189"/>
      <c r="JHK109" s="189"/>
      <c r="JHL109" s="189"/>
      <c r="JHM109" s="189"/>
      <c r="JHN109" s="189"/>
      <c r="JHO109" s="189"/>
      <c r="JHP109" s="189"/>
      <c r="JHQ109" s="189"/>
      <c r="JHR109" s="189"/>
      <c r="JHS109" s="189"/>
      <c r="JHT109" s="189"/>
      <c r="JHU109" s="189"/>
      <c r="JHV109" s="189"/>
      <c r="JHW109" s="189"/>
      <c r="JHX109" s="189"/>
      <c r="JHY109" s="189"/>
      <c r="JHZ109" s="189"/>
      <c r="JIA109" s="189"/>
      <c r="JIB109" s="189"/>
      <c r="JIC109" s="189"/>
      <c r="JID109" s="189"/>
      <c r="JIE109" s="189"/>
      <c r="JIF109" s="189"/>
      <c r="JIG109" s="189"/>
      <c r="JIH109" s="189"/>
      <c r="JII109" s="189"/>
      <c r="JIJ109" s="189"/>
      <c r="JIK109" s="189"/>
      <c r="JIL109" s="189"/>
      <c r="JIM109" s="189"/>
      <c r="JIN109" s="189"/>
      <c r="JIO109" s="189"/>
      <c r="JIP109" s="189"/>
      <c r="JIQ109" s="189"/>
      <c r="JIR109" s="189"/>
      <c r="JIS109" s="189"/>
      <c r="JIT109" s="189"/>
      <c r="JIU109" s="189"/>
      <c r="JIV109" s="189"/>
      <c r="JIW109" s="189"/>
      <c r="JIX109" s="189"/>
      <c r="JIY109" s="189"/>
      <c r="JIZ109" s="189"/>
      <c r="JJA109" s="189"/>
      <c r="JJB109" s="189"/>
      <c r="JJC109" s="189"/>
      <c r="JJD109" s="189"/>
      <c r="JJE109" s="189"/>
      <c r="JJF109" s="189"/>
      <c r="JJG109" s="189"/>
      <c r="JJH109" s="189"/>
      <c r="JJI109" s="189"/>
      <c r="JJJ109" s="189"/>
      <c r="JJK109" s="189"/>
      <c r="JJL109" s="189"/>
      <c r="JJM109" s="189"/>
      <c r="JJN109" s="189"/>
      <c r="JJO109" s="189"/>
      <c r="JJP109" s="189"/>
      <c r="JJQ109" s="189"/>
      <c r="JJR109" s="189"/>
      <c r="JJS109" s="189"/>
      <c r="JJT109" s="189"/>
      <c r="JJU109" s="189"/>
      <c r="JJV109" s="189"/>
      <c r="JJW109" s="189"/>
      <c r="JJX109" s="189"/>
      <c r="JJY109" s="189"/>
      <c r="JJZ109" s="189"/>
      <c r="JKA109" s="189"/>
      <c r="JKB109" s="189"/>
      <c r="JKC109" s="189"/>
      <c r="JKD109" s="189"/>
      <c r="JKE109" s="189"/>
      <c r="JKF109" s="189"/>
      <c r="JKG109" s="189"/>
      <c r="JKH109" s="189"/>
      <c r="JKI109" s="189"/>
      <c r="JKJ109" s="189"/>
      <c r="JKK109" s="189"/>
      <c r="JKL109" s="189"/>
      <c r="JKM109" s="189"/>
      <c r="JKN109" s="189"/>
      <c r="JKO109" s="189"/>
      <c r="JKP109" s="189"/>
      <c r="JKQ109" s="189"/>
      <c r="JKR109" s="189"/>
      <c r="JKS109" s="189"/>
      <c r="JKT109" s="189"/>
      <c r="JKU109" s="189"/>
      <c r="JKV109" s="189"/>
      <c r="JKW109" s="189"/>
      <c r="JKX109" s="189"/>
      <c r="JKY109" s="189"/>
      <c r="JKZ109" s="189"/>
      <c r="JLA109" s="189"/>
      <c r="JLB109" s="189"/>
      <c r="JLC109" s="189"/>
      <c r="JLD109" s="189"/>
      <c r="JLE109" s="189"/>
      <c r="JLF109" s="189"/>
      <c r="JLG109" s="189"/>
      <c r="JLH109" s="189"/>
      <c r="JLI109" s="189"/>
      <c r="JLJ109" s="189"/>
      <c r="JLK109" s="189"/>
      <c r="JLL109" s="189"/>
      <c r="JLM109" s="189"/>
      <c r="JLN109" s="189"/>
      <c r="JLO109" s="189"/>
      <c r="JLP109" s="189"/>
      <c r="JLQ109" s="189"/>
      <c r="JLR109" s="189"/>
      <c r="JLS109" s="189"/>
      <c r="JLT109" s="189"/>
      <c r="JLU109" s="189"/>
      <c r="JLV109" s="189"/>
      <c r="JLW109" s="189"/>
      <c r="JLX109" s="189"/>
      <c r="JLY109" s="189"/>
      <c r="JLZ109" s="189"/>
      <c r="JMA109" s="189"/>
      <c r="JMB109" s="189"/>
      <c r="JMC109" s="189"/>
      <c r="JMD109" s="189"/>
      <c r="JME109" s="189"/>
      <c r="JMF109" s="189"/>
      <c r="JMG109" s="189"/>
      <c r="JMH109" s="189"/>
      <c r="JMI109" s="189"/>
      <c r="JMJ109" s="189"/>
      <c r="JMK109" s="189"/>
      <c r="JML109" s="189"/>
      <c r="JMM109" s="189"/>
      <c r="JMN109" s="189"/>
      <c r="JMO109" s="189"/>
      <c r="JMP109" s="189"/>
      <c r="JMQ109" s="189"/>
      <c r="JMR109" s="189"/>
      <c r="JMS109" s="189"/>
      <c r="JMT109" s="189"/>
      <c r="JMU109" s="189"/>
      <c r="JMV109" s="189"/>
      <c r="JMW109" s="189"/>
      <c r="JMX109" s="189"/>
      <c r="JMY109" s="189"/>
      <c r="JMZ109" s="189"/>
      <c r="JNA109" s="189"/>
      <c r="JNB109" s="189"/>
      <c r="JNC109" s="189"/>
      <c r="JND109" s="189"/>
      <c r="JNE109" s="189"/>
      <c r="JNF109" s="189"/>
      <c r="JNG109" s="189"/>
      <c r="JNH109" s="189"/>
      <c r="JNI109" s="189"/>
      <c r="JNJ109" s="189"/>
      <c r="JNK109" s="189"/>
      <c r="JNL109" s="189"/>
      <c r="JNM109" s="189"/>
      <c r="JNN109" s="189"/>
      <c r="JNO109" s="189"/>
      <c r="JNP109" s="189"/>
      <c r="JNQ109" s="189"/>
      <c r="JNR109" s="189"/>
      <c r="JNS109" s="189"/>
      <c r="JNT109" s="189"/>
      <c r="JNU109" s="189"/>
      <c r="JNV109" s="189"/>
      <c r="JNW109" s="189"/>
      <c r="JNX109" s="189"/>
      <c r="JNY109" s="189"/>
      <c r="JNZ109" s="189"/>
      <c r="JOA109" s="189"/>
      <c r="JOB109" s="189"/>
      <c r="JOC109" s="189"/>
      <c r="JOD109" s="189"/>
      <c r="JOE109" s="189"/>
      <c r="JOF109" s="189"/>
      <c r="JOG109" s="189"/>
      <c r="JOH109" s="189"/>
      <c r="JOI109" s="189"/>
      <c r="JOJ109" s="189"/>
      <c r="JOK109" s="189"/>
      <c r="JOL109" s="189"/>
      <c r="JOM109" s="189"/>
      <c r="JON109" s="189"/>
      <c r="JOO109" s="189"/>
      <c r="JOP109" s="189"/>
      <c r="JOQ109" s="189"/>
      <c r="JOR109" s="189"/>
      <c r="JOS109" s="189"/>
      <c r="JOT109" s="189"/>
      <c r="JOU109" s="189"/>
      <c r="JOV109" s="189"/>
      <c r="JOW109" s="189"/>
      <c r="JOX109" s="189"/>
      <c r="JOY109" s="189"/>
      <c r="JOZ109" s="189"/>
      <c r="JPA109" s="189"/>
      <c r="JPB109" s="189"/>
      <c r="JPC109" s="189"/>
      <c r="JPD109" s="189"/>
      <c r="JPE109" s="189"/>
      <c r="JPF109" s="189"/>
      <c r="JPG109" s="189"/>
      <c r="JPH109" s="189"/>
      <c r="JPI109" s="189"/>
      <c r="JPJ109" s="189"/>
      <c r="JPK109" s="189"/>
      <c r="JPL109" s="189"/>
      <c r="JPM109" s="189"/>
      <c r="JPN109" s="189"/>
      <c r="JPO109" s="189"/>
      <c r="JPP109" s="189"/>
      <c r="JPQ109" s="189"/>
      <c r="JPR109" s="189"/>
      <c r="JPS109" s="189"/>
      <c r="JPT109" s="189"/>
      <c r="JPU109" s="189"/>
      <c r="JPV109" s="189"/>
      <c r="JPW109" s="189"/>
      <c r="JPX109" s="189"/>
      <c r="JPY109" s="189"/>
      <c r="JPZ109" s="189"/>
      <c r="JQA109" s="189"/>
      <c r="JQB109" s="189"/>
      <c r="JQC109" s="189"/>
      <c r="JQD109" s="189"/>
      <c r="JQE109" s="189"/>
      <c r="JQF109" s="189"/>
      <c r="JQG109" s="189"/>
      <c r="JQH109" s="189"/>
      <c r="JQI109" s="189"/>
      <c r="JQJ109" s="189"/>
      <c r="JQK109" s="189"/>
      <c r="JQL109" s="189"/>
      <c r="JQM109" s="189"/>
      <c r="JQN109" s="189"/>
      <c r="JQO109" s="189"/>
      <c r="JQP109" s="189"/>
      <c r="JQQ109" s="189"/>
      <c r="JQR109" s="189"/>
      <c r="JQS109" s="189"/>
      <c r="JQT109" s="189"/>
      <c r="JQU109" s="189"/>
      <c r="JQV109" s="189"/>
      <c r="JQW109" s="189"/>
      <c r="JQX109" s="189"/>
      <c r="JQY109" s="189"/>
      <c r="JQZ109" s="189"/>
      <c r="JRA109" s="189"/>
      <c r="JRB109" s="189"/>
      <c r="JRC109" s="189"/>
      <c r="JRD109" s="189"/>
      <c r="JRE109" s="189"/>
      <c r="JRF109" s="189"/>
      <c r="JRG109" s="189"/>
      <c r="JRH109" s="189"/>
      <c r="JRI109" s="189"/>
      <c r="JRJ109" s="189"/>
      <c r="JRK109" s="189"/>
      <c r="JRL109" s="189"/>
      <c r="JRM109" s="189"/>
      <c r="JRN109" s="189"/>
      <c r="JRO109" s="189"/>
      <c r="JRP109" s="189"/>
      <c r="JRQ109" s="189"/>
      <c r="JRR109" s="189"/>
      <c r="JRS109" s="189"/>
      <c r="JRT109" s="189"/>
      <c r="JRU109" s="189"/>
      <c r="JRV109" s="189"/>
      <c r="JRW109" s="189"/>
      <c r="JRX109" s="189"/>
      <c r="JRY109" s="189"/>
      <c r="JRZ109" s="189"/>
      <c r="JSA109" s="189"/>
      <c r="JSB109" s="189"/>
      <c r="JSC109" s="189"/>
      <c r="JSD109" s="189"/>
      <c r="JSE109" s="189"/>
      <c r="JSF109" s="189"/>
      <c r="JSG109" s="189"/>
      <c r="JSH109" s="189"/>
      <c r="JSI109" s="189"/>
      <c r="JSJ109" s="189"/>
      <c r="JSK109" s="189"/>
      <c r="JSL109" s="189"/>
      <c r="JSM109" s="189"/>
      <c r="JSN109" s="189"/>
      <c r="JSO109" s="189"/>
      <c r="JSP109" s="189"/>
      <c r="JSQ109" s="189"/>
      <c r="JSR109" s="189"/>
      <c r="JSS109" s="189"/>
      <c r="JST109" s="189"/>
      <c r="JSU109" s="189"/>
      <c r="JSV109" s="189"/>
      <c r="JSW109" s="189"/>
      <c r="JSX109" s="189"/>
      <c r="JSY109" s="189"/>
      <c r="JSZ109" s="189"/>
      <c r="JTA109" s="189"/>
      <c r="JTB109" s="189"/>
      <c r="JTC109" s="189"/>
      <c r="JTD109" s="189"/>
      <c r="JTE109" s="189"/>
      <c r="JTF109" s="189"/>
      <c r="JTG109" s="189"/>
      <c r="JTH109" s="189"/>
      <c r="JTI109" s="189"/>
      <c r="JTJ109" s="189"/>
      <c r="JTK109" s="189"/>
      <c r="JTL109" s="189"/>
      <c r="JTM109" s="189"/>
      <c r="JTN109" s="189"/>
      <c r="JTO109" s="189"/>
      <c r="JTP109" s="189"/>
      <c r="JTQ109" s="189"/>
      <c r="JTR109" s="189"/>
      <c r="JTS109" s="189"/>
      <c r="JTT109" s="189"/>
      <c r="JTU109" s="189"/>
      <c r="JTV109" s="189"/>
      <c r="JTW109" s="189"/>
      <c r="JTX109" s="189"/>
      <c r="JTY109" s="189"/>
      <c r="JTZ109" s="189"/>
      <c r="JUA109" s="189"/>
      <c r="JUB109" s="189"/>
      <c r="JUC109" s="189"/>
      <c r="JUD109" s="189"/>
      <c r="JUE109" s="189"/>
      <c r="JUF109" s="189"/>
      <c r="JUG109" s="189"/>
      <c r="JUH109" s="189"/>
      <c r="JUI109" s="189"/>
      <c r="JUJ109" s="189"/>
      <c r="JUK109" s="189"/>
      <c r="JUL109" s="189"/>
      <c r="JUM109" s="189"/>
      <c r="JUN109" s="189"/>
      <c r="JUO109" s="189"/>
      <c r="JUP109" s="189"/>
      <c r="JUQ109" s="189"/>
      <c r="JUR109" s="189"/>
      <c r="JUS109" s="189"/>
      <c r="JUT109" s="189"/>
      <c r="JUU109" s="189"/>
      <c r="JUV109" s="189"/>
      <c r="JUW109" s="189"/>
      <c r="JUX109" s="189"/>
      <c r="JUY109" s="189"/>
      <c r="JUZ109" s="189"/>
      <c r="JVA109" s="189"/>
      <c r="JVB109" s="189"/>
      <c r="JVC109" s="189"/>
      <c r="JVD109" s="189"/>
      <c r="JVE109" s="189"/>
      <c r="JVF109" s="189"/>
      <c r="JVG109" s="189"/>
      <c r="JVH109" s="189"/>
      <c r="JVI109" s="189"/>
      <c r="JVJ109" s="189"/>
      <c r="JVK109" s="189"/>
      <c r="JVL109" s="189"/>
      <c r="JVM109" s="189"/>
      <c r="JVN109" s="189"/>
      <c r="JVO109" s="189"/>
      <c r="JVP109" s="189"/>
      <c r="JVQ109" s="189"/>
      <c r="JVR109" s="189"/>
      <c r="JVS109" s="189"/>
      <c r="JVT109" s="189"/>
      <c r="JVU109" s="189"/>
      <c r="JVV109" s="189"/>
      <c r="JVW109" s="189"/>
      <c r="JVX109" s="189"/>
      <c r="JVY109" s="189"/>
      <c r="JVZ109" s="189"/>
      <c r="JWA109" s="189"/>
      <c r="JWB109" s="189"/>
      <c r="JWC109" s="189"/>
      <c r="JWD109" s="189"/>
      <c r="JWE109" s="189"/>
      <c r="JWF109" s="189"/>
      <c r="JWG109" s="189"/>
      <c r="JWH109" s="189"/>
      <c r="JWI109" s="189"/>
      <c r="JWJ109" s="189"/>
      <c r="JWK109" s="189"/>
      <c r="JWL109" s="189"/>
      <c r="JWM109" s="189"/>
      <c r="JWN109" s="189"/>
      <c r="JWO109" s="189"/>
      <c r="JWP109" s="189"/>
      <c r="JWQ109" s="189"/>
      <c r="JWR109" s="189"/>
      <c r="JWS109" s="189"/>
      <c r="JWT109" s="189"/>
      <c r="JWU109" s="189"/>
      <c r="JWV109" s="189"/>
      <c r="JWW109" s="189"/>
      <c r="JWX109" s="189"/>
      <c r="JWY109" s="189"/>
      <c r="JWZ109" s="189"/>
      <c r="JXA109" s="189"/>
      <c r="JXB109" s="189"/>
      <c r="JXC109" s="189"/>
      <c r="JXD109" s="189"/>
      <c r="JXE109" s="189"/>
      <c r="JXF109" s="189"/>
      <c r="JXG109" s="189"/>
      <c r="JXH109" s="189"/>
      <c r="JXI109" s="189"/>
      <c r="JXJ109" s="189"/>
      <c r="JXK109" s="189"/>
      <c r="JXL109" s="189"/>
      <c r="JXM109" s="189"/>
      <c r="JXN109" s="189"/>
      <c r="JXO109" s="189"/>
      <c r="JXP109" s="189"/>
      <c r="JXQ109" s="189"/>
      <c r="JXR109" s="189"/>
      <c r="JXS109" s="189"/>
      <c r="JXT109" s="189"/>
      <c r="JXU109" s="189"/>
      <c r="JXV109" s="189"/>
      <c r="JXW109" s="189"/>
      <c r="JXX109" s="189"/>
      <c r="JXY109" s="189"/>
      <c r="JXZ109" s="189"/>
      <c r="JYA109" s="189"/>
      <c r="JYB109" s="189"/>
      <c r="JYC109" s="189"/>
      <c r="JYD109" s="189"/>
      <c r="JYE109" s="189"/>
      <c r="JYF109" s="189"/>
      <c r="JYG109" s="189"/>
      <c r="JYH109" s="189"/>
      <c r="JYI109" s="189"/>
      <c r="JYJ109" s="189"/>
      <c r="JYK109" s="189"/>
      <c r="JYL109" s="189"/>
      <c r="JYM109" s="189"/>
      <c r="JYN109" s="189"/>
      <c r="JYO109" s="189"/>
      <c r="JYP109" s="189"/>
      <c r="JYQ109" s="189"/>
      <c r="JYR109" s="189"/>
      <c r="JYS109" s="189"/>
      <c r="JYT109" s="189"/>
      <c r="JYU109" s="189"/>
      <c r="JYV109" s="189"/>
      <c r="JYW109" s="189"/>
      <c r="JYX109" s="189"/>
      <c r="JYY109" s="189"/>
      <c r="JYZ109" s="189"/>
      <c r="JZA109" s="189"/>
      <c r="JZB109" s="189"/>
      <c r="JZC109" s="189"/>
      <c r="JZD109" s="189"/>
      <c r="JZE109" s="189"/>
      <c r="JZF109" s="189"/>
      <c r="JZG109" s="189"/>
      <c r="JZH109" s="189"/>
      <c r="JZI109" s="189"/>
      <c r="JZJ109" s="189"/>
      <c r="JZK109" s="189"/>
      <c r="JZL109" s="189"/>
      <c r="JZM109" s="189"/>
      <c r="JZN109" s="189"/>
      <c r="JZO109" s="189"/>
      <c r="JZP109" s="189"/>
      <c r="JZQ109" s="189"/>
      <c r="JZR109" s="189"/>
      <c r="JZS109" s="189"/>
      <c r="JZT109" s="189"/>
      <c r="JZU109" s="189"/>
      <c r="JZV109" s="189"/>
      <c r="JZW109" s="189"/>
      <c r="JZX109" s="189"/>
      <c r="JZY109" s="189"/>
      <c r="JZZ109" s="189"/>
      <c r="KAA109" s="189"/>
      <c r="KAB109" s="189"/>
      <c r="KAC109" s="189"/>
      <c r="KAD109" s="189"/>
      <c r="KAE109" s="189"/>
      <c r="KAF109" s="189"/>
      <c r="KAG109" s="189"/>
      <c r="KAH109" s="189"/>
      <c r="KAI109" s="189"/>
      <c r="KAJ109" s="189"/>
      <c r="KAK109" s="189"/>
      <c r="KAL109" s="189"/>
      <c r="KAM109" s="189"/>
      <c r="KAN109" s="189"/>
      <c r="KAO109" s="189"/>
      <c r="KAP109" s="189"/>
      <c r="KAQ109" s="189"/>
      <c r="KAR109" s="189"/>
      <c r="KAS109" s="189"/>
      <c r="KAT109" s="189"/>
      <c r="KAU109" s="189"/>
      <c r="KAV109" s="189"/>
      <c r="KAW109" s="189"/>
      <c r="KAX109" s="189"/>
      <c r="KAY109" s="189"/>
      <c r="KAZ109" s="189"/>
      <c r="KBA109" s="189"/>
      <c r="KBB109" s="189"/>
      <c r="KBC109" s="189"/>
      <c r="KBD109" s="189"/>
      <c r="KBE109" s="189"/>
      <c r="KBF109" s="189"/>
      <c r="KBG109" s="189"/>
      <c r="KBH109" s="189"/>
      <c r="KBI109" s="189"/>
      <c r="KBJ109" s="189"/>
      <c r="KBK109" s="189"/>
      <c r="KBL109" s="189"/>
      <c r="KBM109" s="189"/>
      <c r="KBN109" s="189"/>
      <c r="KBO109" s="189"/>
      <c r="KBP109" s="189"/>
      <c r="KBQ109" s="189"/>
      <c r="KBR109" s="189"/>
      <c r="KBS109" s="189"/>
      <c r="KBT109" s="189"/>
      <c r="KBU109" s="189"/>
      <c r="KBV109" s="189"/>
      <c r="KBW109" s="189"/>
      <c r="KBX109" s="189"/>
      <c r="KBY109" s="189"/>
      <c r="KBZ109" s="189"/>
      <c r="KCA109" s="189"/>
      <c r="KCB109" s="189"/>
      <c r="KCC109" s="189"/>
      <c r="KCD109" s="189"/>
      <c r="KCE109" s="189"/>
      <c r="KCF109" s="189"/>
      <c r="KCG109" s="189"/>
      <c r="KCH109" s="189"/>
      <c r="KCI109" s="189"/>
      <c r="KCJ109" s="189"/>
      <c r="KCK109" s="189"/>
      <c r="KCL109" s="189"/>
      <c r="KCM109" s="189"/>
      <c r="KCN109" s="189"/>
      <c r="KCO109" s="189"/>
      <c r="KCP109" s="189"/>
      <c r="KCQ109" s="189"/>
      <c r="KCR109" s="189"/>
      <c r="KCS109" s="189"/>
      <c r="KCT109" s="189"/>
      <c r="KCU109" s="189"/>
      <c r="KCV109" s="189"/>
      <c r="KCW109" s="189"/>
      <c r="KCX109" s="189"/>
      <c r="KCY109" s="189"/>
      <c r="KCZ109" s="189"/>
      <c r="KDA109" s="189"/>
      <c r="KDB109" s="189"/>
      <c r="KDC109" s="189"/>
      <c r="KDD109" s="189"/>
      <c r="KDE109" s="189"/>
      <c r="KDF109" s="189"/>
      <c r="KDG109" s="189"/>
      <c r="KDH109" s="189"/>
      <c r="KDI109" s="189"/>
      <c r="KDJ109" s="189"/>
      <c r="KDK109" s="189"/>
      <c r="KDL109" s="189"/>
      <c r="KDM109" s="189"/>
      <c r="KDN109" s="189"/>
      <c r="KDO109" s="189"/>
      <c r="KDP109" s="189"/>
      <c r="KDQ109" s="189"/>
      <c r="KDR109" s="189"/>
      <c r="KDS109" s="189"/>
      <c r="KDT109" s="189"/>
      <c r="KDU109" s="189"/>
      <c r="KDV109" s="189"/>
      <c r="KDW109" s="189"/>
      <c r="KDX109" s="189"/>
      <c r="KDY109" s="189"/>
      <c r="KDZ109" s="189"/>
      <c r="KEA109" s="189"/>
      <c r="KEB109" s="189"/>
      <c r="KEC109" s="189"/>
      <c r="KED109" s="189"/>
      <c r="KEE109" s="189"/>
      <c r="KEF109" s="189"/>
      <c r="KEG109" s="189"/>
      <c r="KEH109" s="189"/>
      <c r="KEI109" s="189"/>
      <c r="KEJ109" s="189"/>
      <c r="KEK109" s="189"/>
      <c r="KEL109" s="189"/>
      <c r="KEM109" s="189"/>
      <c r="KEN109" s="189"/>
      <c r="KEO109" s="189"/>
      <c r="KEP109" s="189"/>
      <c r="KEQ109" s="189"/>
      <c r="KER109" s="189"/>
      <c r="KES109" s="189"/>
      <c r="KET109" s="189"/>
      <c r="KEU109" s="189"/>
      <c r="KEV109" s="189"/>
      <c r="KEW109" s="189"/>
      <c r="KEX109" s="189"/>
      <c r="KEY109" s="189"/>
      <c r="KEZ109" s="189"/>
      <c r="KFA109" s="189"/>
      <c r="KFB109" s="189"/>
      <c r="KFC109" s="189"/>
      <c r="KFD109" s="189"/>
      <c r="KFE109" s="189"/>
      <c r="KFF109" s="189"/>
      <c r="KFG109" s="189"/>
      <c r="KFH109" s="189"/>
      <c r="KFI109" s="189"/>
      <c r="KFJ109" s="189"/>
      <c r="KFK109" s="189"/>
      <c r="KFL109" s="189"/>
      <c r="KFM109" s="189"/>
      <c r="KFN109" s="189"/>
      <c r="KFO109" s="189"/>
      <c r="KFP109" s="189"/>
      <c r="KFQ109" s="189"/>
      <c r="KFR109" s="189"/>
      <c r="KFS109" s="189"/>
      <c r="KFT109" s="189"/>
      <c r="KFU109" s="189"/>
      <c r="KFV109" s="189"/>
      <c r="KFW109" s="189"/>
      <c r="KFX109" s="189"/>
      <c r="KFY109" s="189"/>
      <c r="KFZ109" s="189"/>
      <c r="KGA109" s="189"/>
      <c r="KGB109" s="189"/>
      <c r="KGC109" s="189"/>
      <c r="KGD109" s="189"/>
      <c r="KGE109" s="189"/>
      <c r="KGF109" s="189"/>
      <c r="KGG109" s="189"/>
      <c r="KGH109" s="189"/>
      <c r="KGI109" s="189"/>
      <c r="KGJ109" s="189"/>
      <c r="KGK109" s="189"/>
      <c r="KGL109" s="189"/>
      <c r="KGM109" s="189"/>
      <c r="KGN109" s="189"/>
      <c r="KGO109" s="189"/>
      <c r="KGP109" s="189"/>
      <c r="KGQ109" s="189"/>
      <c r="KGR109" s="189"/>
      <c r="KGS109" s="189"/>
      <c r="KGT109" s="189"/>
      <c r="KGU109" s="189"/>
      <c r="KGV109" s="189"/>
      <c r="KGW109" s="189"/>
      <c r="KGX109" s="189"/>
      <c r="KGY109" s="189"/>
      <c r="KGZ109" s="189"/>
      <c r="KHA109" s="189"/>
      <c r="KHB109" s="189"/>
      <c r="KHC109" s="189"/>
      <c r="KHD109" s="189"/>
      <c r="KHE109" s="189"/>
      <c r="KHF109" s="189"/>
      <c r="KHG109" s="189"/>
      <c r="KHH109" s="189"/>
      <c r="KHI109" s="189"/>
      <c r="KHJ109" s="189"/>
      <c r="KHK109" s="189"/>
      <c r="KHL109" s="189"/>
      <c r="KHM109" s="189"/>
      <c r="KHN109" s="189"/>
      <c r="KHO109" s="189"/>
      <c r="KHP109" s="189"/>
      <c r="KHQ109" s="189"/>
      <c r="KHR109" s="189"/>
      <c r="KHS109" s="189"/>
      <c r="KHT109" s="189"/>
      <c r="KHU109" s="189"/>
      <c r="KHV109" s="189"/>
      <c r="KHW109" s="189"/>
      <c r="KHX109" s="189"/>
      <c r="KHY109" s="189"/>
      <c r="KHZ109" s="189"/>
      <c r="KIA109" s="189"/>
      <c r="KIB109" s="189"/>
      <c r="KIC109" s="189"/>
      <c r="KID109" s="189"/>
      <c r="KIE109" s="189"/>
      <c r="KIF109" s="189"/>
      <c r="KIG109" s="189"/>
      <c r="KIH109" s="189"/>
      <c r="KII109" s="189"/>
      <c r="KIJ109" s="189"/>
      <c r="KIK109" s="189"/>
      <c r="KIL109" s="189"/>
      <c r="KIM109" s="189"/>
      <c r="KIN109" s="189"/>
      <c r="KIO109" s="189"/>
      <c r="KIP109" s="189"/>
      <c r="KIQ109" s="189"/>
      <c r="KIR109" s="189"/>
      <c r="KIS109" s="189"/>
      <c r="KIT109" s="189"/>
      <c r="KIU109" s="189"/>
      <c r="KIV109" s="189"/>
      <c r="KIW109" s="189"/>
      <c r="KIX109" s="189"/>
      <c r="KIY109" s="189"/>
      <c r="KIZ109" s="189"/>
      <c r="KJA109" s="189"/>
      <c r="KJB109" s="189"/>
      <c r="KJC109" s="189"/>
      <c r="KJD109" s="189"/>
      <c r="KJE109" s="189"/>
      <c r="KJF109" s="189"/>
      <c r="KJG109" s="189"/>
      <c r="KJH109" s="189"/>
      <c r="KJI109" s="189"/>
      <c r="KJJ109" s="189"/>
      <c r="KJK109" s="189"/>
      <c r="KJL109" s="189"/>
      <c r="KJM109" s="189"/>
      <c r="KJN109" s="189"/>
      <c r="KJO109" s="189"/>
      <c r="KJP109" s="189"/>
      <c r="KJQ109" s="189"/>
      <c r="KJR109" s="189"/>
      <c r="KJS109" s="189"/>
      <c r="KJT109" s="189"/>
      <c r="KJU109" s="189"/>
      <c r="KJV109" s="189"/>
      <c r="KJW109" s="189"/>
      <c r="KJX109" s="189"/>
      <c r="KJY109" s="189"/>
      <c r="KJZ109" s="189"/>
      <c r="KKA109" s="189"/>
      <c r="KKB109" s="189"/>
      <c r="KKC109" s="189"/>
      <c r="KKD109" s="189"/>
      <c r="KKE109" s="189"/>
      <c r="KKF109" s="189"/>
      <c r="KKG109" s="189"/>
      <c r="KKH109" s="189"/>
      <c r="KKI109" s="189"/>
      <c r="KKJ109" s="189"/>
      <c r="KKK109" s="189"/>
      <c r="KKL109" s="189"/>
      <c r="KKM109" s="189"/>
      <c r="KKN109" s="189"/>
      <c r="KKO109" s="189"/>
      <c r="KKP109" s="189"/>
      <c r="KKQ109" s="189"/>
      <c r="KKR109" s="189"/>
      <c r="KKS109" s="189"/>
      <c r="KKT109" s="189"/>
      <c r="KKU109" s="189"/>
      <c r="KKV109" s="189"/>
      <c r="KKW109" s="189"/>
      <c r="KKX109" s="189"/>
      <c r="KKY109" s="189"/>
      <c r="KKZ109" s="189"/>
      <c r="KLA109" s="189"/>
      <c r="KLB109" s="189"/>
      <c r="KLC109" s="189"/>
      <c r="KLD109" s="189"/>
      <c r="KLE109" s="189"/>
      <c r="KLF109" s="189"/>
      <c r="KLG109" s="189"/>
      <c r="KLH109" s="189"/>
      <c r="KLI109" s="189"/>
      <c r="KLJ109" s="189"/>
      <c r="KLK109" s="189"/>
      <c r="KLL109" s="189"/>
      <c r="KLM109" s="189"/>
      <c r="KLN109" s="189"/>
      <c r="KLO109" s="189"/>
      <c r="KLP109" s="189"/>
      <c r="KLQ109" s="189"/>
      <c r="KLR109" s="189"/>
      <c r="KLS109" s="189"/>
      <c r="KLT109" s="189"/>
      <c r="KLU109" s="189"/>
      <c r="KLV109" s="189"/>
      <c r="KLW109" s="189"/>
      <c r="KLX109" s="189"/>
      <c r="KLY109" s="189"/>
      <c r="KLZ109" s="189"/>
      <c r="KMA109" s="189"/>
      <c r="KMB109" s="189"/>
      <c r="KMC109" s="189"/>
      <c r="KMD109" s="189"/>
      <c r="KME109" s="189"/>
      <c r="KMF109" s="189"/>
      <c r="KMG109" s="189"/>
      <c r="KMH109" s="189"/>
      <c r="KMI109" s="189"/>
      <c r="KMJ109" s="189"/>
      <c r="KMK109" s="189"/>
      <c r="KML109" s="189"/>
      <c r="KMM109" s="189"/>
      <c r="KMN109" s="189"/>
      <c r="KMO109" s="189"/>
      <c r="KMP109" s="189"/>
      <c r="KMQ109" s="189"/>
      <c r="KMR109" s="189"/>
      <c r="KMS109" s="189"/>
      <c r="KMT109" s="189"/>
      <c r="KMU109" s="189"/>
      <c r="KMV109" s="189"/>
      <c r="KMW109" s="189"/>
      <c r="KMX109" s="189"/>
      <c r="KMY109" s="189"/>
      <c r="KMZ109" s="189"/>
      <c r="KNA109" s="189"/>
      <c r="KNB109" s="189"/>
      <c r="KNC109" s="189"/>
      <c r="KND109" s="189"/>
      <c r="KNE109" s="189"/>
      <c r="KNF109" s="189"/>
      <c r="KNG109" s="189"/>
      <c r="KNH109" s="189"/>
      <c r="KNI109" s="189"/>
      <c r="KNJ109" s="189"/>
      <c r="KNK109" s="189"/>
      <c r="KNL109" s="189"/>
      <c r="KNM109" s="189"/>
      <c r="KNN109" s="189"/>
      <c r="KNO109" s="189"/>
      <c r="KNP109" s="189"/>
      <c r="KNQ109" s="189"/>
      <c r="KNR109" s="189"/>
      <c r="KNS109" s="189"/>
      <c r="KNT109" s="189"/>
      <c r="KNU109" s="189"/>
      <c r="KNV109" s="189"/>
      <c r="KNW109" s="189"/>
      <c r="KNX109" s="189"/>
      <c r="KNY109" s="189"/>
      <c r="KNZ109" s="189"/>
      <c r="KOA109" s="189"/>
      <c r="KOB109" s="189"/>
      <c r="KOC109" s="189"/>
      <c r="KOD109" s="189"/>
      <c r="KOE109" s="189"/>
      <c r="KOF109" s="189"/>
      <c r="KOG109" s="189"/>
      <c r="KOH109" s="189"/>
      <c r="KOI109" s="189"/>
      <c r="KOJ109" s="189"/>
      <c r="KOK109" s="189"/>
      <c r="KOL109" s="189"/>
      <c r="KOM109" s="189"/>
      <c r="KON109" s="189"/>
      <c r="KOO109" s="189"/>
      <c r="KOP109" s="189"/>
      <c r="KOQ109" s="189"/>
      <c r="KOR109" s="189"/>
      <c r="KOS109" s="189"/>
      <c r="KOT109" s="189"/>
      <c r="KOU109" s="189"/>
      <c r="KOV109" s="189"/>
      <c r="KOW109" s="189"/>
      <c r="KOX109" s="189"/>
      <c r="KOY109" s="189"/>
      <c r="KOZ109" s="189"/>
      <c r="KPA109" s="189"/>
      <c r="KPB109" s="189"/>
      <c r="KPC109" s="189"/>
      <c r="KPD109" s="189"/>
      <c r="KPE109" s="189"/>
      <c r="KPF109" s="189"/>
      <c r="KPG109" s="189"/>
      <c r="KPH109" s="189"/>
      <c r="KPI109" s="189"/>
      <c r="KPJ109" s="189"/>
      <c r="KPK109" s="189"/>
      <c r="KPL109" s="189"/>
      <c r="KPM109" s="189"/>
      <c r="KPN109" s="189"/>
      <c r="KPO109" s="189"/>
      <c r="KPP109" s="189"/>
      <c r="KPQ109" s="189"/>
      <c r="KPR109" s="189"/>
      <c r="KPS109" s="189"/>
      <c r="KPT109" s="189"/>
      <c r="KPU109" s="189"/>
      <c r="KPV109" s="189"/>
      <c r="KPW109" s="189"/>
      <c r="KPX109" s="189"/>
      <c r="KPY109" s="189"/>
      <c r="KPZ109" s="189"/>
      <c r="KQA109" s="189"/>
      <c r="KQB109" s="189"/>
      <c r="KQC109" s="189"/>
      <c r="KQD109" s="189"/>
      <c r="KQE109" s="189"/>
      <c r="KQF109" s="189"/>
      <c r="KQG109" s="189"/>
      <c r="KQH109" s="189"/>
      <c r="KQI109" s="189"/>
      <c r="KQJ109" s="189"/>
      <c r="KQK109" s="189"/>
      <c r="KQL109" s="189"/>
      <c r="KQM109" s="189"/>
      <c r="KQN109" s="189"/>
      <c r="KQO109" s="189"/>
      <c r="KQP109" s="189"/>
      <c r="KQQ109" s="189"/>
      <c r="KQR109" s="189"/>
      <c r="KQS109" s="189"/>
      <c r="KQT109" s="189"/>
      <c r="KQU109" s="189"/>
      <c r="KQV109" s="189"/>
      <c r="KQW109" s="189"/>
      <c r="KQX109" s="189"/>
      <c r="KQY109" s="189"/>
      <c r="KQZ109" s="189"/>
      <c r="KRA109" s="189"/>
      <c r="KRB109" s="189"/>
      <c r="KRC109" s="189"/>
      <c r="KRD109" s="189"/>
      <c r="KRE109" s="189"/>
      <c r="KRF109" s="189"/>
      <c r="KRG109" s="189"/>
      <c r="KRH109" s="189"/>
      <c r="KRI109" s="189"/>
      <c r="KRJ109" s="189"/>
      <c r="KRK109" s="189"/>
      <c r="KRL109" s="189"/>
      <c r="KRM109" s="189"/>
      <c r="KRN109" s="189"/>
      <c r="KRO109" s="189"/>
      <c r="KRP109" s="189"/>
      <c r="KRQ109" s="189"/>
      <c r="KRR109" s="189"/>
      <c r="KRS109" s="189"/>
      <c r="KRT109" s="189"/>
      <c r="KRU109" s="189"/>
      <c r="KRV109" s="189"/>
      <c r="KRW109" s="189"/>
      <c r="KRX109" s="189"/>
      <c r="KRY109" s="189"/>
      <c r="KRZ109" s="189"/>
      <c r="KSA109" s="189"/>
      <c r="KSB109" s="189"/>
      <c r="KSC109" s="189"/>
      <c r="KSD109" s="189"/>
      <c r="KSE109" s="189"/>
      <c r="KSF109" s="189"/>
      <c r="KSG109" s="189"/>
      <c r="KSH109" s="189"/>
      <c r="KSI109" s="189"/>
      <c r="KSJ109" s="189"/>
      <c r="KSK109" s="189"/>
      <c r="KSL109" s="189"/>
      <c r="KSM109" s="189"/>
      <c r="KSN109" s="189"/>
      <c r="KSO109" s="189"/>
      <c r="KSP109" s="189"/>
      <c r="KSQ109" s="189"/>
      <c r="KSR109" s="189"/>
      <c r="KSS109" s="189"/>
      <c r="KST109" s="189"/>
      <c r="KSU109" s="189"/>
      <c r="KSV109" s="189"/>
      <c r="KSW109" s="189"/>
      <c r="KSX109" s="189"/>
      <c r="KSY109" s="189"/>
      <c r="KSZ109" s="189"/>
      <c r="KTA109" s="189"/>
      <c r="KTB109" s="189"/>
      <c r="KTC109" s="189"/>
      <c r="KTD109" s="189"/>
      <c r="KTE109" s="189"/>
      <c r="KTF109" s="189"/>
      <c r="KTG109" s="189"/>
      <c r="KTH109" s="189"/>
      <c r="KTI109" s="189"/>
      <c r="KTJ109" s="189"/>
      <c r="KTK109" s="189"/>
      <c r="KTL109" s="189"/>
      <c r="KTM109" s="189"/>
      <c r="KTN109" s="189"/>
      <c r="KTO109" s="189"/>
      <c r="KTP109" s="189"/>
      <c r="KTQ109" s="189"/>
      <c r="KTR109" s="189"/>
      <c r="KTS109" s="189"/>
      <c r="KTT109" s="189"/>
      <c r="KTU109" s="189"/>
      <c r="KTV109" s="189"/>
      <c r="KTW109" s="189"/>
      <c r="KTX109" s="189"/>
      <c r="KTY109" s="189"/>
      <c r="KTZ109" s="189"/>
      <c r="KUA109" s="189"/>
      <c r="KUB109" s="189"/>
      <c r="KUC109" s="189"/>
      <c r="KUD109" s="189"/>
      <c r="KUE109" s="189"/>
      <c r="KUF109" s="189"/>
      <c r="KUG109" s="189"/>
      <c r="KUH109" s="189"/>
      <c r="KUI109" s="189"/>
      <c r="KUJ109" s="189"/>
      <c r="KUK109" s="189"/>
      <c r="KUL109" s="189"/>
      <c r="KUM109" s="189"/>
      <c r="KUN109" s="189"/>
      <c r="KUO109" s="189"/>
      <c r="KUP109" s="189"/>
      <c r="KUQ109" s="189"/>
      <c r="KUR109" s="189"/>
      <c r="KUS109" s="189"/>
      <c r="KUT109" s="189"/>
      <c r="KUU109" s="189"/>
      <c r="KUV109" s="189"/>
      <c r="KUW109" s="189"/>
      <c r="KUX109" s="189"/>
      <c r="KUY109" s="189"/>
      <c r="KUZ109" s="189"/>
      <c r="KVA109" s="189"/>
      <c r="KVB109" s="189"/>
      <c r="KVC109" s="189"/>
      <c r="KVD109" s="189"/>
      <c r="KVE109" s="189"/>
      <c r="KVF109" s="189"/>
      <c r="KVG109" s="189"/>
      <c r="KVH109" s="189"/>
      <c r="KVI109" s="189"/>
      <c r="KVJ109" s="189"/>
      <c r="KVK109" s="189"/>
      <c r="KVL109" s="189"/>
      <c r="KVM109" s="189"/>
      <c r="KVN109" s="189"/>
      <c r="KVO109" s="189"/>
      <c r="KVP109" s="189"/>
      <c r="KVQ109" s="189"/>
      <c r="KVR109" s="189"/>
      <c r="KVS109" s="189"/>
      <c r="KVT109" s="189"/>
      <c r="KVU109" s="189"/>
      <c r="KVV109" s="189"/>
      <c r="KVW109" s="189"/>
      <c r="KVX109" s="189"/>
      <c r="KVY109" s="189"/>
      <c r="KVZ109" s="189"/>
      <c r="KWA109" s="189"/>
      <c r="KWB109" s="189"/>
      <c r="KWC109" s="189"/>
      <c r="KWD109" s="189"/>
      <c r="KWE109" s="189"/>
      <c r="KWF109" s="189"/>
      <c r="KWG109" s="189"/>
      <c r="KWH109" s="189"/>
      <c r="KWI109" s="189"/>
      <c r="KWJ109" s="189"/>
      <c r="KWK109" s="189"/>
      <c r="KWL109" s="189"/>
      <c r="KWM109" s="189"/>
      <c r="KWN109" s="189"/>
      <c r="KWO109" s="189"/>
      <c r="KWP109" s="189"/>
      <c r="KWQ109" s="189"/>
      <c r="KWR109" s="189"/>
      <c r="KWS109" s="189"/>
      <c r="KWT109" s="189"/>
      <c r="KWU109" s="189"/>
      <c r="KWV109" s="189"/>
      <c r="KWW109" s="189"/>
      <c r="KWX109" s="189"/>
      <c r="KWY109" s="189"/>
      <c r="KWZ109" s="189"/>
      <c r="KXA109" s="189"/>
      <c r="KXB109" s="189"/>
      <c r="KXC109" s="189"/>
      <c r="KXD109" s="189"/>
      <c r="KXE109" s="189"/>
      <c r="KXF109" s="189"/>
      <c r="KXG109" s="189"/>
      <c r="KXH109" s="189"/>
      <c r="KXI109" s="189"/>
      <c r="KXJ109" s="189"/>
      <c r="KXK109" s="189"/>
      <c r="KXL109" s="189"/>
      <c r="KXM109" s="189"/>
      <c r="KXN109" s="189"/>
      <c r="KXO109" s="189"/>
      <c r="KXP109" s="189"/>
      <c r="KXQ109" s="189"/>
      <c r="KXR109" s="189"/>
      <c r="KXS109" s="189"/>
      <c r="KXT109" s="189"/>
      <c r="KXU109" s="189"/>
      <c r="KXV109" s="189"/>
      <c r="KXW109" s="189"/>
      <c r="KXX109" s="189"/>
      <c r="KXY109" s="189"/>
      <c r="KXZ109" s="189"/>
      <c r="KYA109" s="189"/>
      <c r="KYB109" s="189"/>
      <c r="KYC109" s="189"/>
      <c r="KYD109" s="189"/>
      <c r="KYE109" s="189"/>
      <c r="KYF109" s="189"/>
      <c r="KYG109" s="189"/>
      <c r="KYH109" s="189"/>
      <c r="KYI109" s="189"/>
      <c r="KYJ109" s="189"/>
      <c r="KYK109" s="189"/>
      <c r="KYL109" s="189"/>
      <c r="KYM109" s="189"/>
      <c r="KYN109" s="189"/>
      <c r="KYO109" s="189"/>
      <c r="KYP109" s="189"/>
      <c r="KYQ109" s="189"/>
      <c r="KYR109" s="189"/>
      <c r="KYS109" s="189"/>
      <c r="KYT109" s="189"/>
      <c r="KYU109" s="189"/>
      <c r="KYV109" s="189"/>
      <c r="KYW109" s="189"/>
      <c r="KYX109" s="189"/>
      <c r="KYY109" s="189"/>
      <c r="KYZ109" s="189"/>
      <c r="KZA109" s="189"/>
      <c r="KZB109" s="189"/>
      <c r="KZC109" s="189"/>
      <c r="KZD109" s="189"/>
      <c r="KZE109" s="189"/>
      <c r="KZF109" s="189"/>
      <c r="KZG109" s="189"/>
      <c r="KZH109" s="189"/>
      <c r="KZI109" s="189"/>
      <c r="KZJ109" s="189"/>
      <c r="KZK109" s="189"/>
      <c r="KZL109" s="189"/>
      <c r="KZM109" s="189"/>
      <c r="KZN109" s="189"/>
      <c r="KZO109" s="189"/>
      <c r="KZP109" s="189"/>
      <c r="KZQ109" s="189"/>
      <c r="KZR109" s="189"/>
      <c r="KZS109" s="189"/>
      <c r="KZT109" s="189"/>
      <c r="KZU109" s="189"/>
      <c r="KZV109" s="189"/>
      <c r="KZW109" s="189"/>
      <c r="KZX109" s="189"/>
      <c r="KZY109" s="189"/>
      <c r="KZZ109" s="189"/>
      <c r="LAA109" s="189"/>
      <c r="LAB109" s="189"/>
      <c r="LAC109" s="189"/>
      <c r="LAD109" s="189"/>
      <c r="LAE109" s="189"/>
      <c r="LAF109" s="189"/>
      <c r="LAG109" s="189"/>
      <c r="LAH109" s="189"/>
      <c r="LAI109" s="189"/>
      <c r="LAJ109" s="189"/>
      <c r="LAK109" s="189"/>
      <c r="LAL109" s="189"/>
      <c r="LAM109" s="189"/>
      <c r="LAN109" s="189"/>
      <c r="LAO109" s="189"/>
      <c r="LAP109" s="189"/>
      <c r="LAQ109" s="189"/>
      <c r="LAR109" s="189"/>
      <c r="LAS109" s="189"/>
      <c r="LAT109" s="189"/>
      <c r="LAU109" s="189"/>
      <c r="LAV109" s="189"/>
      <c r="LAW109" s="189"/>
      <c r="LAX109" s="189"/>
      <c r="LAY109" s="189"/>
      <c r="LAZ109" s="189"/>
      <c r="LBA109" s="189"/>
      <c r="LBB109" s="189"/>
      <c r="LBC109" s="189"/>
      <c r="LBD109" s="189"/>
      <c r="LBE109" s="189"/>
      <c r="LBF109" s="189"/>
      <c r="LBG109" s="189"/>
      <c r="LBH109" s="189"/>
      <c r="LBI109" s="189"/>
      <c r="LBJ109" s="189"/>
      <c r="LBK109" s="189"/>
      <c r="LBL109" s="189"/>
      <c r="LBM109" s="189"/>
      <c r="LBN109" s="189"/>
      <c r="LBO109" s="189"/>
      <c r="LBP109" s="189"/>
      <c r="LBQ109" s="189"/>
      <c r="LBR109" s="189"/>
      <c r="LBS109" s="189"/>
      <c r="LBT109" s="189"/>
      <c r="LBU109" s="189"/>
      <c r="LBV109" s="189"/>
      <c r="LBW109" s="189"/>
      <c r="LBX109" s="189"/>
      <c r="LBY109" s="189"/>
      <c r="LBZ109" s="189"/>
      <c r="LCA109" s="189"/>
      <c r="LCB109" s="189"/>
      <c r="LCC109" s="189"/>
      <c r="LCD109" s="189"/>
      <c r="LCE109" s="189"/>
      <c r="LCF109" s="189"/>
      <c r="LCG109" s="189"/>
      <c r="LCH109" s="189"/>
      <c r="LCI109" s="189"/>
      <c r="LCJ109" s="189"/>
      <c r="LCK109" s="189"/>
      <c r="LCL109" s="189"/>
      <c r="LCM109" s="189"/>
      <c r="LCN109" s="189"/>
      <c r="LCO109" s="189"/>
      <c r="LCP109" s="189"/>
      <c r="LCQ109" s="189"/>
      <c r="LCR109" s="189"/>
      <c r="LCS109" s="189"/>
      <c r="LCT109" s="189"/>
      <c r="LCU109" s="189"/>
      <c r="LCV109" s="189"/>
      <c r="LCW109" s="189"/>
      <c r="LCX109" s="189"/>
      <c r="LCY109" s="189"/>
      <c r="LCZ109" s="189"/>
      <c r="LDA109" s="189"/>
      <c r="LDB109" s="189"/>
      <c r="LDC109" s="189"/>
      <c r="LDD109" s="189"/>
      <c r="LDE109" s="189"/>
      <c r="LDF109" s="189"/>
      <c r="LDG109" s="189"/>
      <c r="LDH109" s="189"/>
      <c r="LDI109" s="189"/>
      <c r="LDJ109" s="189"/>
      <c r="LDK109" s="189"/>
      <c r="LDL109" s="189"/>
      <c r="LDM109" s="189"/>
      <c r="LDN109" s="189"/>
      <c r="LDO109" s="189"/>
      <c r="LDP109" s="189"/>
      <c r="LDQ109" s="189"/>
      <c r="LDR109" s="189"/>
      <c r="LDS109" s="189"/>
      <c r="LDT109" s="189"/>
      <c r="LDU109" s="189"/>
      <c r="LDV109" s="189"/>
      <c r="LDW109" s="189"/>
      <c r="LDX109" s="189"/>
      <c r="LDY109" s="189"/>
      <c r="LDZ109" s="189"/>
      <c r="LEA109" s="189"/>
      <c r="LEB109" s="189"/>
      <c r="LEC109" s="189"/>
      <c r="LED109" s="189"/>
      <c r="LEE109" s="189"/>
      <c r="LEF109" s="189"/>
      <c r="LEG109" s="189"/>
      <c r="LEH109" s="189"/>
      <c r="LEI109" s="189"/>
      <c r="LEJ109" s="189"/>
      <c r="LEK109" s="189"/>
      <c r="LEL109" s="189"/>
      <c r="LEM109" s="189"/>
      <c r="LEN109" s="189"/>
      <c r="LEO109" s="189"/>
      <c r="LEP109" s="189"/>
      <c r="LEQ109" s="189"/>
      <c r="LER109" s="189"/>
      <c r="LES109" s="189"/>
      <c r="LET109" s="189"/>
      <c r="LEU109" s="189"/>
      <c r="LEV109" s="189"/>
      <c r="LEW109" s="189"/>
      <c r="LEX109" s="189"/>
      <c r="LEY109" s="189"/>
      <c r="LEZ109" s="189"/>
      <c r="LFA109" s="189"/>
      <c r="LFB109" s="189"/>
      <c r="LFC109" s="189"/>
      <c r="LFD109" s="189"/>
      <c r="LFE109" s="189"/>
      <c r="LFF109" s="189"/>
      <c r="LFG109" s="189"/>
      <c r="LFH109" s="189"/>
      <c r="LFI109" s="189"/>
      <c r="LFJ109" s="189"/>
      <c r="LFK109" s="189"/>
      <c r="LFL109" s="189"/>
      <c r="LFM109" s="189"/>
      <c r="LFN109" s="189"/>
      <c r="LFO109" s="189"/>
      <c r="LFP109" s="189"/>
      <c r="LFQ109" s="189"/>
      <c r="LFR109" s="189"/>
      <c r="LFS109" s="189"/>
      <c r="LFT109" s="189"/>
      <c r="LFU109" s="189"/>
      <c r="LFV109" s="189"/>
      <c r="LFW109" s="189"/>
      <c r="LFX109" s="189"/>
      <c r="LFY109" s="189"/>
      <c r="LFZ109" s="189"/>
      <c r="LGA109" s="189"/>
      <c r="LGB109" s="189"/>
      <c r="LGC109" s="189"/>
      <c r="LGD109" s="189"/>
      <c r="LGE109" s="189"/>
      <c r="LGF109" s="189"/>
      <c r="LGG109" s="189"/>
      <c r="LGH109" s="189"/>
      <c r="LGI109" s="189"/>
      <c r="LGJ109" s="189"/>
      <c r="LGK109" s="189"/>
      <c r="LGL109" s="189"/>
      <c r="LGM109" s="189"/>
      <c r="LGN109" s="189"/>
      <c r="LGO109" s="189"/>
      <c r="LGP109" s="189"/>
      <c r="LGQ109" s="189"/>
      <c r="LGR109" s="189"/>
      <c r="LGS109" s="189"/>
      <c r="LGT109" s="189"/>
      <c r="LGU109" s="189"/>
      <c r="LGV109" s="189"/>
      <c r="LGW109" s="189"/>
      <c r="LGX109" s="189"/>
      <c r="LGY109" s="189"/>
      <c r="LGZ109" s="189"/>
      <c r="LHA109" s="189"/>
      <c r="LHB109" s="189"/>
      <c r="LHC109" s="189"/>
      <c r="LHD109" s="189"/>
      <c r="LHE109" s="189"/>
      <c r="LHF109" s="189"/>
      <c r="LHG109" s="189"/>
      <c r="LHH109" s="189"/>
      <c r="LHI109" s="189"/>
      <c r="LHJ109" s="189"/>
      <c r="LHK109" s="189"/>
      <c r="LHL109" s="189"/>
      <c r="LHM109" s="189"/>
      <c r="LHN109" s="189"/>
      <c r="LHO109" s="189"/>
      <c r="LHP109" s="189"/>
      <c r="LHQ109" s="189"/>
      <c r="LHR109" s="189"/>
      <c r="LHS109" s="189"/>
      <c r="LHT109" s="189"/>
      <c r="LHU109" s="189"/>
      <c r="LHV109" s="189"/>
      <c r="LHW109" s="189"/>
      <c r="LHX109" s="189"/>
      <c r="LHY109" s="189"/>
      <c r="LHZ109" s="189"/>
      <c r="LIA109" s="189"/>
      <c r="LIB109" s="189"/>
      <c r="LIC109" s="189"/>
      <c r="LID109" s="189"/>
      <c r="LIE109" s="189"/>
      <c r="LIF109" s="189"/>
      <c r="LIG109" s="189"/>
      <c r="LIH109" s="189"/>
      <c r="LII109" s="189"/>
      <c r="LIJ109" s="189"/>
      <c r="LIK109" s="189"/>
      <c r="LIL109" s="189"/>
      <c r="LIM109" s="189"/>
      <c r="LIN109" s="189"/>
      <c r="LIO109" s="189"/>
      <c r="LIP109" s="189"/>
      <c r="LIQ109" s="189"/>
      <c r="LIR109" s="189"/>
      <c r="LIS109" s="189"/>
      <c r="LIT109" s="189"/>
      <c r="LIU109" s="189"/>
      <c r="LIV109" s="189"/>
      <c r="LIW109" s="189"/>
      <c r="LIX109" s="189"/>
      <c r="LIY109" s="189"/>
      <c r="LIZ109" s="189"/>
      <c r="LJA109" s="189"/>
      <c r="LJB109" s="189"/>
      <c r="LJC109" s="189"/>
      <c r="LJD109" s="189"/>
      <c r="LJE109" s="189"/>
      <c r="LJF109" s="189"/>
      <c r="LJG109" s="189"/>
      <c r="LJH109" s="189"/>
      <c r="LJI109" s="189"/>
      <c r="LJJ109" s="189"/>
      <c r="LJK109" s="189"/>
      <c r="LJL109" s="189"/>
      <c r="LJM109" s="189"/>
      <c r="LJN109" s="189"/>
      <c r="LJO109" s="189"/>
      <c r="LJP109" s="189"/>
      <c r="LJQ109" s="189"/>
      <c r="LJR109" s="189"/>
      <c r="LJS109" s="189"/>
      <c r="LJT109" s="189"/>
      <c r="LJU109" s="189"/>
      <c r="LJV109" s="189"/>
      <c r="LJW109" s="189"/>
      <c r="LJX109" s="189"/>
      <c r="LJY109" s="189"/>
      <c r="LJZ109" s="189"/>
      <c r="LKA109" s="189"/>
      <c r="LKB109" s="189"/>
      <c r="LKC109" s="189"/>
      <c r="LKD109" s="189"/>
      <c r="LKE109" s="189"/>
      <c r="LKF109" s="189"/>
      <c r="LKG109" s="189"/>
      <c r="LKH109" s="189"/>
      <c r="LKI109" s="189"/>
      <c r="LKJ109" s="189"/>
      <c r="LKK109" s="189"/>
      <c r="LKL109" s="189"/>
      <c r="LKM109" s="189"/>
      <c r="LKN109" s="189"/>
      <c r="LKO109" s="189"/>
      <c r="LKP109" s="189"/>
      <c r="LKQ109" s="189"/>
      <c r="LKR109" s="189"/>
      <c r="LKS109" s="189"/>
      <c r="LKT109" s="189"/>
      <c r="LKU109" s="189"/>
      <c r="LKV109" s="189"/>
      <c r="LKW109" s="189"/>
      <c r="LKX109" s="189"/>
      <c r="LKY109" s="189"/>
      <c r="LKZ109" s="189"/>
      <c r="LLA109" s="189"/>
      <c r="LLB109" s="189"/>
      <c r="LLC109" s="189"/>
      <c r="LLD109" s="189"/>
      <c r="LLE109" s="189"/>
      <c r="LLF109" s="189"/>
      <c r="LLG109" s="189"/>
      <c r="LLH109" s="189"/>
      <c r="LLI109" s="189"/>
      <c r="LLJ109" s="189"/>
      <c r="LLK109" s="189"/>
      <c r="LLL109" s="189"/>
      <c r="LLM109" s="189"/>
      <c r="LLN109" s="189"/>
      <c r="LLO109" s="189"/>
      <c r="LLP109" s="189"/>
      <c r="LLQ109" s="189"/>
      <c r="LLR109" s="189"/>
      <c r="LLS109" s="189"/>
      <c r="LLT109" s="189"/>
      <c r="LLU109" s="189"/>
      <c r="LLV109" s="189"/>
      <c r="LLW109" s="189"/>
      <c r="LLX109" s="189"/>
      <c r="LLY109" s="189"/>
      <c r="LLZ109" s="189"/>
      <c r="LMA109" s="189"/>
      <c r="LMB109" s="189"/>
      <c r="LMC109" s="189"/>
      <c r="LMD109" s="189"/>
      <c r="LME109" s="189"/>
      <c r="LMF109" s="189"/>
      <c r="LMG109" s="189"/>
      <c r="LMH109" s="189"/>
      <c r="LMI109" s="189"/>
      <c r="LMJ109" s="189"/>
      <c r="LMK109" s="189"/>
      <c r="LML109" s="189"/>
      <c r="LMM109" s="189"/>
      <c r="LMN109" s="189"/>
      <c r="LMO109" s="189"/>
      <c r="LMP109" s="189"/>
      <c r="LMQ109" s="189"/>
      <c r="LMR109" s="189"/>
      <c r="LMS109" s="189"/>
      <c r="LMT109" s="189"/>
      <c r="LMU109" s="189"/>
      <c r="LMV109" s="189"/>
      <c r="LMW109" s="189"/>
      <c r="LMX109" s="189"/>
      <c r="LMY109" s="189"/>
      <c r="LMZ109" s="189"/>
      <c r="LNA109" s="189"/>
      <c r="LNB109" s="189"/>
      <c r="LNC109" s="189"/>
      <c r="LND109" s="189"/>
      <c r="LNE109" s="189"/>
      <c r="LNF109" s="189"/>
      <c r="LNG109" s="189"/>
      <c r="LNH109" s="189"/>
      <c r="LNI109" s="189"/>
      <c r="LNJ109" s="189"/>
      <c r="LNK109" s="189"/>
      <c r="LNL109" s="189"/>
      <c r="LNM109" s="189"/>
      <c r="LNN109" s="189"/>
      <c r="LNO109" s="189"/>
      <c r="LNP109" s="189"/>
      <c r="LNQ109" s="189"/>
      <c r="LNR109" s="189"/>
      <c r="LNS109" s="189"/>
      <c r="LNT109" s="189"/>
      <c r="LNU109" s="189"/>
      <c r="LNV109" s="189"/>
      <c r="LNW109" s="189"/>
      <c r="LNX109" s="189"/>
      <c r="LNY109" s="189"/>
      <c r="LNZ109" s="189"/>
      <c r="LOA109" s="189"/>
      <c r="LOB109" s="189"/>
      <c r="LOC109" s="189"/>
      <c r="LOD109" s="189"/>
      <c r="LOE109" s="189"/>
      <c r="LOF109" s="189"/>
      <c r="LOG109" s="189"/>
      <c r="LOH109" s="189"/>
      <c r="LOI109" s="189"/>
      <c r="LOJ109" s="189"/>
      <c r="LOK109" s="189"/>
      <c r="LOL109" s="189"/>
      <c r="LOM109" s="189"/>
      <c r="LON109" s="189"/>
      <c r="LOO109" s="189"/>
      <c r="LOP109" s="189"/>
      <c r="LOQ109" s="189"/>
      <c r="LOR109" s="189"/>
      <c r="LOS109" s="189"/>
      <c r="LOT109" s="189"/>
      <c r="LOU109" s="189"/>
      <c r="LOV109" s="189"/>
      <c r="LOW109" s="189"/>
      <c r="LOX109" s="189"/>
      <c r="LOY109" s="189"/>
      <c r="LOZ109" s="189"/>
      <c r="LPA109" s="189"/>
      <c r="LPB109" s="189"/>
      <c r="LPC109" s="189"/>
      <c r="LPD109" s="189"/>
      <c r="LPE109" s="189"/>
      <c r="LPF109" s="189"/>
      <c r="LPG109" s="189"/>
      <c r="LPH109" s="189"/>
      <c r="LPI109" s="189"/>
      <c r="LPJ109" s="189"/>
      <c r="LPK109" s="189"/>
      <c r="LPL109" s="189"/>
      <c r="LPM109" s="189"/>
      <c r="LPN109" s="189"/>
      <c r="LPO109" s="189"/>
      <c r="LPP109" s="189"/>
      <c r="LPQ109" s="189"/>
      <c r="LPR109" s="189"/>
      <c r="LPS109" s="189"/>
      <c r="LPT109" s="189"/>
      <c r="LPU109" s="189"/>
      <c r="LPV109" s="189"/>
      <c r="LPW109" s="189"/>
      <c r="LPX109" s="189"/>
      <c r="LPY109" s="189"/>
      <c r="LPZ109" s="189"/>
      <c r="LQA109" s="189"/>
      <c r="LQB109" s="189"/>
      <c r="LQC109" s="189"/>
      <c r="LQD109" s="189"/>
      <c r="LQE109" s="189"/>
      <c r="LQF109" s="189"/>
      <c r="LQG109" s="189"/>
      <c r="LQH109" s="189"/>
      <c r="LQI109" s="189"/>
      <c r="LQJ109" s="189"/>
      <c r="LQK109" s="189"/>
      <c r="LQL109" s="189"/>
      <c r="LQM109" s="189"/>
      <c r="LQN109" s="189"/>
      <c r="LQO109" s="189"/>
      <c r="LQP109" s="189"/>
      <c r="LQQ109" s="189"/>
      <c r="LQR109" s="189"/>
      <c r="LQS109" s="189"/>
      <c r="LQT109" s="189"/>
      <c r="LQU109" s="189"/>
      <c r="LQV109" s="189"/>
      <c r="LQW109" s="189"/>
      <c r="LQX109" s="189"/>
      <c r="LQY109" s="189"/>
      <c r="LQZ109" s="189"/>
      <c r="LRA109" s="189"/>
      <c r="LRB109" s="189"/>
      <c r="LRC109" s="189"/>
      <c r="LRD109" s="189"/>
      <c r="LRE109" s="189"/>
      <c r="LRF109" s="189"/>
      <c r="LRG109" s="189"/>
      <c r="LRH109" s="189"/>
      <c r="LRI109" s="189"/>
      <c r="LRJ109" s="189"/>
      <c r="LRK109" s="189"/>
      <c r="LRL109" s="189"/>
      <c r="LRM109" s="189"/>
      <c r="LRN109" s="189"/>
      <c r="LRO109" s="189"/>
      <c r="LRP109" s="189"/>
      <c r="LRQ109" s="189"/>
      <c r="LRR109" s="189"/>
      <c r="LRS109" s="189"/>
      <c r="LRT109" s="189"/>
      <c r="LRU109" s="189"/>
      <c r="LRV109" s="189"/>
      <c r="LRW109" s="189"/>
      <c r="LRX109" s="189"/>
      <c r="LRY109" s="189"/>
      <c r="LRZ109" s="189"/>
      <c r="LSA109" s="189"/>
      <c r="LSB109" s="189"/>
      <c r="LSC109" s="189"/>
      <c r="LSD109" s="189"/>
      <c r="LSE109" s="189"/>
      <c r="LSF109" s="189"/>
      <c r="LSG109" s="189"/>
      <c r="LSH109" s="189"/>
      <c r="LSI109" s="189"/>
      <c r="LSJ109" s="189"/>
      <c r="LSK109" s="189"/>
      <c r="LSL109" s="189"/>
      <c r="LSM109" s="189"/>
      <c r="LSN109" s="189"/>
      <c r="LSO109" s="189"/>
      <c r="LSP109" s="189"/>
      <c r="LSQ109" s="189"/>
      <c r="LSR109" s="189"/>
      <c r="LSS109" s="189"/>
      <c r="LST109" s="189"/>
      <c r="LSU109" s="189"/>
      <c r="LSV109" s="189"/>
      <c r="LSW109" s="189"/>
      <c r="LSX109" s="189"/>
      <c r="LSY109" s="189"/>
      <c r="LSZ109" s="189"/>
      <c r="LTA109" s="189"/>
      <c r="LTB109" s="189"/>
      <c r="LTC109" s="189"/>
      <c r="LTD109" s="189"/>
      <c r="LTE109" s="189"/>
      <c r="LTF109" s="189"/>
      <c r="LTG109" s="189"/>
      <c r="LTH109" s="189"/>
      <c r="LTI109" s="189"/>
      <c r="LTJ109" s="189"/>
      <c r="LTK109" s="189"/>
      <c r="LTL109" s="189"/>
      <c r="LTM109" s="189"/>
      <c r="LTN109" s="189"/>
      <c r="LTO109" s="189"/>
      <c r="LTP109" s="189"/>
      <c r="LTQ109" s="189"/>
      <c r="LTR109" s="189"/>
      <c r="LTS109" s="189"/>
      <c r="LTT109" s="189"/>
      <c r="LTU109" s="189"/>
      <c r="LTV109" s="189"/>
      <c r="LTW109" s="189"/>
      <c r="LTX109" s="189"/>
      <c r="LTY109" s="189"/>
      <c r="LTZ109" s="189"/>
      <c r="LUA109" s="189"/>
      <c r="LUB109" s="189"/>
      <c r="LUC109" s="189"/>
      <c r="LUD109" s="189"/>
      <c r="LUE109" s="189"/>
      <c r="LUF109" s="189"/>
      <c r="LUG109" s="189"/>
      <c r="LUH109" s="189"/>
      <c r="LUI109" s="189"/>
      <c r="LUJ109" s="189"/>
      <c r="LUK109" s="189"/>
      <c r="LUL109" s="189"/>
      <c r="LUM109" s="189"/>
      <c r="LUN109" s="189"/>
      <c r="LUO109" s="189"/>
      <c r="LUP109" s="189"/>
      <c r="LUQ109" s="189"/>
      <c r="LUR109" s="189"/>
      <c r="LUS109" s="189"/>
      <c r="LUT109" s="189"/>
      <c r="LUU109" s="189"/>
      <c r="LUV109" s="189"/>
      <c r="LUW109" s="189"/>
      <c r="LUX109" s="189"/>
      <c r="LUY109" s="189"/>
      <c r="LUZ109" s="189"/>
      <c r="LVA109" s="189"/>
      <c r="LVB109" s="189"/>
      <c r="LVC109" s="189"/>
      <c r="LVD109" s="189"/>
      <c r="LVE109" s="189"/>
      <c r="LVF109" s="189"/>
      <c r="LVG109" s="189"/>
      <c r="LVH109" s="189"/>
      <c r="LVI109" s="189"/>
      <c r="LVJ109" s="189"/>
      <c r="LVK109" s="189"/>
      <c r="LVL109" s="189"/>
      <c r="LVM109" s="189"/>
      <c r="LVN109" s="189"/>
      <c r="LVO109" s="189"/>
      <c r="LVP109" s="189"/>
      <c r="LVQ109" s="189"/>
      <c r="LVR109" s="189"/>
      <c r="LVS109" s="189"/>
      <c r="LVT109" s="189"/>
      <c r="LVU109" s="189"/>
      <c r="LVV109" s="189"/>
      <c r="LVW109" s="189"/>
      <c r="LVX109" s="189"/>
      <c r="LVY109" s="189"/>
      <c r="LVZ109" s="189"/>
      <c r="LWA109" s="189"/>
      <c r="LWB109" s="189"/>
      <c r="LWC109" s="189"/>
      <c r="LWD109" s="189"/>
      <c r="LWE109" s="189"/>
      <c r="LWF109" s="189"/>
      <c r="LWG109" s="189"/>
      <c r="LWH109" s="189"/>
      <c r="LWI109" s="189"/>
      <c r="LWJ109" s="189"/>
      <c r="LWK109" s="189"/>
      <c r="LWL109" s="189"/>
      <c r="LWM109" s="189"/>
      <c r="LWN109" s="189"/>
      <c r="LWO109" s="189"/>
      <c r="LWP109" s="189"/>
      <c r="LWQ109" s="189"/>
      <c r="LWR109" s="189"/>
      <c r="LWS109" s="189"/>
      <c r="LWT109" s="189"/>
      <c r="LWU109" s="189"/>
      <c r="LWV109" s="189"/>
      <c r="LWW109" s="189"/>
      <c r="LWX109" s="189"/>
      <c r="LWY109" s="189"/>
      <c r="LWZ109" s="189"/>
      <c r="LXA109" s="189"/>
      <c r="LXB109" s="189"/>
      <c r="LXC109" s="189"/>
      <c r="LXD109" s="189"/>
      <c r="LXE109" s="189"/>
      <c r="LXF109" s="189"/>
      <c r="LXG109" s="189"/>
      <c r="LXH109" s="189"/>
      <c r="LXI109" s="189"/>
      <c r="LXJ109" s="189"/>
      <c r="LXK109" s="189"/>
      <c r="LXL109" s="189"/>
      <c r="LXM109" s="189"/>
      <c r="LXN109" s="189"/>
      <c r="LXO109" s="189"/>
      <c r="LXP109" s="189"/>
      <c r="LXQ109" s="189"/>
      <c r="LXR109" s="189"/>
      <c r="LXS109" s="189"/>
      <c r="LXT109" s="189"/>
      <c r="LXU109" s="189"/>
      <c r="LXV109" s="189"/>
      <c r="LXW109" s="189"/>
      <c r="LXX109" s="189"/>
      <c r="LXY109" s="189"/>
      <c r="LXZ109" s="189"/>
      <c r="LYA109" s="189"/>
      <c r="LYB109" s="189"/>
      <c r="LYC109" s="189"/>
      <c r="LYD109" s="189"/>
      <c r="LYE109" s="189"/>
      <c r="LYF109" s="189"/>
      <c r="LYG109" s="189"/>
      <c r="LYH109" s="189"/>
      <c r="LYI109" s="189"/>
      <c r="LYJ109" s="189"/>
      <c r="LYK109" s="189"/>
      <c r="LYL109" s="189"/>
      <c r="LYM109" s="189"/>
      <c r="LYN109" s="189"/>
      <c r="LYO109" s="189"/>
      <c r="LYP109" s="189"/>
      <c r="LYQ109" s="189"/>
      <c r="LYR109" s="189"/>
      <c r="LYS109" s="189"/>
      <c r="LYT109" s="189"/>
      <c r="LYU109" s="189"/>
      <c r="LYV109" s="189"/>
      <c r="LYW109" s="189"/>
      <c r="LYX109" s="189"/>
      <c r="LYY109" s="189"/>
      <c r="LYZ109" s="189"/>
      <c r="LZA109" s="189"/>
      <c r="LZB109" s="189"/>
      <c r="LZC109" s="189"/>
      <c r="LZD109" s="189"/>
      <c r="LZE109" s="189"/>
      <c r="LZF109" s="189"/>
      <c r="LZG109" s="189"/>
      <c r="LZH109" s="189"/>
      <c r="LZI109" s="189"/>
      <c r="LZJ109" s="189"/>
      <c r="LZK109" s="189"/>
      <c r="LZL109" s="189"/>
      <c r="LZM109" s="189"/>
      <c r="LZN109" s="189"/>
      <c r="LZO109" s="189"/>
      <c r="LZP109" s="189"/>
      <c r="LZQ109" s="189"/>
      <c r="LZR109" s="189"/>
      <c r="LZS109" s="189"/>
      <c r="LZT109" s="189"/>
      <c r="LZU109" s="189"/>
      <c r="LZV109" s="189"/>
      <c r="LZW109" s="189"/>
      <c r="LZX109" s="189"/>
      <c r="LZY109" s="189"/>
      <c r="LZZ109" s="189"/>
      <c r="MAA109" s="189"/>
      <c r="MAB109" s="189"/>
      <c r="MAC109" s="189"/>
      <c r="MAD109" s="189"/>
      <c r="MAE109" s="189"/>
      <c r="MAF109" s="189"/>
      <c r="MAG109" s="189"/>
      <c r="MAH109" s="189"/>
      <c r="MAI109" s="189"/>
      <c r="MAJ109" s="189"/>
      <c r="MAK109" s="189"/>
      <c r="MAL109" s="189"/>
      <c r="MAM109" s="189"/>
      <c r="MAN109" s="189"/>
      <c r="MAO109" s="189"/>
      <c r="MAP109" s="189"/>
      <c r="MAQ109" s="189"/>
      <c r="MAR109" s="189"/>
      <c r="MAS109" s="189"/>
      <c r="MAT109" s="189"/>
      <c r="MAU109" s="189"/>
      <c r="MAV109" s="189"/>
      <c r="MAW109" s="189"/>
      <c r="MAX109" s="189"/>
      <c r="MAY109" s="189"/>
      <c r="MAZ109" s="189"/>
      <c r="MBA109" s="189"/>
      <c r="MBB109" s="189"/>
      <c r="MBC109" s="189"/>
      <c r="MBD109" s="189"/>
      <c r="MBE109" s="189"/>
      <c r="MBF109" s="189"/>
      <c r="MBG109" s="189"/>
      <c r="MBH109" s="189"/>
      <c r="MBI109" s="189"/>
      <c r="MBJ109" s="189"/>
      <c r="MBK109" s="189"/>
      <c r="MBL109" s="189"/>
      <c r="MBM109" s="189"/>
      <c r="MBN109" s="189"/>
      <c r="MBO109" s="189"/>
      <c r="MBP109" s="189"/>
      <c r="MBQ109" s="189"/>
      <c r="MBR109" s="189"/>
      <c r="MBS109" s="189"/>
      <c r="MBT109" s="189"/>
      <c r="MBU109" s="189"/>
      <c r="MBV109" s="189"/>
      <c r="MBW109" s="189"/>
      <c r="MBX109" s="189"/>
      <c r="MBY109" s="189"/>
      <c r="MBZ109" s="189"/>
      <c r="MCA109" s="189"/>
      <c r="MCB109" s="189"/>
      <c r="MCC109" s="189"/>
      <c r="MCD109" s="189"/>
      <c r="MCE109" s="189"/>
      <c r="MCF109" s="189"/>
      <c r="MCG109" s="189"/>
      <c r="MCH109" s="189"/>
      <c r="MCI109" s="189"/>
      <c r="MCJ109" s="189"/>
      <c r="MCK109" s="189"/>
      <c r="MCL109" s="189"/>
      <c r="MCM109" s="189"/>
      <c r="MCN109" s="189"/>
      <c r="MCO109" s="189"/>
      <c r="MCP109" s="189"/>
      <c r="MCQ109" s="189"/>
      <c r="MCR109" s="189"/>
      <c r="MCS109" s="189"/>
      <c r="MCT109" s="189"/>
      <c r="MCU109" s="189"/>
      <c r="MCV109" s="189"/>
      <c r="MCW109" s="189"/>
      <c r="MCX109" s="189"/>
      <c r="MCY109" s="189"/>
      <c r="MCZ109" s="189"/>
      <c r="MDA109" s="189"/>
      <c r="MDB109" s="189"/>
      <c r="MDC109" s="189"/>
      <c r="MDD109" s="189"/>
      <c r="MDE109" s="189"/>
      <c r="MDF109" s="189"/>
      <c r="MDG109" s="189"/>
      <c r="MDH109" s="189"/>
      <c r="MDI109" s="189"/>
      <c r="MDJ109" s="189"/>
      <c r="MDK109" s="189"/>
      <c r="MDL109" s="189"/>
      <c r="MDM109" s="189"/>
      <c r="MDN109" s="189"/>
      <c r="MDO109" s="189"/>
      <c r="MDP109" s="189"/>
      <c r="MDQ109" s="189"/>
      <c r="MDR109" s="189"/>
      <c r="MDS109" s="189"/>
      <c r="MDT109" s="189"/>
      <c r="MDU109" s="189"/>
      <c r="MDV109" s="189"/>
      <c r="MDW109" s="189"/>
      <c r="MDX109" s="189"/>
      <c r="MDY109" s="189"/>
      <c r="MDZ109" s="189"/>
      <c r="MEA109" s="189"/>
      <c r="MEB109" s="189"/>
      <c r="MEC109" s="189"/>
      <c r="MED109" s="189"/>
      <c r="MEE109" s="189"/>
      <c r="MEF109" s="189"/>
      <c r="MEG109" s="189"/>
      <c r="MEH109" s="189"/>
      <c r="MEI109" s="189"/>
      <c r="MEJ109" s="189"/>
      <c r="MEK109" s="189"/>
      <c r="MEL109" s="189"/>
      <c r="MEM109" s="189"/>
      <c r="MEN109" s="189"/>
      <c r="MEO109" s="189"/>
      <c r="MEP109" s="189"/>
      <c r="MEQ109" s="189"/>
      <c r="MER109" s="189"/>
      <c r="MES109" s="189"/>
      <c r="MET109" s="189"/>
      <c r="MEU109" s="189"/>
      <c r="MEV109" s="189"/>
      <c r="MEW109" s="189"/>
      <c r="MEX109" s="189"/>
      <c r="MEY109" s="189"/>
      <c r="MEZ109" s="189"/>
      <c r="MFA109" s="189"/>
      <c r="MFB109" s="189"/>
      <c r="MFC109" s="189"/>
      <c r="MFD109" s="189"/>
      <c r="MFE109" s="189"/>
      <c r="MFF109" s="189"/>
      <c r="MFG109" s="189"/>
      <c r="MFH109" s="189"/>
      <c r="MFI109" s="189"/>
      <c r="MFJ109" s="189"/>
      <c r="MFK109" s="189"/>
      <c r="MFL109" s="189"/>
      <c r="MFM109" s="189"/>
      <c r="MFN109" s="189"/>
      <c r="MFO109" s="189"/>
      <c r="MFP109" s="189"/>
      <c r="MFQ109" s="189"/>
      <c r="MFR109" s="189"/>
      <c r="MFS109" s="189"/>
      <c r="MFT109" s="189"/>
      <c r="MFU109" s="189"/>
      <c r="MFV109" s="189"/>
      <c r="MFW109" s="189"/>
      <c r="MFX109" s="189"/>
      <c r="MFY109" s="189"/>
      <c r="MFZ109" s="189"/>
      <c r="MGA109" s="189"/>
      <c r="MGB109" s="189"/>
      <c r="MGC109" s="189"/>
      <c r="MGD109" s="189"/>
      <c r="MGE109" s="189"/>
      <c r="MGF109" s="189"/>
      <c r="MGG109" s="189"/>
      <c r="MGH109" s="189"/>
      <c r="MGI109" s="189"/>
      <c r="MGJ109" s="189"/>
      <c r="MGK109" s="189"/>
      <c r="MGL109" s="189"/>
      <c r="MGM109" s="189"/>
      <c r="MGN109" s="189"/>
      <c r="MGO109" s="189"/>
      <c r="MGP109" s="189"/>
      <c r="MGQ109" s="189"/>
      <c r="MGR109" s="189"/>
      <c r="MGS109" s="189"/>
      <c r="MGT109" s="189"/>
      <c r="MGU109" s="189"/>
      <c r="MGV109" s="189"/>
      <c r="MGW109" s="189"/>
      <c r="MGX109" s="189"/>
      <c r="MGY109" s="189"/>
      <c r="MGZ109" s="189"/>
      <c r="MHA109" s="189"/>
      <c r="MHB109" s="189"/>
      <c r="MHC109" s="189"/>
      <c r="MHD109" s="189"/>
      <c r="MHE109" s="189"/>
      <c r="MHF109" s="189"/>
      <c r="MHG109" s="189"/>
      <c r="MHH109" s="189"/>
      <c r="MHI109" s="189"/>
      <c r="MHJ109" s="189"/>
      <c r="MHK109" s="189"/>
      <c r="MHL109" s="189"/>
      <c r="MHM109" s="189"/>
      <c r="MHN109" s="189"/>
      <c r="MHO109" s="189"/>
      <c r="MHP109" s="189"/>
      <c r="MHQ109" s="189"/>
      <c r="MHR109" s="189"/>
      <c r="MHS109" s="189"/>
      <c r="MHT109" s="189"/>
      <c r="MHU109" s="189"/>
      <c r="MHV109" s="189"/>
      <c r="MHW109" s="189"/>
      <c r="MHX109" s="189"/>
      <c r="MHY109" s="189"/>
      <c r="MHZ109" s="189"/>
      <c r="MIA109" s="189"/>
      <c r="MIB109" s="189"/>
      <c r="MIC109" s="189"/>
      <c r="MID109" s="189"/>
      <c r="MIE109" s="189"/>
      <c r="MIF109" s="189"/>
      <c r="MIG109" s="189"/>
      <c r="MIH109" s="189"/>
      <c r="MII109" s="189"/>
      <c r="MIJ109" s="189"/>
      <c r="MIK109" s="189"/>
      <c r="MIL109" s="189"/>
      <c r="MIM109" s="189"/>
      <c r="MIN109" s="189"/>
      <c r="MIO109" s="189"/>
      <c r="MIP109" s="189"/>
      <c r="MIQ109" s="189"/>
      <c r="MIR109" s="189"/>
      <c r="MIS109" s="189"/>
      <c r="MIT109" s="189"/>
      <c r="MIU109" s="189"/>
      <c r="MIV109" s="189"/>
      <c r="MIW109" s="189"/>
      <c r="MIX109" s="189"/>
      <c r="MIY109" s="189"/>
      <c r="MIZ109" s="189"/>
      <c r="MJA109" s="189"/>
      <c r="MJB109" s="189"/>
      <c r="MJC109" s="189"/>
      <c r="MJD109" s="189"/>
      <c r="MJE109" s="189"/>
      <c r="MJF109" s="189"/>
      <c r="MJG109" s="189"/>
      <c r="MJH109" s="189"/>
      <c r="MJI109" s="189"/>
      <c r="MJJ109" s="189"/>
      <c r="MJK109" s="189"/>
      <c r="MJL109" s="189"/>
      <c r="MJM109" s="189"/>
      <c r="MJN109" s="189"/>
      <c r="MJO109" s="189"/>
      <c r="MJP109" s="189"/>
      <c r="MJQ109" s="189"/>
      <c r="MJR109" s="189"/>
      <c r="MJS109" s="189"/>
      <c r="MJT109" s="189"/>
      <c r="MJU109" s="189"/>
      <c r="MJV109" s="189"/>
      <c r="MJW109" s="189"/>
      <c r="MJX109" s="189"/>
      <c r="MJY109" s="189"/>
      <c r="MJZ109" s="189"/>
      <c r="MKA109" s="189"/>
      <c r="MKB109" s="189"/>
      <c r="MKC109" s="189"/>
      <c r="MKD109" s="189"/>
      <c r="MKE109" s="189"/>
      <c r="MKF109" s="189"/>
      <c r="MKG109" s="189"/>
      <c r="MKH109" s="189"/>
      <c r="MKI109" s="189"/>
      <c r="MKJ109" s="189"/>
      <c r="MKK109" s="189"/>
      <c r="MKL109" s="189"/>
      <c r="MKM109" s="189"/>
      <c r="MKN109" s="189"/>
      <c r="MKO109" s="189"/>
      <c r="MKP109" s="189"/>
      <c r="MKQ109" s="189"/>
      <c r="MKR109" s="189"/>
      <c r="MKS109" s="189"/>
      <c r="MKT109" s="189"/>
      <c r="MKU109" s="189"/>
      <c r="MKV109" s="189"/>
      <c r="MKW109" s="189"/>
      <c r="MKX109" s="189"/>
      <c r="MKY109" s="189"/>
      <c r="MKZ109" s="189"/>
      <c r="MLA109" s="189"/>
      <c r="MLB109" s="189"/>
      <c r="MLC109" s="189"/>
      <c r="MLD109" s="189"/>
      <c r="MLE109" s="189"/>
      <c r="MLF109" s="189"/>
      <c r="MLG109" s="189"/>
      <c r="MLH109" s="189"/>
      <c r="MLI109" s="189"/>
      <c r="MLJ109" s="189"/>
      <c r="MLK109" s="189"/>
      <c r="MLL109" s="189"/>
      <c r="MLM109" s="189"/>
      <c r="MLN109" s="189"/>
      <c r="MLO109" s="189"/>
      <c r="MLP109" s="189"/>
      <c r="MLQ109" s="189"/>
      <c r="MLR109" s="189"/>
      <c r="MLS109" s="189"/>
      <c r="MLT109" s="189"/>
      <c r="MLU109" s="189"/>
      <c r="MLV109" s="189"/>
      <c r="MLW109" s="189"/>
      <c r="MLX109" s="189"/>
      <c r="MLY109" s="189"/>
      <c r="MLZ109" s="189"/>
      <c r="MMA109" s="189"/>
      <c r="MMB109" s="189"/>
      <c r="MMC109" s="189"/>
      <c r="MMD109" s="189"/>
      <c r="MME109" s="189"/>
      <c r="MMF109" s="189"/>
      <c r="MMG109" s="189"/>
      <c r="MMH109" s="189"/>
      <c r="MMI109" s="189"/>
      <c r="MMJ109" s="189"/>
      <c r="MMK109" s="189"/>
      <c r="MML109" s="189"/>
      <c r="MMM109" s="189"/>
      <c r="MMN109" s="189"/>
      <c r="MMO109" s="189"/>
      <c r="MMP109" s="189"/>
      <c r="MMQ109" s="189"/>
      <c r="MMR109" s="189"/>
      <c r="MMS109" s="189"/>
      <c r="MMT109" s="189"/>
      <c r="MMU109" s="189"/>
      <c r="MMV109" s="189"/>
      <c r="MMW109" s="189"/>
      <c r="MMX109" s="189"/>
      <c r="MMY109" s="189"/>
      <c r="MMZ109" s="189"/>
      <c r="MNA109" s="189"/>
      <c r="MNB109" s="189"/>
      <c r="MNC109" s="189"/>
      <c r="MND109" s="189"/>
      <c r="MNE109" s="189"/>
      <c r="MNF109" s="189"/>
      <c r="MNG109" s="189"/>
      <c r="MNH109" s="189"/>
      <c r="MNI109" s="189"/>
      <c r="MNJ109" s="189"/>
      <c r="MNK109" s="189"/>
      <c r="MNL109" s="189"/>
      <c r="MNM109" s="189"/>
      <c r="MNN109" s="189"/>
      <c r="MNO109" s="189"/>
      <c r="MNP109" s="189"/>
      <c r="MNQ109" s="189"/>
      <c r="MNR109" s="189"/>
      <c r="MNS109" s="189"/>
      <c r="MNT109" s="189"/>
      <c r="MNU109" s="189"/>
      <c r="MNV109" s="189"/>
      <c r="MNW109" s="189"/>
      <c r="MNX109" s="189"/>
      <c r="MNY109" s="189"/>
      <c r="MNZ109" s="189"/>
      <c r="MOA109" s="189"/>
      <c r="MOB109" s="189"/>
      <c r="MOC109" s="189"/>
      <c r="MOD109" s="189"/>
      <c r="MOE109" s="189"/>
      <c r="MOF109" s="189"/>
      <c r="MOG109" s="189"/>
      <c r="MOH109" s="189"/>
      <c r="MOI109" s="189"/>
      <c r="MOJ109" s="189"/>
      <c r="MOK109" s="189"/>
      <c r="MOL109" s="189"/>
      <c r="MOM109" s="189"/>
      <c r="MON109" s="189"/>
      <c r="MOO109" s="189"/>
      <c r="MOP109" s="189"/>
      <c r="MOQ109" s="189"/>
      <c r="MOR109" s="189"/>
      <c r="MOS109" s="189"/>
      <c r="MOT109" s="189"/>
      <c r="MOU109" s="189"/>
      <c r="MOV109" s="189"/>
      <c r="MOW109" s="189"/>
      <c r="MOX109" s="189"/>
      <c r="MOY109" s="189"/>
      <c r="MOZ109" s="189"/>
      <c r="MPA109" s="189"/>
      <c r="MPB109" s="189"/>
      <c r="MPC109" s="189"/>
      <c r="MPD109" s="189"/>
      <c r="MPE109" s="189"/>
      <c r="MPF109" s="189"/>
      <c r="MPG109" s="189"/>
      <c r="MPH109" s="189"/>
      <c r="MPI109" s="189"/>
      <c r="MPJ109" s="189"/>
      <c r="MPK109" s="189"/>
      <c r="MPL109" s="189"/>
      <c r="MPM109" s="189"/>
      <c r="MPN109" s="189"/>
      <c r="MPO109" s="189"/>
      <c r="MPP109" s="189"/>
      <c r="MPQ109" s="189"/>
      <c r="MPR109" s="189"/>
      <c r="MPS109" s="189"/>
      <c r="MPT109" s="189"/>
      <c r="MPU109" s="189"/>
      <c r="MPV109" s="189"/>
      <c r="MPW109" s="189"/>
      <c r="MPX109" s="189"/>
      <c r="MPY109" s="189"/>
      <c r="MPZ109" s="189"/>
      <c r="MQA109" s="189"/>
      <c r="MQB109" s="189"/>
      <c r="MQC109" s="189"/>
      <c r="MQD109" s="189"/>
      <c r="MQE109" s="189"/>
      <c r="MQF109" s="189"/>
      <c r="MQG109" s="189"/>
      <c r="MQH109" s="189"/>
      <c r="MQI109" s="189"/>
      <c r="MQJ109" s="189"/>
      <c r="MQK109" s="189"/>
      <c r="MQL109" s="189"/>
      <c r="MQM109" s="189"/>
      <c r="MQN109" s="189"/>
      <c r="MQO109" s="189"/>
      <c r="MQP109" s="189"/>
      <c r="MQQ109" s="189"/>
      <c r="MQR109" s="189"/>
      <c r="MQS109" s="189"/>
      <c r="MQT109" s="189"/>
      <c r="MQU109" s="189"/>
      <c r="MQV109" s="189"/>
      <c r="MQW109" s="189"/>
      <c r="MQX109" s="189"/>
      <c r="MQY109" s="189"/>
      <c r="MQZ109" s="189"/>
      <c r="MRA109" s="189"/>
      <c r="MRB109" s="189"/>
      <c r="MRC109" s="189"/>
      <c r="MRD109" s="189"/>
      <c r="MRE109" s="189"/>
      <c r="MRF109" s="189"/>
      <c r="MRG109" s="189"/>
      <c r="MRH109" s="189"/>
      <c r="MRI109" s="189"/>
      <c r="MRJ109" s="189"/>
      <c r="MRK109" s="189"/>
      <c r="MRL109" s="189"/>
      <c r="MRM109" s="189"/>
      <c r="MRN109" s="189"/>
      <c r="MRO109" s="189"/>
      <c r="MRP109" s="189"/>
      <c r="MRQ109" s="189"/>
      <c r="MRR109" s="189"/>
      <c r="MRS109" s="189"/>
      <c r="MRT109" s="189"/>
      <c r="MRU109" s="189"/>
      <c r="MRV109" s="189"/>
      <c r="MRW109" s="189"/>
      <c r="MRX109" s="189"/>
      <c r="MRY109" s="189"/>
      <c r="MRZ109" s="189"/>
      <c r="MSA109" s="189"/>
      <c r="MSB109" s="189"/>
      <c r="MSC109" s="189"/>
      <c r="MSD109" s="189"/>
      <c r="MSE109" s="189"/>
      <c r="MSF109" s="189"/>
      <c r="MSG109" s="189"/>
      <c r="MSH109" s="189"/>
      <c r="MSI109" s="189"/>
      <c r="MSJ109" s="189"/>
      <c r="MSK109" s="189"/>
      <c r="MSL109" s="189"/>
      <c r="MSM109" s="189"/>
      <c r="MSN109" s="189"/>
      <c r="MSO109" s="189"/>
      <c r="MSP109" s="189"/>
      <c r="MSQ109" s="189"/>
      <c r="MSR109" s="189"/>
      <c r="MSS109" s="189"/>
      <c r="MST109" s="189"/>
      <c r="MSU109" s="189"/>
      <c r="MSV109" s="189"/>
      <c r="MSW109" s="189"/>
      <c r="MSX109" s="189"/>
      <c r="MSY109" s="189"/>
      <c r="MSZ109" s="189"/>
      <c r="MTA109" s="189"/>
      <c r="MTB109" s="189"/>
      <c r="MTC109" s="189"/>
      <c r="MTD109" s="189"/>
      <c r="MTE109" s="189"/>
      <c r="MTF109" s="189"/>
      <c r="MTG109" s="189"/>
      <c r="MTH109" s="189"/>
      <c r="MTI109" s="189"/>
      <c r="MTJ109" s="189"/>
      <c r="MTK109" s="189"/>
      <c r="MTL109" s="189"/>
      <c r="MTM109" s="189"/>
      <c r="MTN109" s="189"/>
      <c r="MTO109" s="189"/>
      <c r="MTP109" s="189"/>
      <c r="MTQ109" s="189"/>
      <c r="MTR109" s="189"/>
      <c r="MTS109" s="189"/>
      <c r="MTT109" s="189"/>
      <c r="MTU109" s="189"/>
      <c r="MTV109" s="189"/>
      <c r="MTW109" s="189"/>
      <c r="MTX109" s="189"/>
      <c r="MTY109" s="189"/>
      <c r="MTZ109" s="189"/>
      <c r="MUA109" s="189"/>
      <c r="MUB109" s="189"/>
      <c r="MUC109" s="189"/>
      <c r="MUD109" s="189"/>
      <c r="MUE109" s="189"/>
      <c r="MUF109" s="189"/>
      <c r="MUG109" s="189"/>
      <c r="MUH109" s="189"/>
      <c r="MUI109" s="189"/>
      <c r="MUJ109" s="189"/>
      <c r="MUK109" s="189"/>
      <c r="MUL109" s="189"/>
      <c r="MUM109" s="189"/>
      <c r="MUN109" s="189"/>
      <c r="MUO109" s="189"/>
      <c r="MUP109" s="189"/>
      <c r="MUQ109" s="189"/>
      <c r="MUR109" s="189"/>
      <c r="MUS109" s="189"/>
      <c r="MUT109" s="189"/>
      <c r="MUU109" s="189"/>
      <c r="MUV109" s="189"/>
      <c r="MUW109" s="189"/>
      <c r="MUX109" s="189"/>
      <c r="MUY109" s="189"/>
      <c r="MUZ109" s="189"/>
      <c r="MVA109" s="189"/>
      <c r="MVB109" s="189"/>
      <c r="MVC109" s="189"/>
      <c r="MVD109" s="189"/>
      <c r="MVE109" s="189"/>
      <c r="MVF109" s="189"/>
      <c r="MVG109" s="189"/>
      <c r="MVH109" s="189"/>
      <c r="MVI109" s="189"/>
      <c r="MVJ109" s="189"/>
      <c r="MVK109" s="189"/>
      <c r="MVL109" s="189"/>
      <c r="MVM109" s="189"/>
      <c r="MVN109" s="189"/>
      <c r="MVO109" s="189"/>
      <c r="MVP109" s="189"/>
      <c r="MVQ109" s="189"/>
      <c r="MVR109" s="189"/>
      <c r="MVS109" s="189"/>
      <c r="MVT109" s="189"/>
      <c r="MVU109" s="189"/>
      <c r="MVV109" s="189"/>
      <c r="MVW109" s="189"/>
      <c r="MVX109" s="189"/>
      <c r="MVY109" s="189"/>
      <c r="MVZ109" s="189"/>
      <c r="MWA109" s="189"/>
      <c r="MWB109" s="189"/>
      <c r="MWC109" s="189"/>
      <c r="MWD109" s="189"/>
      <c r="MWE109" s="189"/>
      <c r="MWF109" s="189"/>
      <c r="MWG109" s="189"/>
      <c r="MWH109" s="189"/>
      <c r="MWI109" s="189"/>
      <c r="MWJ109" s="189"/>
      <c r="MWK109" s="189"/>
      <c r="MWL109" s="189"/>
      <c r="MWM109" s="189"/>
      <c r="MWN109" s="189"/>
      <c r="MWO109" s="189"/>
      <c r="MWP109" s="189"/>
      <c r="MWQ109" s="189"/>
      <c r="MWR109" s="189"/>
      <c r="MWS109" s="189"/>
      <c r="MWT109" s="189"/>
      <c r="MWU109" s="189"/>
      <c r="MWV109" s="189"/>
      <c r="MWW109" s="189"/>
      <c r="MWX109" s="189"/>
      <c r="MWY109" s="189"/>
      <c r="MWZ109" s="189"/>
      <c r="MXA109" s="189"/>
      <c r="MXB109" s="189"/>
      <c r="MXC109" s="189"/>
      <c r="MXD109" s="189"/>
      <c r="MXE109" s="189"/>
      <c r="MXF109" s="189"/>
      <c r="MXG109" s="189"/>
      <c r="MXH109" s="189"/>
      <c r="MXI109" s="189"/>
      <c r="MXJ109" s="189"/>
      <c r="MXK109" s="189"/>
      <c r="MXL109" s="189"/>
      <c r="MXM109" s="189"/>
      <c r="MXN109" s="189"/>
      <c r="MXO109" s="189"/>
      <c r="MXP109" s="189"/>
      <c r="MXQ109" s="189"/>
      <c r="MXR109" s="189"/>
      <c r="MXS109" s="189"/>
      <c r="MXT109" s="189"/>
      <c r="MXU109" s="189"/>
      <c r="MXV109" s="189"/>
      <c r="MXW109" s="189"/>
      <c r="MXX109" s="189"/>
      <c r="MXY109" s="189"/>
      <c r="MXZ109" s="189"/>
      <c r="MYA109" s="189"/>
      <c r="MYB109" s="189"/>
      <c r="MYC109" s="189"/>
      <c r="MYD109" s="189"/>
      <c r="MYE109" s="189"/>
      <c r="MYF109" s="189"/>
      <c r="MYG109" s="189"/>
      <c r="MYH109" s="189"/>
      <c r="MYI109" s="189"/>
      <c r="MYJ109" s="189"/>
      <c r="MYK109" s="189"/>
      <c r="MYL109" s="189"/>
      <c r="MYM109" s="189"/>
      <c r="MYN109" s="189"/>
      <c r="MYO109" s="189"/>
      <c r="MYP109" s="189"/>
      <c r="MYQ109" s="189"/>
      <c r="MYR109" s="189"/>
      <c r="MYS109" s="189"/>
      <c r="MYT109" s="189"/>
      <c r="MYU109" s="189"/>
      <c r="MYV109" s="189"/>
      <c r="MYW109" s="189"/>
      <c r="MYX109" s="189"/>
      <c r="MYY109" s="189"/>
      <c r="MYZ109" s="189"/>
      <c r="MZA109" s="189"/>
      <c r="MZB109" s="189"/>
      <c r="MZC109" s="189"/>
      <c r="MZD109" s="189"/>
      <c r="MZE109" s="189"/>
      <c r="MZF109" s="189"/>
      <c r="MZG109" s="189"/>
      <c r="MZH109" s="189"/>
      <c r="MZI109" s="189"/>
      <c r="MZJ109" s="189"/>
      <c r="MZK109" s="189"/>
      <c r="MZL109" s="189"/>
      <c r="MZM109" s="189"/>
      <c r="MZN109" s="189"/>
      <c r="MZO109" s="189"/>
      <c r="MZP109" s="189"/>
      <c r="MZQ109" s="189"/>
      <c r="MZR109" s="189"/>
      <c r="MZS109" s="189"/>
      <c r="MZT109" s="189"/>
      <c r="MZU109" s="189"/>
      <c r="MZV109" s="189"/>
      <c r="MZW109" s="189"/>
      <c r="MZX109" s="189"/>
      <c r="MZY109" s="189"/>
      <c r="MZZ109" s="189"/>
      <c r="NAA109" s="189"/>
      <c r="NAB109" s="189"/>
      <c r="NAC109" s="189"/>
      <c r="NAD109" s="189"/>
      <c r="NAE109" s="189"/>
      <c r="NAF109" s="189"/>
      <c r="NAG109" s="189"/>
      <c r="NAH109" s="189"/>
      <c r="NAI109" s="189"/>
      <c r="NAJ109" s="189"/>
      <c r="NAK109" s="189"/>
      <c r="NAL109" s="189"/>
      <c r="NAM109" s="189"/>
      <c r="NAN109" s="189"/>
      <c r="NAO109" s="189"/>
      <c r="NAP109" s="189"/>
      <c r="NAQ109" s="189"/>
      <c r="NAR109" s="189"/>
      <c r="NAS109" s="189"/>
      <c r="NAT109" s="189"/>
      <c r="NAU109" s="189"/>
      <c r="NAV109" s="189"/>
      <c r="NAW109" s="189"/>
      <c r="NAX109" s="189"/>
      <c r="NAY109" s="189"/>
      <c r="NAZ109" s="189"/>
      <c r="NBA109" s="189"/>
      <c r="NBB109" s="189"/>
      <c r="NBC109" s="189"/>
      <c r="NBD109" s="189"/>
      <c r="NBE109" s="189"/>
      <c r="NBF109" s="189"/>
      <c r="NBG109" s="189"/>
      <c r="NBH109" s="189"/>
      <c r="NBI109" s="189"/>
      <c r="NBJ109" s="189"/>
      <c r="NBK109" s="189"/>
      <c r="NBL109" s="189"/>
      <c r="NBM109" s="189"/>
      <c r="NBN109" s="189"/>
      <c r="NBO109" s="189"/>
      <c r="NBP109" s="189"/>
      <c r="NBQ109" s="189"/>
      <c r="NBR109" s="189"/>
      <c r="NBS109" s="189"/>
      <c r="NBT109" s="189"/>
      <c r="NBU109" s="189"/>
      <c r="NBV109" s="189"/>
      <c r="NBW109" s="189"/>
      <c r="NBX109" s="189"/>
      <c r="NBY109" s="189"/>
      <c r="NBZ109" s="189"/>
      <c r="NCA109" s="189"/>
      <c r="NCB109" s="189"/>
      <c r="NCC109" s="189"/>
      <c r="NCD109" s="189"/>
      <c r="NCE109" s="189"/>
      <c r="NCF109" s="189"/>
      <c r="NCG109" s="189"/>
      <c r="NCH109" s="189"/>
      <c r="NCI109" s="189"/>
      <c r="NCJ109" s="189"/>
      <c r="NCK109" s="189"/>
      <c r="NCL109" s="189"/>
      <c r="NCM109" s="189"/>
      <c r="NCN109" s="189"/>
      <c r="NCO109" s="189"/>
      <c r="NCP109" s="189"/>
      <c r="NCQ109" s="189"/>
      <c r="NCR109" s="189"/>
      <c r="NCS109" s="189"/>
      <c r="NCT109" s="189"/>
      <c r="NCU109" s="189"/>
      <c r="NCV109" s="189"/>
      <c r="NCW109" s="189"/>
      <c r="NCX109" s="189"/>
      <c r="NCY109" s="189"/>
      <c r="NCZ109" s="189"/>
      <c r="NDA109" s="189"/>
      <c r="NDB109" s="189"/>
      <c r="NDC109" s="189"/>
      <c r="NDD109" s="189"/>
      <c r="NDE109" s="189"/>
      <c r="NDF109" s="189"/>
      <c r="NDG109" s="189"/>
      <c r="NDH109" s="189"/>
      <c r="NDI109" s="189"/>
      <c r="NDJ109" s="189"/>
      <c r="NDK109" s="189"/>
      <c r="NDL109" s="189"/>
      <c r="NDM109" s="189"/>
      <c r="NDN109" s="189"/>
      <c r="NDO109" s="189"/>
      <c r="NDP109" s="189"/>
      <c r="NDQ109" s="189"/>
      <c r="NDR109" s="189"/>
      <c r="NDS109" s="189"/>
      <c r="NDT109" s="189"/>
      <c r="NDU109" s="189"/>
      <c r="NDV109" s="189"/>
      <c r="NDW109" s="189"/>
      <c r="NDX109" s="189"/>
      <c r="NDY109" s="189"/>
      <c r="NDZ109" s="189"/>
      <c r="NEA109" s="189"/>
      <c r="NEB109" s="189"/>
      <c r="NEC109" s="189"/>
      <c r="NED109" s="189"/>
      <c r="NEE109" s="189"/>
      <c r="NEF109" s="189"/>
      <c r="NEG109" s="189"/>
      <c r="NEH109" s="189"/>
      <c r="NEI109" s="189"/>
      <c r="NEJ109" s="189"/>
      <c r="NEK109" s="189"/>
      <c r="NEL109" s="189"/>
      <c r="NEM109" s="189"/>
      <c r="NEN109" s="189"/>
      <c r="NEO109" s="189"/>
      <c r="NEP109" s="189"/>
      <c r="NEQ109" s="189"/>
      <c r="NER109" s="189"/>
      <c r="NES109" s="189"/>
      <c r="NET109" s="189"/>
      <c r="NEU109" s="189"/>
      <c r="NEV109" s="189"/>
      <c r="NEW109" s="189"/>
      <c r="NEX109" s="189"/>
      <c r="NEY109" s="189"/>
      <c r="NEZ109" s="189"/>
      <c r="NFA109" s="189"/>
      <c r="NFB109" s="189"/>
      <c r="NFC109" s="189"/>
      <c r="NFD109" s="189"/>
      <c r="NFE109" s="189"/>
      <c r="NFF109" s="189"/>
      <c r="NFG109" s="189"/>
      <c r="NFH109" s="189"/>
      <c r="NFI109" s="189"/>
      <c r="NFJ109" s="189"/>
      <c r="NFK109" s="189"/>
      <c r="NFL109" s="189"/>
      <c r="NFM109" s="189"/>
      <c r="NFN109" s="189"/>
      <c r="NFO109" s="189"/>
      <c r="NFP109" s="189"/>
      <c r="NFQ109" s="189"/>
      <c r="NFR109" s="189"/>
      <c r="NFS109" s="189"/>
      <c r="NFT109" s="189"/>
      <c r="NFU109" s="189"/>
      <c r="NFV109" s="189"/>
      <c r="NFW109" s="189"/>
      <c r="NFX109" s="189"/>
      <c r="NFY109" s="189"/>
      <c r="NFZ109" s="189"/>
      <c r="NGA109" s="189"/>
      <c r="NGB109" s="189"/>
      <c r="NGC109" s="189"/>
      <c r="NGD109" s="189"/>
      <c r="NGE109" s="189"/>
      <c r="NGF109" s="189"/>
      <c r="NGG109" s="189"/>
      <c r="NGH109" s="189"/>
      <c r="NGI109" s="189"/>
      <c r="NGJ109" s="189"/>
      <c r="NGK109" s="189"/>
      <c r="NGL109" s="189"/>
      <c r="NGM109" s="189"/>
      <c r="NGN109" s="189"/>
      <c r="NGO109" s="189"/>
      <c r="NGP109" s="189"/>
      <c r="NGQ109" s="189"/>
      <c r="NGR109" s="189"/>
      <c r="NGS109" s="189"/>
      <c r="NGT109" s="189"/>
      <c r="NGU109" s="189"/>
      <c r="NGV109" s="189"/>
      <c r="NGW109" s="189"/>
      <c r="NGX109" s="189"/>
      <c r="NGY109" s="189"/>
      <c r="NGZ109" s="189"/>
      <c r="NHA109" s="189"/>
      <c r="NHB109" s="189"/>
      <c r="NHC109" s="189"/>
      <c r="NHD109" s="189"/>
      <c r="NHE109" s="189"/>
      <c r="NHF109" s="189"/>
      <c r="NHG109" s="189"/>
      <c r="NHH109" s="189"/>
      <c r="NHI109" s="189"/>
      <c r="NHJ109" s="189"/>
      <c r="NHK109" s="189"/>
      <c r="NHL109" s="189"/>
      <c r="NHM109" s="189"/>
      <c r="NHN109" s="189"/>
      <c r="NHO109" s="189"/>
      <c r="NHP109" s="189"/>
      <c r="NHQ109" s="189"/>
      <c r="NHR109" s="189"/>
      <c r="NHS109" s="189"/>
      <c r="NHT109" s="189"/>
      <c r="NHU109" s="189"/>
      <c r="NHV109" s="189"/>
      <c r="NHW109" s="189"/>
      <c r="NHX109" s="189"/>
      <c r="NHY109" s="189"/>
      <c r="NHZ109" s="189"/>
      <c r="NIA109" s="189"/>
      <c r="NIB109" s="189"/>
      <c r="NIC109" s="189"/>
      <c r="NID109" s="189"/>
      <c r="NIE109" s="189"/>
      <c r="NIF109" s="189"/>
      <c r="NIG109" s="189"/>
      <c r="NIH109" s="189"/>
      <c r="NII109" s="189"/>
      <c r="NIJ109" s="189"/>
      <c r="NIK109" s="189"/>
      <c r="NIL109" s="189"/>
      <c r="NIM109" s="189"/>
      <c r="NIN109" s="189"/>
      <c r="NIO109" s="189"/>
      <c r="NIP109" s="189"/>
      <c r="NIQ109" s="189"/>
      <c r="NIR109" s="189"/>
      <c r="NIS109" s="189"/>
      <c r="NIT109" s="189"/>
      <c r="NIU109" s="189"/>
      <c r="NIV109" s="189"/>
      <c r="NIW109" s="189"/>
      <c r="NIX109" s="189"/>
      <c r="NIY109" s="189"/>
      <c r="NIZ109" s="189"/>
      <c r="NJA109" s="189"/>
      <c r="NJB109" s="189"/>
      <c r="NJC109" s="189"/>
      <c r="NJD109" s="189"/>
      <c r="NJE109" s="189"/>
      <c r="NJF109" s="189"/>
      <c r="NJG109" s="189"/>
      <c r="NJH109" s="189"/>
      <c r="NJI109" s="189"/>
      <c r="NJJ109" s="189"/>
      <c r="NJK109" s="189"/>
      <c r="NJL109" s="189"/>
      <c r="NJM109" s="189"/>
      <c r="NJN109" s="189"/>
      <c r="NJO109" s="189"/>
      <c r="NJP109" s="189"/>
      <c r="NJQ109" s="189"/>
      <c r="NJR109" s="189"/>
      <c r="NJS109" s="189"/>
      <c r="NJT109" s="189"/>
      <c r="NJU109" s="189"/>
      <c r="NJV109" s="189"/>
      <c r="NJW109" s="189"/>
      <c r="NJX109" s="189"/>
      <c r="NJY109" s="189"/>
      <c r="NJZ109" s="189"/>
      <c r="NKA109" s="189"/>
      <c r="NKB109" s="189"/>
      <c r="NKC109" s="189"/>
      <c r="NKD109" s="189"/>
      <c r="NKE109" s="189"/>
      <c r="NKF109" s="189"/>
      <c r="NKG109" s="189"/>
      <c r="NKH109" s="189"/>
      <c r="NKI109" s="189"/>
      <c r="NKJ109" s="189"/>
      <c r="NKK109" s="189"/>
      <c r="NKL109" s="189"/>
      <c r="NKM109" s="189"/>
      <c r="NKN109" s="189"/>
      <c r="NKO109" s="189"/>
      <c r="NKP109" s="189"/>
      <c r="NKQ109" s="189"/>
      <c r="NKR109" s="189"/>
      <c r="NKS109" s="189"/>
      <c r="NKT109" s="189"/>
      <c r="NKU109" s="189"/>
      <c r="NKV109" s="189"/>
      <c r="NKW109" s="189"/>
      <c r="NKX109" s="189"/>
      <c r="NKY109" s="189"/>
      <c r="NKZ109" s="189"/>
      <c r="NLA109" s="189"/>
      <c r="NLB109" s="189"/>
      <c r="NLC109" s="189"/>
      <c r="NLD109" s="189"/>
      <c r="NLE109" s="189"/>
      <c r="NLF109" s="189"/>
      <c r="NLG109" s="189"/>
      <c r="NLH109" s="189"/>
      <c r="NLI109" s="189"/>
      <c r="NLJ109" s="189"/>
      <c r="NLK109" s="189"/>
      <c r="NLL109" s="189"/>
      <c r="NLM109" s="189"/>
      <c r="NLN109" s="189"/>
      <c r="NLO109" s="189"/>
      <c r="NLP109" s="189"/>
      <c r="NLQ109" s="189"/>
      <c r="NLR109" s="189"/>
      <c r="NLS109" s="189"/>
      <c r="NLT109" s="189"/>
      <c r="NLU109" s="189"/>
      <c r="NLV109" s="189"/>
      <c r="NLW109" s="189"/>
      <c r="NLX109" s="189"/>
      <c r="NLY109" s="189"/>
      <c r="NLZ109" s="189"/>
      <c r="NMA109" s="189"/>
      <c r="NMB109" s="189"/>
      <c r="NMC109" s="189"/>
      <c r="NMD109" s="189"/>
      <c r="NME109" s="189"/>
      <c r="NMF109" s="189"/>
      <c r="NMG109" s="189"/>
      <c r="NMH109" s="189"/>
      <c r="NMI109" s="189"/>
      <c r="NMJ109" s="189"/>
      <c r="NMK109" s="189"/>
      <c r="NML109" s="189"/>
      <c r="NMM109" s="189"/>
      <c r="NMN109" s="189"/>
      <c r="NMO109" s="189"/>
      <c r="NMP109" s="189"/>
      <c r="NMQ109" s="189"/>
      <c r="NMR109" s="189"/>
      <c r="NMS109" s="189"/>
      <c r="NMT109" s="189"/>
      <c r="NMU109" s="189"/>
      <c r="NMV109" s="189"/>
      <c r="NMW109" s="189"/>
      <c r="NMX109" s="189"/>
      <c r="NMY109" s="189"/>
      <c r="NMZ109" s="189"/>
      <c r="NNA109" s="189"/>
      <c r="NNB109" s="189"/>
      <c r="NNC109" s="189"/>
      <c r="NND109" s="189"/>
      <c r="NNE109" s="189"/>
      <c r="NNF109" s="189"/>
      <c r="NNG109" s="189"/>
      <c r="NNH109" s="189"/>
      <c r="NNI109" s="189"/>
      <c r="NNJ109" s="189"/>
      <c r="NNK109" s="189"/>
      <c r="NNL109" s="189"/>
      <c r="NNM109" s="189"/>
      <c r="NNN109" s="189"/>
      <c r="NNO109" s="189"/>
      <c r="NNP109" s="189"/>
      <c r="NNQ109" s="189"/>
      <c r="NNR109" s="189"/>
      <c r="NNS109" s="189"/>
      <c r="NNT109" s="189"/>
      <c r="NNU109" s="189"/>
      <c r="NNV109" s="189"/>
      <c r="NNW109" s="189"/>
      <c r="NNX109" s="189"/>
      <c r="NNY109" s="189"/>
      <c r="NNZ109" s="189"/>
      <c r="NOA109" s="189"/>
      <c r="NOB109" s="189"/>
      <c r="NOC109" s="189"/>
      <c r="NOD109" s="189"/>
      <c r="NOE109" s="189"/>
      <c r="NOF109" s="189"/>
      <c r="NOG109" s="189"/>
      <c r="NOH109" s="189"/>
      <c r="NOI109" s="189"/>
      <c r="NOJ109" s="189"/>
      <c r="NOK109" s="189"/>
      <c r="NOL109" s="189"/>
      <c r="NOM109" s="189"/>
      <c r="NON109" s="189"/>
      <c r="NOO109" s="189"/>
      <c r="NOP109" s="189"/>
      <c r="NOQ109" s="189"/>
      <c r="NOR109" s="189"/>
      <c r="NOS109" s="189"/>
      <c r="NOT109" s="189"/>
      <c r="NOU109" s="189"/>
      <c r="NOV109" s="189"/>
      <c r="NOW109" s="189"/>
      <c r="NOX109" s="189"/>
      <c r="NOY109" s="189"/>
      <c r="NOZ109" s="189"/>
      <c r="NPA109" s="189"/>
      <c r="NPB109" s="189"/>
      <c r="NPC109" s="189"/>
      <c r="NPD109" s="189"/>
      <c r="NPE109" s="189"/>
      <c r="NPF109" s="189"/>
      <c r="NPG109" s="189"/>
      <c r="NPH109" s="189"/>
      <c r="NPI109" s="189"/>
      <c r="NPJ109" s="189"/>
      <c r="NPK109" s="189"/>
      <c r="NPL109" s="189"/>
      <c r="NPM109" s="189"/>
      <c r="NPN109" s="189"/>
      <c r="NPO109" s="189"/>
      <c r="NPP109" s="189"/>
      <c r="NPQ109" s="189"/>
      <c r="NPR109" s="189"/>
      <c r="NPS109" s="189"/>
      <c r="NPT109" s="189"/>
      <c r="NPU109" s="189"/>
      <c r="NPV109" s="189"/>
      <c r="NPW109" s="189"/>
      <c r="NPX109" s="189"/>
      <c r="NPY109" s="189"/>
      <c r="NPZ109" s="189"/>
      <c r="NQA109" s="189"/>
      <c r="NQB109" s="189"/>
      <c r="NQC109" s="189"/>
      <c r="NQD109" s="189"/>
      <c r="NQE109" s="189"/>
      <c r="NQF109" s="189"/>
      <c r="NQG109" s="189"/>
      <c r="NQH109" s="189"/>
      <c r="NQI109" s="189"/>
      <c r="NQJ109" s="189"/>
      <c r="NQK109" s="189"/>
      <c r="NQL109" s="189"/>
      <c r="NQM109" s="189"/>
      <c r="NQN109" s="189"/>
      <c r="NQO109" s="189"/>
      <c r="NQP109" s="189"/>
      <c r="NQQ109" s="189"/>
      <c r="NQR109" s="189"/>
      <c r="NQS109" s="189"/>
      <c r="NQT109" s="189"/>
      <c r="NQU109" s="189"/>
      <c r="NQV109" s="189"/>
      <c r="NQW109" s="189"/>
      <c r="NQX109" s="189"/>
      <c r="NQY109" s="189"/>
      <c r="NQZ109" s="189"/>
      <c r="NRA109" s="189"/>
      <c r="NRB109" s="189"/>
      <c r="NRC109" s="189"/>
      <c r="NRD109" s="189"/>
      <c r="NRE109" s="189"/>
      <c r="NRF109" s="189"/>
      <c r="NRG109" s="189"/>
      <c r="NRH109" s="189"/>
      <c r="NRI109" s="189"/>
      <c r="NRJ109" s="189"/>
      <c r="NRK109" s="189"/>
      <c r="NRL109" s="189"/>
      <c r="NRM109" s="189"/>
      <c r="NRN109" s="189"/>
      <c r="NRO109" s="189"/>
      <c r="NRP109" s="189"/>
      <c r="NRQ109" s="189"/>
      <c r="NRR109" s="189"/>
      <c r="NRS109" s="189"/>
      <c r="NRT109" s="189"/>
      <c r="NRU109" s="189"/>
      <c r="NRV109" s="189"/>
      <c r="NRW109" s="189"/>
      <c r="NRX109" s="189"/>
      <c r="NRY109" s="189"/>
      <c r="NRZ109" s="189"/>
      <c r="NSA109" s="189"/>
      <c r="NSB109" s="189"/>
      <c r="NSC109" s="189"/>
      <c r="NSD109" s="189"/>
      <c r="NSE109" s="189"/>
      <c r="NSF109" s="189"/>
      <c r="NSG109" s="189"/>
      <c r="NSH109" s="189"/>
      <c r="NSI109" s="189"/>
      <c r="NSJ109" s="189"/>
      <c r="NSK109" s="189"/>
      <c r="NSL109" s="189"/>
      <c r="NSM109" s="189"/>
      <c r="NSN109" s="189"/>
      <c r="NSO109" s="189"/>
      <c r="NSP109" s="189"/>
      <c r="NSQ109" s="189"/>
      <c r="NSR109" s="189"/>
      <c r="NSS109" s="189"/>
      <c r="NST109" s="189"/>
      <c r="NSU109" s="189"/>
      <c r="NSV109" s="189"/>
      <c r="NSW109" s="189"/>
      <c r="NSX109" s="189"/>
      <c r="NSY109" s="189"/>
      <c r="NSZ109" s="189"/>
      <c r="NTA109" s="189"/>
      <c r="NTB109" s="189"/>
      <c r="NTC109" s="189"/>
      <c r="NTD109" s="189"/>
      <c r="NTE109" s="189"/>
      <c r="NTF109" s="189"/>
      <c r="NTG109" s="189"/>
      <c r="NTH109" s="189"/>
      <c r="NTI109" s="189"/>
      <c r="NTJ109" s="189"/>
      <c r="NTK109" s="189"/>
      <c r="NTL109" s="189"/>
      <c r="NTM109" s="189"/>
      <c r="NTN109" s="189"/>
      <c r="NTO109" s="189"/>
      <c r="NTP109" s="189"/>
      <c r="NTQ109" s="189"/>
      <c r="NTR109" s="189"/>
      <c r="NTS109" s="189"/>
      <c r="NTT109" s="189"/>
      <c r="NTU109" s="189"/>
      <c r="NTV109" s="189"/>
      <c r="NTW109" s="189"/>
      <c r="NTX109" s="189"/>
      <c r="NTY109" s="189"/>
      <c r="NTZ109" s="189"/>
      <c r="NUA109" s="189"/>
      <c r="NUB109" s="189"/>
      <c r="NUC109" s="189"/>
      <c r="NUD109" s="189"/>
      <c r="NUE109" s="189"/>
      <c r="NUF109" s="189"/>
      <c r="NUG109" s="189"/>
      <c r="NUH109" s="189"/>
      <c r="NUI109" s="189"/>
      <c r="NUJ109" s="189"/>
      <c r="NUK109" s="189"/>
      <c r="NUL109" s="189"/>
      <c r="NUM109" s="189"/>
      <c r="NUN109" s="189"/>
      <c r="NUO109" s="189"/>
      <c r="NUP109" s="189"/>
      <c r="NUQ109" s="189"/>
      <c r="NUR109" s="189"/>
      <c r="NUS109" s="189"/>
      <c r="NUT109" s="189"/>
      <c r="NUU109" s="189"/>
      <c r="NUV109" s="189"/>
      <c r="NUW109" s="189"/>
      <c r="NUX109" s="189"/>
      <c r="NUY109" s="189"/>
      <c r="NUZ109" s="189"/>
      <c r="NVA109" s="189"/>
      <c r="NVB109" s="189"/>
      <c r="NVC109" s="189"/>
      <c r="NVD109" s="189"/>
      <c r="NVE109" s="189"/>
      <c r="NVF109" s="189"/>
      <c r="NVG109" s="189"/>
      <c r="NVH109" s="189"/>
      <c r="NVI109" s="189"/>
      <c r="NVJ109" s="189"/>
      <c r="NVK109" s="189"/>
      <c r="NVL109" s="189"/>
      <c r="NVM109" s="189"/>
      <c r="NVN109" s="189"/>
      <c r="NVO109" s="189"/>
      <c r="NVP109" s="189"/>
      <c r="NVQ109" s="189"/>
      <c r="NVR109" s="189"/>
      <c r="NVS109" s="189"/>
      <c r="NVT109" s="189"/>
      <c r="NVU109" s="189"/>
      <c r="NVV109" s="189"/>
      <c r="NVW109" s="189"/>
      <c r="NVX109" s="189"/>
      <c r="NVY109" s="189"/>
      <c r="NVZ109" s="189"/>
      <c r="NWA109" s="189"/>
      <c r="NWB109" s="189"/>
      <c r="NWC109" s="189"/>
      <c r="NWD109" s="189"/>
      <c r="NWE109" s="189"/>
      <c r="NWF109" s="189"/>
      <c r="NWG109" s="189"/>
      <c r="NWH109" s="189"/>
      <c r="NWI109" s="189"/>
      <c r="NWJ109" s="189"/>
      <c r="NWK109" s="189"/>
      <c r="NWL109" s="189"/>
      <c r="NWM109" s="189"/>
      <c r="NWN109" s="189"/>
      <c r="NWO109" s="189"/>
      <c r="NWP109" s="189"/>
      <c r="NWQ109" s="189"/>
      <c r="NWR109" s="189"/>
      <c r="NWS109" s="189"/>
      <c r="NWT109" s="189"/>
      <c r="NWU109" s="189"/>
      <c r="NWV109" s="189"/>
      <c r="NWW109" s="189"/>
      <c r="NWX109" s="189"/>
      <c r="NWY109" s="189"/>
      <c r="NWZ109" s="189"/>
      <c r="NXA109" s="189"/>
      <c r="NXB109" s="189"/>
      <c r="NXC109" s="189"/>
      <c r="NXD109" s="189"/>
      <c r="NXE109" s="189"/>
      <c r="NXF109" s="189"/>
      <c r="NXG109" s="189"/>
      <c r="NXH109" s="189"/>
      <c r="NXI109" s="189"/>
      <c r="NXJ109" s="189"/>
      <c r="NXK109" s="189"/>
      <c r="NXL109" s="189"/>
      <c r="NXM109" s="189"/>
      <c r="NXN109" s="189"/>
      <c r="NXO109" s="189"/>
      <c r="NXP109" s="189"/>
      <c r="NXQ109" s="189"/>
      <c r="NXR109" s="189"/>
      <c r="NXS109" s="189"/>
      <c r="NXT109" s="189"/>
      <c r="NXU109" s="189"/>
      <c r="NXV109" s="189"/>
      <c r="NXW109" s="189"/>
      <c r="NXX109" s="189"/>
      <c r="NXY109" s="189"/>
      <c r="NXZ109" s="189"/>
      <c r="NYA109" s="189"/>
      <c r="NYB109" s="189"/>
      <c r="NYC109" s="189"/>
      <c r="NYD109" s="189"/>
      <c r="NYE109" s="189"/>
      <c r="NYF109" s="189"/>
      <c r="NYG109" s="189"/>
      <c r="NYH109" s="189"/>
      <c r="NYI109" s="189"/>
      <c r="NYJ109" s="189"/>
      <c r="NYK109" s="189"/>
      <c r="NYL109" s="189"/>
      <c r="NYM109" s="189"/>
      <c r="NYN109" s="189"/>
      <c r="NYO109" s="189"/>
      <c r="NYP109" s="189"/>
      <c r="NYQ109" s="189"/>
      <c r="NYR109" s="189"/>
      <c r="NYS109" s="189"/>
      <c r="NYT109" s="189"/>
      <c r="NYU109" s="189"/>
      <c r="NYV109" s="189"/>
      <c r="NYW109" s="189"/>
      <c r="NYX109" s="189"/>
      <c r="NYY109" s="189"/>
      <c r="NYZ109" s="189"/>
      <c r="NZA109" s="189"/>
      <c r="NZB109" s="189"/>
      <c r="NZC109" s="189"/>
      <c r="NZD109" s="189"/>
      <c r="NZE109" s="189"/>
      <c r="NZF109" s="189"/>
      <c r="NZG109" s="189"/>
      <c r="NZH109" s="189"/>
      <c r="NZI109" s="189"/>
      <c r="NZJ109" s="189"/>
      <c r="NZK109" s="189"/>
      <c r="NZL109" s="189"/>
      <c r="NZM109" s="189"/>
      <c r="NZN109" s="189"/>
      <c r="NZO109" s="189"/>
      <c r="NZP109" s="189"/>
      <c r="NZQ109" s="189"/>
      <c r="NZR109" s="189"/>
      <c r="NZS109" s="189"/>
      <c r="NZT109" s="189"/>
      <c r="NZU109" s="189"/>
      <c r="NZV109" s="189"/>
      <c r="NZW109" s="189"/>
      <c r="NZX109" s="189"/>
      <c r="NZY109" s="189"/>
      <c r="NZZ109" s="189"/>
      <c r="OAA109" s="189"/>
      <c r="OAB109" s="189"/>
      <c r="OAC109" s="189"/>
      <c r="OAD109" s="189"/>
      <c r="OAE109" s="189"/>
      <c r="OAF109" s="189"/>
      <c r="OAG109" s="189"/>
      <c r="OAH109" s="189"/>
      <c r="OAI109" s="189"/>
      <c r="OAJ109" s="189"/>
      <c r="OAK109" s="189"/>
      <c r="OAL109" s="189"/>
      <c r="OAM109" s="189"/>
      <c r="OAN109" s="189"/>
      <c r="OAO109" s="189"/>
      <c r="OAP109" s="189"/>
      <c r="OAQ109" s="189"/>
      <c r="OAR109" s="189"/>
      <c r="OAS109" s="189"/>
      <c r="OAT109" s="189"/>
      <c r="OAU109" s="189"/>
      <c r="OAV109" s="189"/>
      <c r="OAW109" s="189"/>
      <c r="OAX109" s="189"/>
      <c r="OAY109" s="189"/>
      <c r="OAZ109" s="189"/>
      <c r="OBA109" s="189"/>
      <c r="OBB109" s="189"/>
      <c r="OBC109" s="189"/>
      <c r="OBD109" s="189"/>
      <c r="OBE109" s="189"/>
      <c r="OBF109" s="189"/>
      <c r="OBG109" s="189"/>
      <c r="OBH109" s="189"/>
      <c r="OBI109" s="189"/>
      <c r="OBJ109" s="189"/>
      <c r="OBK109" s="189"/>
      <c r="OBL109" s="189"/>
      <c r="OBM109" s="189"/>
      <c r="OBN109" s="189"/>
      <c r="OBO109" s="189"/>
      <c r="OBP109" s="189"/>
      <c r="OBQ109" s="189"/>
      <c r="OBR109" s="189"/>
      <c r="OBS109" s="189"/>
      <c r="OBT109" s="189"/>
      <c r="OBU109" s="189"/>
      <c r="OBV109" s="189"/>
      <c r="OBW109" s="189"/>
      <c r="OBX109" s="189"/>
      <c r="OBY109" s="189"/>
      <c r="OBZ109" s="189"/>
      <c r="OCA109" s="189"/>
      <c r="OCB109" s="189"/>
      <c r="OCC109" s="189"/>
      <c r="OCD109" s="189"/>
      <c r="OCE109" s="189"/>
      <c r="OCF109" s="189"/>
      <c r="OCG109" s="189"/>
      <c r="OCH109" s="189"/>
      <c r="OCI109" s="189"/>
      <c r="OCJ109" s="189"/>
      <c r="OCK109" s="189"/>
      <c r="OCL109" s="189"/>
      <c r="OCM109" s="189"/>
      <c r="OCN109" s="189"/>
      <c r="OCO109" s="189"/>
      <c r="OCP109" s="189"/>
      <c r="OCQ109" s="189"/>
      <c r="OCR109" s="189"/>
      <c r="OCS109" s="189"/>
      <c r="OCT109" s="189"/>
      <c r="OCU109" s="189"/>
      <c r="OCV109" s="189"/>
      <c r="OCW109" s="189"/>
      <c r="OCX109" s="189"/>
      <c r="OCY109" s="189"/>
      <c r="OCZ109" s="189"/>
      <c r="ODA109" s="189"/>
      <c r="ODB109" s="189"/>
      <c r="ODC109" s="189"/>
      <c r="ODD109" s="189"/>
      <c r="ODE109" s="189"/>
      <c r="ODF109" s="189"/>
      <c r="ODG109" s="189"/>
      <c r="ODH109" s="189"/>
      <c r="ODI109" s="189"/>
      <c r="ODJ109" s="189"/>
      <c r="ODK109" s="189"/>
      <c r="ODL109" s="189"/>
      <c r="ODM109" s="189"/>
      <c r="ODN109" s="189"/>
      <c r="ODO109" s="189"/>
      <c r="ODP109" s="189"/>
      <c r="ODQ109" s="189"/>
      <c r="ODR109" s="189"/>
      <c r="ODS109" s="189"/>
      <c r="ODT109" s="189"/>
      <c r="ODU109" s="189"/>
      <c r="ODV109" s="189"/>
      <c r="ODW109" s="189"/>
      <c r="ODX109" s="189"/>
      <c r="ODY109" s="189"/>
      <c r="ODZ109" s="189"/>
      <c r="OEA109" s="189"/>
      <c r="OEB109" s="189"/>
      <c r="OEC109" s="189"/>
      <c r="OED109" s="189"/>
      <c r="OEE109" s="189"/>
      <c r="OEF109" s="189"/>
      <c r="OEG109" s="189"/>
      <c r="OEH109" s="189"/>
      <c r="OEI109" s="189"/>
      <c r="OEJ109" s="189"/>
      <c r="OEK109" s="189"/>
      <c r="OEL109" s="189"/>
      <c r="OEM109" s="189"/>
      <c r="OEN109" s="189"/>
      <c r="OEO109" s="189"/>
      <c r="OEP109" s="189"/>
      <c r="OEQ109" s="189"/>
      <c r="OER109" s="189"/>
      <c r="OES109" s="189"/>
      <c r="OET109" s="189"/>
      <c r="OEU109" s="189"/>
      <c r="OEV109" s="189"/>
      <c r="OEW109" s="189"/>
      <c r="OEX109" s="189"/>
      <c r="OEY109" s="189"/>
      <c r="OEZ109" s="189"/>
      <c r="OFA109" s="189"/>
      <c r="OFB109" s="189"/>
      <c r="OFC109" s="189"/>
      <c r="OFD109" s="189"/>
      <c r="OFE109" s="189"/>
      <c r="OFF109" s="189"/>
      <c r="OFG109" s="189"/>
      <c r="OFH109" s="189"/>
      <c r="OFI109" s="189"/>
      <c r="OFJ109" s="189"/>
      <c r="OFK109" s="189"/>
      <c r="OFL109" s="189"/>
      <c r="OFM109" s="189"/>
      <c r="OFN109" s="189"/>
      <c r="OFO109" s="189"/>
      <c r="OFP109" s="189"/>
      <c r="OFQ109" s="189"/>
      <c r="OFR109" s="189"/>
      <c r="OFS109" s="189"/>
      <c r="OFT109" s="189"/>
      <c r="OFU109" s="189"/>
      <c r="OFV109" s="189"/>
      <c r="OFW109" s="189"/>
      <c r="OFX109" s="189"/>
      <c r="OFY109" s="189"/>
      <c r="OFZ109" s="189"/>
      <c r="OGA109" s="189"/>
      <c r="OGB109" s="189"/>
      <c r="OGC109" s="189"/>
      <c r="OGD109" s="189"/>
      <c r="OGE109" s="189"/>
      <c r="OGF109" s="189"/>
      <c r="OGG109" s="189"/>
      <c r="OGH109" s="189"/>
      <c r="OGI109" s="189"/>
      <c r="OGJ109" s="189"/>
      <c r="OGK109" s="189"/>
      <c r="OGL109" s="189"/>
      <c r="OGM109" s="189"/>
      <c r="OGN109" s="189"/>
      <c r="OGO109" s="189"/>
      <c r="OGP109" s="189"/>
      <c r="OGQ109" s="189"/>
      <c r="OGR109" s="189"/>
      <c r="OGS109" s="189"/>
      <c r="OGT109" s="189"/>
      <c r="OGU109" s="189"/>
      <c r="OGV109" s="189"/>
      <c r="OGW109" s="189"/>
      <c r="OGX109" s="189"/>
      <c r="OGY109" s="189"/>
      <c r="OGZ109" s="189"/>
      <c r="OHA109" s="189"/>
      <c r="OHB109" s="189"/>
      <c r="OHC109" s="189"/>
      <c r="OHD109" s="189"/>
      <c r="OHE109" s="189"/>
      <c r="OHF109" s="189"/>
      <c r="OHG109" s="189"/>
      <c r="OHH109" s="189"/>
      <c r="OHI109" s="189"/>
      <c r="OHJ109" s="189"/>
      <c r="OHK109" s="189"/>
      <c r="OHL109" s="189"/>
      <c r="OHM109" s="189"/>
      <c r="OHN109" s="189"/>
      <c r="OHO109" s="189"/>
      <c r="OHP109" s="189"/>
      <c r="OHQ109" s="189"/>
      <c r="OHR109" s="189"/>
      <c r="OHS109" s="189"/>
      <c r="OHT109" s="189"/>
      <c r="OHU109" s="189"/>
      <c r="OHV109" s="189"/>
      <c r="OHW109" s="189"/>
      <c r="OHX109" s="189"/>
      <c r="OHY109" s="189"/>
      <c r="OHZ109" s="189"/>
      <c r="OIA109" s="189"/>
      <c r="OIB109" s="189"/>
      <c r="OIC109" s="189"/>
      <c r="OID109" s="189"/>
      <c r="OIE109" s="189"/>
      <c r="OIF109" s="189"/>
      <c r="OIG109" s="189"/>
      <c r="OIH109" s="189"/>
      <c r="OII109" s="189"/>
      <c r="OIJ109" s="189"/>
      <c r="OIK109" s="189"/>
      <c r="OIL109" s="189"/>
      <c r="OIM109" s="189"/>
      <c r="OIN109" s="189"/>
      <c r="OIO109" s="189"/>
      <c r="OIP109" s="189"/>
      <c r="OIQ109" s="189"/>
      <c r="OIR109" s="189"/>
      <c r="OIS109" s="189"/>
      <c r="OIT109" s="189"/>
      <c r="OIU109" s="189"/>
      <c r="OIV109" s="189"/>
      <c r="OIW109" s="189"/>
      <c r="OIX109" s="189"/>
      <c r="OIY109" s="189"/>
      <c r="OIZ109" s="189"/>
      <c r="OJA109" s="189"/>
      <c r="OJB109" s="189"/>
      <c r="OJC109" s="189"/>
      <c r="OJD109" s="189"/>
      <c r="OJE109" s="189"/>
      <c r="OJF109" s="189"/>
      <c r="OJG109" s="189"/>
      <c r="OJH109" s="189"/>
      <c r="OJI109" s="189"/>
      <c r="OJJ109" s="189"/>
      <c r="OJK109" s="189"/>
      <c r="OJL109" s="189"/>
      <c r="OJM109" s="189"/>
      <c r="OJN109" s="189"/>
      <c r="OJO109" s="189"/>
      <c r="OJP109" s="189"/>
      <c r="OJQ109" s="189"/>
      <c r="OJR109" s="189"/>
      <c r="OJS109" s="189"/>
      <c r="OJT109" s="189"/>
      <c r="OJU109" s="189"/>
      <c r="OJV109" s="189"/>
      <c r="OJW109" s="189"/>
      <c r="OJX109" s="189"/>
      <c r="OJY109" s="189"/>
      <c r="OJZ109" s="189"/>
      <c r="OKA109" s="189"/>
      <c r="OKB109" s="189"/>
      <c r="OKC109" s="189"/>
      <c r="OKD109" s="189"/>
      <c r="OKE109" s="189"/>
      <c r="OKF109" s="189"/>
      <c r="OKG109" s="189"/>
      <c r="OKH109" s="189"/>
      <c r="OKI109" s="189"/>
      <c r="OKJ109" s="189"/>
      <c r="OKK109" s="189"/>
      <c r="OKL109" s="189"/>
      <c r="OKM109" s="189"/>
      <c r="OKN109" s="189"/>
      <c r="OKO109" s="189"/>
      <c r="OKP109" s="189"/>
      <c r="OKQ109" s="189"/>
      <c r="OKR109" s="189"/>
      <c r="OKS109" s="189"/>
      <c r="OKT109" s="189"/>
      <c r="OKU109" s="189"/>
      <c r="OKV109" s="189"/>
      <c r="OKW109" s="189"/>
      <c r="OKX109" s="189"/>
      <c r="OKY109" s="189"/>
      <c r="OKZ109" s="189"/>
      <c r="OLA109" s="189"/>
      <c r="OLB109" s="189"/>
      <c r="OLC109" s="189"/>
      <c r="OLD109" s="189"/>
      <c r="OLE109" s="189"/>
      <c r="OLF109" s="189"/>
      <c r="OLG109" s="189"/>
      <c r="OLH109" s="189"/>
      <c r="OLI109" s="189"/>
      <c r="OLJ109" s="189"/>
      <c r="OLK109" s="189"/>
      <c r="OLL109" s="189"/>
      <c r="OLM109" s="189"/>
      <c r="OLN109" s="189"/>
      <c r="OLO109" s="189"/>
      <c r="OLP109" s="189"/>
      <c r="OLQ109" s="189"/>
      <c r="OLR109" s="189"/>
      <c r="OLS109" s="189"/>
      <c r="OLT109" s="189"/>
      <c r="OLU109" s="189"/>
      <c r="OLV109" s="189"/>
      <c r="OLW109" s="189"/>
      <c r="OLX109" s="189"/>
      <c r="OLY109" s="189"/>
      <c r="OLZ109" s="189"/>
      <c r="OMA109" s="189"/>
      <c r="OMB109" s="189"/>
      <c r="OMC109" s="189"/>
      <c r="OMD109" s="189"/>
      <c r="OME109" s="189"/>
      <c r="OMF109" s="189"/>
      <c r="OMG109" s="189"/>
      <c r="OMH109" s="189"/>
      <c r="OMI109" s="189"/>
      <c r="OMJ109" s="189"/>
      <c r="OMK109" s="189"/>
      <c r="OML109" s="189"/>
      <c r="OMM109" s="189"/>
      <c r="OMN109" s="189"/>
      <c r="OMO109" s="189"/>
      <c r="OMP109" s="189"/>
      <c r="OMQ109" s="189"/>
      <c r="OMR109" s="189"/>
      <c r="OMS109" s="189"/>
      <c r="OMT109" s="189"/>
      <c r="OMU109" s="189"/>
      <c r="OMV109" s="189"/>
      <c r="OMW109" s="189"/>
      <c r="OMX109" s="189"/>
      <c r="OMY109" s="189"/>
      <c r="OMZ109" s="189"/>
      <c r="ONA109" s="189"/>
      <c r="ONB109" s="189"/>
      <c r="ONC109" s="189"/>
      <c r="OND109" s="189"/>
      <c r="ONE109" s="189"/>
      <c r="ONF109" s="189"/>
      <c r="ONG109" s="189"/>
      <c r="ONH109" s="189"/>
      <c r="ONI109" s="189"/>
      <c r="ONJ109" s="189"/>
      <c r="ONK109" s="189"/>
      <c r="ONL109" s="189"/>
      <c r="ONM109" s="189"/>
      <c r="ONN109" s="189"/>
      <c r="ONO109" s="189"/>
      <c r="ONP109" s="189"/>
      <c r="ONQ109" s="189"/>
      <c r="ONR109" s="189"/>
      <c r="ONS109" s="189"/>
      <c r="ONT109" s="189"/>
      <c r="ONU109" s="189"/>
      <c r="ONV109" s="189"/>
      <c r="ONW109" s="189"/>
      <c r="ONX109" s="189"/>
      <c r="ONY109" s="189"/>
      <c r="ONZ109" s="189"/>
      <c r="OOA109" s="189"/>
      <c r="OOB109" s="189"/>
      <c r="OOC109" s="189"/>
      <c r="OOD109" s="189"/>
      <c r="OOE109" s="189"/>
      <c r="OOF109" s="189"/>
      <c r="OOG109" s="189"/>
      <c r="OOH109" s="189"/>
      <c r="OOI109" s="189"/>
      <c r="OOJ109" s="189"/>
      <c r="OOK109" s="189"/>
      <c r="OOL109" s="189"/>
      <c r="OOM109" s="189"/>
      <c r="OON109" s="189"/>
      <c r="OOO109" s="189"/>
      <c r="OOP109" s="189"/>
      <c r="OOQ109" s="189"/>
      <c r="OOR109" s="189"/>
      <c r="OOS109" s="189"/>
      <c r="OOT109" s="189"/>
      <c r="OOU109" s="189"/>
      <c r="OOV109" s="189"/>
      <c r="OOW109" s="189"/>
      <c r="OOX109" s="189"/>
      <c r="OOY109" s="189"/>
      <c r="OOZ109" s="189"/>
      <c r="OPA109" s="189"/>
      <c r="OPB109" s="189"/>
      <c r="OPC109" s="189"/>
      <c r="OPD109" s="189"/>
      <c r="OPE109" s="189"/>
      <c r="OPF109" s="189"/>
      <c r="OPG109" s="189"/>
      <c r="OPH109" s="189"/>
      <c r="OPI109" s="189"/>
      <c r="OPJ109" s="189"/>
      <c r="OPK109" s="189"/>
      <c r="OPL109" s="189"/>
      <c r="OPM109" s="189"/>
      <c r="OPN109" s="189"/>
      <c r="OPO109" s="189"/>
      <c r="OPP109" s="189"/>
      <c r="OPQ109" s="189"/>
      <c r="OPR109" s="189"/>
      <c r="OPS109" s="189"/>
      <c r="OPT109" s="189"/>
      <c r="OPU109" s="189"/>
      <c r="OPV109" s="189"/>
      <c r="OPW109" s="189"/>
      <c r="OPX109" s="189"/>
      <c r="OPY109" s="189"/>
      <c r="OPZ109" s="189"/>
      <c r="OQA109" s="189"/>
      <c r="OQB109" s="189"/>
      <c r="OQC109" s="189"/>
      <c r="OQD109" s="189"/>
      <c r="OQE109" s="189"/>
      <c r="OQF109" s="189"/>
      <c r="OQG109" s="189"/>
      <c r="OQH109" s="189"/>
      <c r="OQI109" s="189"/>
      <c r="OQJ109" s="189"/>
      <c r="OQK109" s="189"/>
      <c r="OQL109" s="189"/>
      <c r="OQM109" s="189"/>
      <c r="OQN109" s="189"/>
      <c r="OQO109" s="189"/>
      <c r="OQP109" s="189"/>
      <c r="OQQ109" s="189"/>
      <c r="OQR109" s="189"/>
      <c r="OQS109" s="189"/>
      <c r="OQT109" s="189"/>
      <c r="OQU109" s="189"/>
      <c r="OQV109" s="189"/>
      <c r="OQW109" s="189"/>
      <c r="OQX109" s="189"/>
      <c r="OQY109" s="189"/>
      <c r="OQZ109" s="189"/>
      <c r="ORA109" s="189"/>
      <c r="ORB109" s="189"/>
      <c r="ORC109" s="189"/>
      <c r="ORD109" s="189"/>
      <c r="ORE109" s="189"/>
      <c r="ORF109" s="189"/>
      <c r="ORG109" s="189"/>
      <c r="ORH109" s="189"/>
      <c r="ORI109" s="189"/>
      <c r="ORJ109" s="189"/>
      <c r="ORK109" s="189"/>
      <c r="ORL109" s="189"/>
      <c r="ORM109" s="189"/>
      <c r="ORN109" s="189"/>
      <c r="ORO109" s="189"/>
      <c r="ORP109" s="189"/>
      <c r="ORQ109" s="189"/>
      <c r="ORR109" s="189"/>
      <c r="ORS109" s="189"/>
      <c r="ORT109" s="189"/>
      <c r="ORU109" s="189"/>
      <c r="ORV109" s="189"/>
      <c r="ORW109" s="189"/>
      <c r="ORX109" s="189"/>
      <c r="ORY109" s="189"/>
      <c r="ORZ109" s="189"/>
      <c r="OSA109" s="189"/>
      <c r="OSB109" s="189"/>
      <c r="OSC109" s="189"/>
      <c r="OSD109" s="189"/>
      <c r="OSE109" s="189"/>
      <c r="OSF109" s="189"/>
      <c r="OSG109" s="189"/>
      <c r="OSH109" s="189"/>
      <c r="OSI109" s="189"/>
      <c r="OSJ109" s="189"/>
      <c r="OSK109" s="189"/>
      <c r="OSL109" s="189"/>
      <c r="OSM109" s="189"/>
      <c r="OSN109" s="189"/>
      <c r="OSO109" s="189"/>
      <c r="OSP109" s="189"/>
      <c r="OSQ109" s="189"/>
      <c r="OSR109" s="189"/>
      <c r="OSS109" s="189"/>
      <c r="OST109" s="189"/>
      <c r="OSU109" s="189"/>
      <c r="OSV109" s="189"/>
      <c r="OSW109" s="189"/>
      <c r="OSX109" s="189"/>
      <c r="OSY109" s="189"/>
      <c r="OSZ109" s="189"/>
      <c r="OTA109" s="189"/>
      <c r="OTB109" s="189"/>
      <c r="OTC109" s="189"/>
      <c r="OTD109" s="189"/>
      <c r="OTE109" s="189"/>
      <c r="OTF109" s="189"/>
      <c r="OTG109" s="189"/>
      <c r="OTH109" s="189"/>
      <c r="OTI109" s="189"/>
      <c r="OTJ109" s="189"/>
      <c r="OTK109" s="189"/>
      <c r="OTL109" s="189"/>
      <c r="OTM109" s="189"/>
      <c r="OTN109" s="189"/>
      <c r="OTO109" s="189"/>
      <c r="OTP109" s="189"/>
      <c r="OTQ109" s="189"/>
      <c r="OTR109" s="189"/>
      <c r="OTS109" s="189"/>
      <c r="OTT109" s="189"/>
      <c r="OTU109" s="189"/>
      <c r="OTV109" s="189"/>
      <c r="OTW109" s="189"/>
      <c r="OTX109" s="189"/>
      <c r="OTY109" s="189"/>
      <c r="OTZ109" s="189"/>
      <c r="OUA109" s="189"/>
      <c r="OUB109" s="189"/>
      <c r="OUC109" s="189"/>
      <c r="OUD109" s="189"/>
      <c r="OUE109" s="189"/>
      <c r="OUF109" s="189"/>
      <c r="OUG109" s="189"/>
      <c r="OUH109" s="189"/>
      <c r="OUI109" s="189"/>
      <c r="OUJ109" s="189"/>
      <c r="OUK109" s="189"/>
      <c r="OUL109" s="189"/>
      <c r="OUM109" s="189"/>
      <c r="OUN109" s="189"/>
      <c r="OUO109" s="189"/>
      <c r="OUP109" s="189"/>
      <c r="OUQ109" s="189"/>
      <c r="OUR109" s="189"/>
      <c r="OUS109" s="189"/>
      <c r="OUT109" s="189"/>
      <c r="OUU109" s="189"/>
      <c r="OUV109" s="189"/>
      <c r="OUW109" s="189"/>
      <c r="OUX109" s="189"/>
      <c r="OUY109" s="189"/>
      <c r="OUZ109" s="189"/>
      <c r="OVA109" s="189"/>
      <c r="OVB109" s="189"/>
      <c r="OVC109" s="189"/>
      <c r="OVD109" s="189"/>
      <c r="OVE109" s="189"/>
      <c r="OVF109" s="189"/>
      <c r="OVG109" s="189"/>
      <c r="OVH109" s="189"/>
      <c r="OVI109" s="189"/>
      <c r="OVJ109" s="189"/>
      <c r="OVK109" s="189"/>
      <c r="OVL109" s="189"/>
      <c r="OVM109" s="189"/>
      <c r="OVN109" s="189"/>
      <c r="OVO109" s="189"/>
      <c r="OVP109" s="189"/>
      <c r="OVQ109" s="189"/>
      <c r="OVR109" s="189"/>
      <c r="OVS109" s="189"/>
      <c r="OVT109" s="189"/>
      <c r="OVU109" s="189"/>
      <c r="OVV109" s="189"/>
      <c r="OVW109" s="189"/>
      <c r="OVX109" s="189"/>
      <c r="OVY109" s="189"/>
      <c r="OVZ109" s="189"/>
      <c r="OWA109" s="189"/>
      <c r="OWB109" s="189"/>
      <c r="OWC109" s="189"/>
      <c r="OWD109" s="189"/>
      <c r="OWE109" s="189"/>
      <c r="OWF109" s="189"/>
      <c r="OWG109" s="189"/>
      <c r="OWH109" s="189"/>
      <c r="OWI109" s="189"/>
      <c r="OWJ109" s="189"/>
      <c r="OWK109" s="189"/>
      <c r="OWL109" s="189"/>
      <c r="OWM109" s="189"/>
      <c r="OWN109" s="189"/>
      <c r="OWO109" s="189"/>
      <c r="OWP109" s="189"/>
      <c r="OWQ109" s="189"/>
      <c r="OWR109" s="189"/>
      <c r="OWS109" s="189"/>
      <c r="OWT109" s="189"/>
      <c r="OWU109" s="189"/>
      <c r="OWV109" s="189"/>
      <c r="OWW109" s="189"/>
      <c r="OWX109" s="189"/>
      <c r="OWY109" s="189"/>
      <c r="OWZ109" s="189"/>
      <c r="OXA109" s="189"/>
      <c r="OXB109" s="189"/>
      <c r="OXC109" s="189"/>
      <c r="OXD109" s="189"/>
      <c r="OXE109" s="189"/>
      <c r="OXF109" s="189"/>
      <c r="OXG109" s="189"/>
      <c r="OXH109" s="189"/>
      <c r="OXI109" s="189"/>
      <c r="OXJ109" s="189"/>
      <c r="OXK109" s="189"/>
      <c r="OXL109" s="189"/>
      <c r="OXM109" s="189"/>
      <c r="OXN109" s="189"/>
      <c r="OXO109" s="189"/>
      <c r="OXP109" s="189"/>
      <c r="OXQ109" s="189"/>
      <c r="OXR109" s="189"/>
      <c r="OXS109" s="189"/>
      <c r="OXT109" s="189"/>
      <c r="OXU109" s="189"/>
      <c r="OXV109" s="189"/>
      <c r="OXW109" s="189"/>
      <c r="OXX109" s="189"/>
      <c r="OXY109" s="189"/>
      <c r="OXZ109" s="189"/>
      <c r="OYA109" s="189"/>
      <c r="OYB109" s="189"/>
      <c r="OYC109" s="189"/>
      <c r="OYD109" s="189"/>
      <c r="OYE109" s="189"/>
      <c r="OYF109" s="189"/>
      <c r="OYG109" s="189"/>
      <c r="OYH109" s="189"/>
      <c r="OYI109" s="189"/>
      <c r="OYJ109" s="189"/>
      <c r="OYK109" s="189"/>
      <c r="OYL109" s="189"/>
      <c r="OYM109" s="189"/>
      <c r="OYN109" s="189"/>
      <c r="OYO109" s="189"/>
      <c r="OYP109" s="189"/>
      <c r="OYQ109" s="189"/>
      <c r="OYR109" s="189"/>
      <c r="OYS109" s="189"/>
      <c r="OYT109" s="189"/>
      <c r="OYU109" s="189"/>
      <c r="OYV109" s="189"/>
      <c r="OYW109" s="189"/>
      <c r="OYX109" s="189"/>
      <c r="OYY109" s="189"/>
      <c r="OYZ109" s="189"/>
      <c r="OZA109" s="189"/>
      <c r="OZB109" s="189"/>
      <c r="OZC109" s="189"/>
      <c r="OZD109" s="189"/>
      <c r="OZE109" s="189"/>
      <c r="OZF109" s="189"/>
      <c r="OZG109" s="189"/>
      <c r="OZH109" s="189"/>
      <c r="OZI109" s="189"/>
      <c r="OZJ109" s="189"/>
      <c r="OZK109" s="189"/>
      <c r="OZL109" s="189"/>
      <c r="OZM109" s="189"/>
      <c r="OZN109" s="189"/>
      <c r="OZO109" s="189"/>
      <c r="OZP109" s="189"/>
      <c r="OZQ109" s="189"/>
      <c r="OZR109" s="189"/>
      <c r="OZS109" s="189"/>
      <c r="OZT109" s="189"/>
      <c r="OZU109" s="189"/>
      <c r="OZV109" s="189"/>
      <c r="OZW109" s="189"/>
      <c r="OZX109" s="189"/>
      <c r="OZY109" s="189"/>
      <c r="OZZ109" s="189"/>
      <c r="PAA109" s="189"/>
      <c r="PAB109" s="189"/>
      <c r="PAC109" s="189"/>
      <c r="PAD109" s="189"/>
      <c r="PAE109" s="189"/>
      <c r="PAF109" s="189"/>
      <c r="PAG109" s="189"/>
      <c r="PAH109" s="189"/>
      <c r="PAI109" s="189"/>
      <c r="PAJ109" s="189"/>
      <c r="PAK109" s="189"/>
      <c r="PAL109" s="189"/>
      <c r="PAM109" s="189"/>
      <c r="PAN109" s="189"/>
      <c r="PAO109" s="189"/>
      <c r="PAP109" s="189"/>
      <c r="PAQ109" s="189"/>
      <c r="PAR109" s="189"/>
      <c r="PAS109" s="189"/>
      <c r="PAT109" s="189"/>
      <c r="PAU109" s="189"/>
      <c r="PAV109" s="189"/>
      <c r="PAW109" s="189"/>
      <c r="PAX109" s="189"/>
      <c r="PAY109" s="189"/>
      <c r="PAZ109" s="189"/>
      <c r="PBA109" s="189"/>
      <c r="PBB109" s="189"/>
      <c r="PBC109" s="189"/>
      <c r="PBD109" s="189"/>
      <c r="PBE109" s="189"/>
      <c r="PBF109" s="189"/>
      <c r="PBG109" s="189"/>
      <c r="PBH109" s="189"/>
      <c r="PBI109" s="189"/>
      <c r="PBJ109" s="189"/>
      <c r="PBK109" s="189"/>
      <c r="PBL109" s="189"/>
      <c r="PBM109" s="189"/>
      <c r="PBN109" s="189"/>
      <c r="PBO109" s="189"/>
      <c r="PBP109" s="189"/>
      <c r="PBQ109" s="189"/>
      <c r="PBR109" s="189"/>
      <c r="PBS109" s="189"/>
      <c r="PBT109" s="189"/>
      <c r="PBU109" s="189"/>
      <c r="PBV109" s="189"/>
      <c r="PBW109" s="189"/>
      <c r="PBX109" s="189"/>
      <c r="PBY109" s="189"/>
      <c r="PBZ109" s="189"/>
      <c r="PCA109" s="189"/>
      <c r="PCB109" s="189"/>
      <c r="PCC109" s="189"/>
      <c r="PCD109" s="189"/>
      <c r="PCE109" s="189"/>
      <c r="PCF109" s="189"/>
      <c r="PCG109" s="189"/>
      <c r="PCH109" s="189"/>
      <c r="PCI109" s="189"/>
      <c r="PCJ109" s="189"/>
      <c r="PCK109" s="189"/>
      <c r="PCL109" s="189"/>
      <c r="PCM109" s="189"/>
      <c r="PCN109" s="189"/>
      <c r="PCO109" s="189"/>
      <c r="PCP109" s="189"/>
      <c r="PCQ109" s="189"/>
      <c r="PCR109" s="189"/>
      <c r="PCS109" s="189"/>
      <c r="PCT109" s="189"/>
      <c r="PCU109" s="189"/>
      <c r="PCV109" s="189"/>
      <c r="PCW109" s="189"/>
      <c r="PCX109" s="189"/>
      <c r="PCY109" s="189"/>
      <c r="PCZ109" s="189"/>
      <c r="PDA109" s="189"/>
      <c r="PDB109" s="189"/>
      <c r="PDC109" s="189"/>
      <c r="PDD109" s="189"/>
      <c r="PDE109" s="189"/>
      <c r="PDF109" s="189"/>
      <c r="PDG109" s="189"/>
      <c r="PDH109" s="189"/>
      <c r="PDI109" s="189"/>
      <c r="PDJ109" s="189"/>
      <c r="PDK109" s="189"/>
      <c r="PDL109" s="189"/>
      <c r="PDM109" s="189"/>
      <c r="PDN109" s="189"/>
      <c r="PDO109" s="189"/>
      <c r="PDP109" s="189"/>
      <c r="PDQ109" s="189"/>
      <c r="PDR109" s="189"/>
      <c r="PDS109" s="189"/>
      <c r="PDT109" s="189"/>
      <c r="PDU109" s="189"/>
      <c r="PDV109" s="189"/>
      <c r="PDW109" s="189"/>
      <c r="PDX109" s="189"/>
      <c r="PDY109" s="189"/>
      <c r="PDZ109" s="189"/>
      <c r="PEA109" s="189"/>
      <c r="PEB109" s="189"/>
      <c r="PEC109" s="189"/>
      <c r="PED109" s="189"/>
      <c r="PEE109" s="189"/>
      <c r="PEF109" s="189"/>
      <c r="PEG109" s="189"/>
      <c r="PEH109" s="189"/>
      <c r="PEI109" s="189"/>
      <c r="PEJ109" s="189"/>
      <c r="PEK109" s="189"/>
      <c r="PEL109" s="189"/>
      <c r="PEM109" s="189"/>
      <c r="PEN109" s="189"/>
      <c r="PEO109" s="189"/>
      <c r="PEP109" s="189"/>
      <c r="PEQ109" s="189"/>
      <c r="PER109" s="189"/>
      <c r="PES109" s="189"/>
      <c r="PET109" s="189"/>
      <c r="PEU109" s="189"/>
      <c r="PEV109" s="189"/>
      <c r="PEW109" s="189"/>
      <c r="PEX109" s="189"/>
      <c r="PEY109" s="189"/>
      <c r="PEZ109" s="189"/>
      <c r="PFA109" s="189"/>
      <c r="PFB109" s="189"/>
      <c r="PFC109" s="189"/>
      <c r="PFD109" s="189"/>
      <c r="PFE109" s="189"/>
      <c r="PFF109" s="189"/>
      <c r="PFG109" s="189"/>
      <c r="PFH109" s="189"/>
      <c r="PFI109" s="189"/>
      <c r="PFJ109" s="189"/>
      <c r="PFK109" s="189"/>
      <c r="PFL109" s="189"/>
      <c r="PFM109" s="189"/>
      <c r="PFN109" s="189"/>
      <c r="PFO109" s="189"/>
      <c r="PFP109" s="189"/>
      <c r="PFQ109" s="189"/>
      <c r="PFR109" s="189"/>
      <c r="PFS109" s="189"/>
      <c r="PFT109" s="189"/>
      <c r="PFU109" s="189"/>
      <c r="PFV109" s="189"/>
      <c r="PFW109" s="189"/>
      <c r="PFX109" s="189"/>
      <c r="PFY109" s="189"/>
      <c r="PFZ109" s="189"/>
      <c r="PGA109" s="189"/>
      <c r="PGB109" s="189"/>
      <c r="PGC109" s="189"/>
      <c r="PGD109" s="189"/>
      <c r="PGE109" s="189"/>
      <c r="PGF109" s="189"/>
      <c r="PGG109" s="189"/>
      <c r="PGH109" s="189"/>
      <c r="PGI109" s="189"/>
      <c r="PGJ109" s="189"/>
      <c r="PGK109" s="189"/>
      <c r="PGL109" s="189"/>
      <c r="PGM109" s="189"/>
      <c r="PGN109" s="189"/>
      <c r="PGO109" s="189"/>
      <c r="PGP109" s="189"/>
      <c r="PGQ109" s="189"/>
      <c r="PGR109" s="189"/>
      <c r="PGS109" s="189"/>
      <c r="PGT109" s="189"/>
      <c r="PGU109" s="189"/>
      <c r="PGV109" s="189"/>
      <c r="PGW109" s="189"/>
      <c r="PGX109" s="189"/>
      <c r="PGY109" s="189"/>
      <c r="PGZ109" s="189"/>
      <c r="PHA109" s="189"/>
      <c r="PHB109" s="189"/>
      <c r="PHC109" s="189"/>
      <c r="PHD109" s="189"/>
      <c r="PHE109" s="189"/>
      <c r="PHF109" s="189"/>
      <c r="PHG109" s="189"/>
      <c r="PHH109" s="189"/>
      <c r="PHI109" s="189"/>
      <c r="PHJ109" s="189"/>
      <c r="PHK109" s="189"/>
      <c r="PHL109" s="189"/>
      <c r="PHM109" s="189"/>
      <c r="PHN109" s="189"/>
      <c r="PHO109" s="189"/>
      <c r="PHP109" s="189"/>
      <c r="PHQ109" s="189"/>
      <c r="PHR109" s="189"/>
      <c r="PHS109" s="189"/>
      <c r="PHT109" s="189"/>
      <c r="PHU109" s="189"/>
      <c r="PHV109" s="189"/>
      <c r="PHW109" s="189"/>
      <c r="PHX109" s="189"/>
      <c r="PHY109" s="189"/>
      <c r="PHZ109" s="189"/>
      <c r="PIA109" s="189"/>
      <c r="PIB109" s="189"/>
      <c r="PIC109" s="189"/>
      <c r="PID109" s="189"/>
      <c r="PIE109" s="189"/>
      <c r="PIF109" s="189"/>
      <c r="PIG109" s="189"/>
      <c r="PIH109" s="189"/>
      <c r="PII109" s="189"/>
      <c r="PIJ109" s="189"/>
      <c r="PIK109" s="189"/>
      <c r="PIL109" s="189"/>
      <c r="PIM109" s="189"/>
      <c r="PIN109" s="189"/>
      <c r="PIO109" s="189"/>
      <c r="PIP109" s="189"/>
      <c r="PIQ109" s="189"/>
      <c r="PIR109" s="189"/>
      <c r="PIS109" s="189"/>
      <c r="PIT109" s="189"/>
      <c r="PIU109" s="189"/>
      <c r="PIV109" s="189"/>
      <c r="PIW109" s="189"/>
      <c r="PIX109" s="189"/>
      <c r="PIY109" s="189"/>
      <c r="PIZ109" s="189"/>
      <c r="PJA109" s="189"/>
      <c r="PJB109" s="189"/>
      <c r="PJC109" s="189"/>
      <c r="PJD109" s="189"/>
      <c r="PJE109" s="189"/>
      <c r="PJF109" s="189"/>
      <c r="PJG109" s="189"/>
      <c r="PJH109" s="189"/>
      <c r="PJI109" s="189"/>
      <c r="PJJ109" s="189"/>
      <c r="PJK109" s="189"/>
      <c r="PJL109" s="189"/>
      <c r="PJM109" s="189"/>
      <c r="PJN109" s="189"/>
      <c r="PJO109" s="189"/>
      <c r="PJP109" s="189"/>
      <c r="PJQ109" s="189"/>
      <c r="PJR109" s="189"/>
      <c r="PJS109" s="189"/>
      <c r="PJT109" s="189"/>
      <c r="PJU109" s="189"/>
      <c r="PJV109" s="189"/>
      <c r="PJW109" s="189"/>
      <c r="PJX109" s="189"/>
      <c r="PJY109" s="189"/>
      <c r="PJZ109" s="189"/>
      <c r="PKA109" s="189"/>
      <c r="PKB109" s="189"/>
      <c r="PKC109" s="189"/>
      <c r="PKD109" s="189"/>
      <c r="PKE109" s="189"/>
      <c r="PKF109" s="189"/>
      <c r="PKG109" s="189"/>
      <c r="PKH109" s="189"/>
      <c r="PKI109" s="189"/>
      <c r="PKJ109" s="189"/>
      <c r="PKK109" s="189"/>
      <c r="PKL109" s="189"/>
      <c r="PKM109" s="189"/>
      <c r="PKN109" s="189"/>
      <c r="PKO109" s="189"/>
      <c r="PKP109" s="189"/>
      <c r="PKQ109" s="189"/>
      <c r="PKR109" s="189"/>
      <c r="PKS109" s="189"/>
      <c r="PKT109" s="189"/>
      <c r="PKU109" s="189"/>
      <c r="PKV109" s="189"/>
      <c r="PKW109" s="189"/>
      <c r="PKX109" s="189"/>
      <c r="PKY109" s="189"/>
      <c r="PKZ109" s="189"/>
      <c r="PLA109" s="189"/>
      <c r="PLB109" s="189"/>
      <c r="PLC109" s="189"/>
      <c r="PLD109" s="189"/>
      <c r="PLE109" s="189"/>
      <c r="PLF109" s="189"/>
      <c r="PLG109" s="189"/>
      <c r="PLH109" s="189"/>
      <c r="PLI109" s="189"/>
      <c r="PLJ109" s="189"/>
      <c r="PLK109" s="189"/>
      <c r="PLL109" s="189"/>
      <c r="PLM109" s="189"/>
      <c r="PLN109" s="189"/>
      <c r="PLO109" s="189"/>
      <c r="PLP109" s="189"/>
      <c r="PLQ109" s="189"/>
      <c r="PLR109" s="189"/>
      <c r="PLS109" s="189"/>
      <c r="PLT109" s="189"/>
      <c r="PLU109" s="189"/>
      <c r="PLV109" s="189"/>
      <c r="PLW109" s="189"/>
      <c r="PLX109" s="189"/>
      <c r="PLY109" s="189"/>
      <c r="PLZ109" s="189"/>
      <c r="PMA109" s="189"/>
      <c r="PMB109" s="189"/>
      <c r="PMC109" s="189"/>
      <c r="PMD109" s="189"/>
      <c r="PME109" s="189"/>
      <c r="PMF109" s="189"/>
      <c r="PMG109" s="189"/>
      <c r="PMH109" s="189"/>
      <c r="PMI109" s="189"/>
      <c r="PMJ109" s="189"/>
      <c r="PMK109" s="189"/>
      <c r="PML109" s="189"/>
      <c r="PMM109" s="189"/>
      <c r="PMN109" s="189"/>
      <c r="PMO109" s="189"/>
      <c r="PMP109" s="189"/>
      <c r="PMQ109" s="189"/>
      <c r="PMR109" s="189"/>
      <c r="PMS109" s="189"/>
      <c r="PMT109" s="189"/>
      <c r="PMU109" s="189"/>
      <c r="PMV109" s="189"/>
      <c r="PMW109" s="189"/>
      <c r="PMX109" s="189"/>
      <c r="PMY109" s="189"/>
      <c r="PMZ109" s="189"/>
      <c r="PNA109" s="189"/>
      <c r="PNB109" s="189"/>
      <c r="PNC109" s="189"/>
      <c r="PND109" s="189"/>
      <c r="PNE109" s="189"/>
      <c r="PNF109" s="189"/>
      <c r="PNG109" s="189"/>
      <c r="PNH109" s="189"/>
      <c r="PNI109" s="189"/>
      <c r="PNJ109" s="189"/>
      <c r="PNK109" s="189"/>
      <c r="PNL109" s="189"/>
      <c r="PNM109" s="189"/>
      <c r="PNN109" s="189"/>
      <c r="PNO109" s="189"/>
      <c r="PNP109" s="189"/>
      <c r="PNQ109" s="189"/>
      <c r="PNR109" s="189"/>
      <c r="PNS109" s="189"/>
      <c r="PNT109" s="189"/>
      <c r="PNU109" s="189"/>
      <c r="PNV109" s="189"/>
      <c r="PNW109" s="189"/>
      <c r="PNX109" s="189"/>
      <c r="PNY109" s="189"/>
      <c r="PNZ109" s="189"/>
      <c r="POA109" s="189"/>
      <c r="POB109" s="189"/>
      <c r="POC109" s="189"/>
      <c r="POD109" s="189"/>
      <c r="POE109" s="189"/>
      <c r="POF109" s="189"/>
      <c r="POG109" s="189"/>
      <c r="POH109" s="189"/>
      <c r="POI109" s="189"/>
      <c r="POJ109" s="189"/>
      <c r="POK109" s="189"/>
      <c r="POL109" s="189"/>
      <c r="POM109" s="189"/>
      <c r="PON109" s="189"/>
      <c r="POO109" s="189"/>
      <c r="POP109" s="189"/>
      <c r="POQ109" s="189"/>
      <c r="POR109" s="189"/>
      <c r="POS109" s="189"/>
      <c r="POT109" s="189"/>
      <c r="POU109" s="189"/>
      <c r="POV109" s="189"/>
      <c r="POW109" s="189"/>
      <c r="POX109" s="189"/>
      <c r="POY109" s="189"/>
      <c r="POZ109" s="189"/>
      <c r="PPA109" s="189"/>
      <c r="PPB109" s="189"/>
      <c r="PPC109" s="189"/>
      <c r="PPD109" s="189"/>
      <c r="PPE109" s="189"/>
      <c r="PPF109" s="189"/>
      <c r="PPG109" s="189"/>
      <c r="PPH109" s="189"/>
      <c r="PPI109" s="189"/>
      <c r="PPJ109" s="189"/>
      <c r="PPK109" s="189"/>
      <c r="PPL109" s="189"/>
      <c r="PPM109" s="189"/>
      <c r="PPN109" s="189"/>
      <c r="PPO109" s="189"/>
      <c r="PPP109" s="189"/>
      <c r="PPQ109" s="189"/>
      <c r="PPR109" s="189"/>
      <c r="PPS109" s="189"/>
      <c r="PPT109" s="189"/>
      <c r="PPU109" s="189"/>
      <c r="PPV109" s="189"/>
      <c r="PPW109" s="189"/>
      <c r="PPX109" s="189"/>
      <c r="PPY109" s="189"/>
      <c r="PPZ109" s="189"/>
      <c r="PQA109" s="189"/>
      <c r="PQB109" s="189"/>
      <c r="PQC109" s="189"/>
      <c r="PQD109" s="189"/>
      <c r="PQE109" s="189"/>
      <c r="PQF109" s="189"/>
      <c r="PQG109" s="189"/>
      <c r="PQH109" s="189"/>
      <c r="PQI109" s="189"/>
      <c r="PQJ109" s="189"/>
      <c r="PQK109" s="189"/>
      <c r="PQL109" s="189"/>
      <c r="PQM109" s="189"/>
      <c r="PQN109" s="189"/>
      <c r="PQO109" s="189"/>
      <c r="PQP109" s="189"/>
      <c r="PQQ109" s="189"/>
      <c r="PQR109" s="189"/>
      <c r="PQS109" s="189"/>
      <c r="PQT109" s="189"/>
      <c r="PQU109" s="189"/>
      <c r="PQV109" s="189"/>
      <c r="PQW109" s="189"/>
      <c r="PQX109" s="189"/>
      <c r="PQY109" s="189"/>
      <c r="PQZ109" s="189"/>
      <c r="PRA109" s="189"/>
      <c r="PRB109" s="189"/>
      <c r="PRC109" s="189"/>
      <c r="PRD109" s="189"/>
      <c r="PRE109" s="189"/>
      <c r="PRF109" s="189"/>
      <c r="PRG109" s="189"/>
      <c r="PRH109" s="189"/>
      <c r="PRI109" s="189"/>
      <c r="PRJ109" s="189"/>
      <c r="PRK109" s="189"/>
      <c r="PRL109" s="189"/>
      <c r="PRM109" s="189"/>
      <c r="PRN109" s="189"/>
      <c r="PRO109" s="189"/>
      <c r="PRP109" s="189"/>
      <c r="PRQ109" s="189"/>
      <c r="PRR109" s="189"/>
      <c r="PRS109" s="189"/>
      <c r="PRT109" s="189"/>
      <c r="PRU109" s="189"/>
      <c r="PRV109" s="189"/>
      <c r="PRW109" s="189"/>
      <c r="PRX109" s="189"/>
      <c r="PRY109" s="189"/>
      <c r="PRZ109" s="189"/>
      <c r="PSA109" s="189"/>
      <c r="PSB109" s="189"/>
      <c r="PSC109" s="189"/>
      <c r="PSD109" s="189"/>
      <c r="PSE109" s="189"/>
      <c r="PSF109" s="189"/>
      <c r="PSG109" s="189"/>
      <c r="PSH109" s="189"/>
      <c r="PSI109" s="189"/>
      <c r="PSJ109" s="189"/>
      <c r="PSK109" s="189"/>
      <c r="PSL109" s="189"/>
      <c r="PSM109" s="189"/>
      <c r="PSN109" s="189"/>
      <c r="PSO109" s="189"/>
      <c r="PSP109" s="189"/>
      <c r="PSQ109" s="189"/>
      <c r="PSR109" s="189"/>
      <c r="PSS109" s="189"/>
      <c r="PST109" s="189"/>
      <c r="PSU109" s="189"/>
      <c r="PSV109" s="189"/>
      <c r="PSW109" s="189"/>
      <c r="PSX109" s="189"/>
      <c r="PSY109" s="189"/>
      <c r="PSZ109" s="189"/>
      <c r="PTA109" s="189"/>
      <c r="PTB109" s="189"/>
      <c r="PTC109" s="189"/>
      <c r="PTD109" s="189"/>
      <c r="PTE109" s="189"/>
      <c r="PTF109" s="189"/>
      <c r="PTG109" s="189"/>
      <c r="PTH109" s="189"/>
      <c r="PTI109" s="189"/>
      <c r="PTJ109" s="189"/>
      <c r="PTK109" s="189"/>
      <c r="PTL109" s="189"/>
      <c r="PTM109" s="189"/>
      <c r="PTN109" s="189"/>
      <c r="PTO109" s="189"/>
      <c r="PTP109" s="189"/>
      <c r="PTQ109" s="189"/>
      <c r="PTR109" s="189"/>
      <c r="PTS109" s="189"/>
      <c r="PTT109" s="189"/>
      <c r="PTU109" s="189"/>
      <c r="PTV109" s="189"/>
      <c r="PTW109" s="189"/>
      <c r="PTX109" s="189"/>
      <c r="PTY109" s="189"/>
      <c r="PTZ109" s="189"/>
      <c r="PUA109" s="189"/>
      <c r="PUB109" s="189"/>
      <c r="PUC109" s="189"/>
      <c r="PUD109" s="189"/>
      <c r="PUE109" s="189"/>
      <c r="PUF109" s="189"/>
      <c r="PUG109" s="189"/>
      <c r="PUH109" s="189"/>
      <c r="PUI109" s="189"/>
      <c r="PUJ109" s="189"/>
      <c r="PUK109" s="189"/>
      <c r="PUL109" s="189"/>
      <c r="PUM109" s="189"/>
      <c r="PUN109" s="189"/>
      <c r="PUO109" s="189"/>
      <c r="PUP109" s="189"/>
      <c r="PUQ109" s="189"/>
      <c r="PUR109" s="189"/>
      <c r="PUS109" s="189"/>
      <c r="PUT109" s="189"/>
      <c r="PUU109" s="189"/>
      <c r="PUV109" s="189"/>
      <c r="PUW109" s="189"/>
      <c r="PUX109" s="189"/>
      <c r="PUY109" s="189"/>
      <c r="PUZ109" s="189"/>
      <c r="PVA109" s="189"/>
      <c r="PVB109" s="189"/>
      <c r="PVC109" s="189"/>
      <c r="PVD109" s="189"/>
      <c r="PVE109" s="189"/>
      <c r="PVF109" s="189"/>
      <c r="PVG109" s="189"/>
      <c r="PVH109" s="189"/>
      <c r="PVI109" s="189"/>
      <c r="PVJ109" s="189"/>
      <c r="PVK109" s="189"/>
      <c r="PVL109" s="189"/>
      <c r="PVM109" s="189"/>
      <c r="PVN109" s="189"/>
      <c r="PVO109" s="189"/>
      <c r="PVP109" s="189"/>
      <c r="PVQ109" s="189"/>
      <c r="PVR109" s="189"/>
      <c r="PVS109" s="189"/>
      <c r="PVT109" s="189"/>
      <c r="PVU109" s="189"/>
      <c r="PVV109" s="189"/>
      <c r="PVW109" s="189"/>
      <c r="PVX109" s="189"/>
      <c r="PVY109" s="189"/>
      <c r="PVZ109" s="189"/>
      <c r="PWA109" s="189"/>
      <c r="PWB109" s="189"/>
      <c r="PWC109" s="189"/>
      <c r="PWD109" s="189"/>
      <c r="PWE109" s="189"/>
      <c r="PWF109" s="189"/>
      <c r="PWG109" s="189"/>
      <c r="PWH109" s="189"/>
      <c r="PWI109" s="189"/>
      <c r="PWJ109" s="189"/>
      <c r="PWK109" s="189"/>
      <c r="PWL109" s="189"/>
      <c r="PWM109" s="189"/>
      <c r="PWN109" s="189"/>
      <c r="PWO109" s="189"/>
      <c r="PWP109" s="189"/>
      <c r="PWQ109" s="189"/>
      <c r="PWR109" s="189"/>
      <c r="PWS109" s="189"/>
      <c r="PWT109" s="189"/>
      <c r="PWU109" s="189"/>
      <c r="PWV109" s="189"/>
      <c r="PWW109" s="189"/>
      <c r="PWX109" s="189"/>
      <c r="PWY109" s="189"/>
      <c r="PWZ109" s="189"/>
      <c r="PXA109" s="189"/>
      <c r="PXB109" s="189"/>
      <c r="PXC109" s="189"/>
      <c r="PXD109" s="189"/>
      <c r="PXE109" s="189"/>
      <c r="PXF109" s="189"/>
      <c r="PXG109" s="189"/>
      <c r="PXH109" s="189"/>
      <c r="PXI109" s="189"/>
      <c r="PXJ109" s="189"/>
      <c r="PXK109" s="189"/>
      <c r="PXL109" s="189"/>
      <c r="PXM109" s="189"/>
      <c r="PXN109" s="189"/>
      <c r="PXO109" s="189"/>
      <c r="PXP109" s="189"/>
      <c r="PXQ109" s="189"/>
      <c r="PXR109" s="189"/>
      <c r="PXS109" s="189"/>
      <c r="PXT109" s="189"/>
      <c r="PXU109" s="189"/>
      <c r="PXV109" s="189"/>
      <c r="PXW109" s="189"/>
      <c r="PXX109" s="189"/>
      <c r="PXY109" s="189"/>
      <c r="PXZ109" s="189"/>
      <c r="PYA109" s="189"/>
      <c r="PYB109" s="189"/>
      <c r="PYC109" s="189"/>
      <c r="PYD109" s="189"/>
      <c r="PYE109" s="189"/>
      <c r="PYF109" s="189"/>
      <c r="PYG109" s="189"/>
      <c r="PYH109" s="189"/>
      <c r="PYI109" s="189"/>
      <c r="PYJ109" s="189"/>
      <c r="PYK109" s="189"/>
      <c r="PYL109" s="189"/>
      <c r="PYM109" s="189"/>
      <c r="PYN109" s="189"/>
      <c r="PYO109" s="189"/>
      <c r="PYP109" s="189"/>
      <c r="PYQ109" s="189"/>
      <c r="PYR109" s="189"/>
      <c r="PYS109" s="189"/>
      <c r="PYT109" s="189"/>
      <c r="PYU109" s="189"/>
      <c r="PYV109" s="189"/>
      <c r="PYW109" s="189"/>
      <c r="PYX109" s="189"/>
      <c r="PYY109" s="189"/>
      <c r="PYZ109" s="189"/>
      <c r="PZA109" s="189"/>
      <c r="PZB109" s="189"/>
      <c r="PZC109" s="189"/>
      <c r="PZD109" s="189"/>
      <c r="PZE109" s="189"/>
      <c r="PZF109" s="189"/>
      <c r="PZG109" s="189"/>
      <c r="PZH109" s="189"/>
      <c r="PZI109" s="189"/>
      <c r="PZJ109" s="189"/>
      <c r="PZK109" s="189"/>
      <c r="PZL109" s="189"/>
      <c r="PZM109" s="189"/>
      <c r="PZN109" s="189"/>
      <c r="PZO109" s="189"/>
      <c r="PZP109" s="189"/>
      <c r="PZQ109" s="189"/>
      <c r="PZR109" s="189"/>
      <c r="PZS109" s="189"/>
      <c r="PZT109" s="189"/>
      <c r="PZU109" s="189"/>
      <c r="PZV109" s="189"/>
      <c r="PZW109" s="189"/>
      <c r="PZX109" s="189"/>
      <c r="PZY109" s="189"/>
      <c r="PZZ109" s="189"/>
      <c r="QAA109" s="189"/>
      <c r="QAB109" s="189"/>
      <c r="QAC109" s="189"/>
      <c r="QAD109" s="189"/>
      <c r="QAE109" s="189"/>
      <c r="QAF109" s="189"/>
      <c r="QAG109" s="189"/>
      <c r="QAH109" s="189"/>
      <c r="QAI109" s="189"/>
      <c r="QAJ109" s="189"/>
      <c r="QAK109" s="189"/>
      <c r="QAL109" s="189"/>
      <c r="QAM109" s="189"/>
      <c r="QAN109" s="189"/>
      <c r="QAO109" s="189"/>
      <c r="QAP109" s="189"/>
      <c r="QAQ109" s="189"/>
      <c r="QAR109" s="189"/>
      <c r="QAS109" s="189"/>
      <c r="QAT109" s="189"/>
      <c r="QAU109" s="189"/>
      <c r="QAV109" s="189"/>
      <c r="QAW109" s="189"/>
      <c r="QAX109" s="189"/>
      <c r="QAY109" s="189"/>
      <c r="QAZ109" s="189"/>
      <c r="QBA109" s="189"/>
      <c r="QBB109" s="189"/>
      <c r="QBC109" s="189"/>
      <c r="QBD109" s="189"/>
      <c r="QBE109" s="189"/>
      <c r="QBF109" s="189"/>
      <c r="QBG109" s="189"/>
      <c r="QBH109" s="189"/>
      <c r="QBI109" s="189"/>
      <c r="QBJ109" s="189"/>
      <c r="QBK109" s="189"/>
      <c r="QBL109" s="189"/>
      <c r="QBM109" s="189"/>
      <c r="QBN109" s="189"/>
      <c r="QBO109" s="189"/>
      <c r="QBP109" s="189"/>
      <c r="QBQ109" s="189"/>
      <c r="QBR109" s="189"/>
      <c r="QBS109" s="189"/>
      <c r="QBT109" s="189"/>
      <c r="QBU109" s="189"/>
      <c r="QBV109" s="189"/>
      <c r="QBW109" s="189"/>
      <c r="QBX109" s="189"/>
      <c r="QBY109" s="189"/>
      <c r="QBZ109" s="189"/>
      <c r="QCA109" s="189"/>
      <c r="QCB109" s="189"/>
      <c r="QCC109" s="189"/>
      <c r="QCD109" s="189"/>
      <c r="QCE109" s="189"/>
      <c r="QCF109" s="189"/>
      <c r="QCG109" s="189"/>
      <c r="QCH109" s="189"/>
      <c r="QCI109" s="189"/>
      <c r="QCJ109" s="189"/>
      <c r="QCK109" s="189"/>
      <c r="QCL109" s="189"/>
      <c r="QCM109" s="189"/>
      <c r="QCN109" s="189"/>
      <c r="QCO109" s="189"/>
      <c r="QCP109" s="189"/>
      <c r="QCQ109" s="189"/>
      <c r="QCR109" s="189"/>
      <c r="QCS109" s="189"/>
      <c r="QCT109" s="189"/>
      <c r="QCU109" s="189"/>
      <c r="QCV109" s="189"/>
      <c r="QCW109" s="189"/>
      <c r="QCX109" s="189"/>
      <c r="QCY109" s="189"/>
      <c r="QCZ109" s="189"/>
      <c r="QDA109" s="189"/>
      <c r="QDB109" s="189"/>
      <c r="QDC109" s="189"/>
      <c r="QDD109" s="189"/>
      <c r="QDE109" s="189"/>
      <c r="QDF109" s="189"/>
      <c r="QDG109" s="189"/>
      <c r="QDH109" s="189"/>
      <c r="QDI109" s="189"/>
      <c r="QDJ109" s="189"/>
      <c r="QDK109" s="189"/>
      <c r="QDL109" s="189"/>
      <c r="QDM109" s="189"/>
      <c r="QDN109" s="189"/>
      <c r="QDO109" s="189"/>
      <c r="QDP109" s="189"/>
      <c r="QDQ109" s="189"/>
      <c r="QDR109" s="189"/>
      <c r="QDS109" s="189"/>
      <c r="QDT109" s="189"/>
      <c r="QDU109" s="189"/>
      <c r="QDV109" s="189"/>
      <c r="QDW109" s="189"/>
      <c r="QDX109" s="189"/>
      <c r="QDY109" s="189"/>
      <c r="QDZ109" s="189"/>
      <c r="QEA109" s="189"/>
      <c r="QEB109" s="189"/>
      <c r="QEC109" s="189"/>
      <c r="QED109" s="189"/>
      <c r="QEE109" s="189"/>
      <c r="QEF109" s="189"/>
      <c r="QEG109" s="189"/>
      <c r="QEH109" s="189"/>
      <c r="QEI109" s="189"/>
      <c r="QEJ109" s="189"/>
      <c r="QEK109" s="189"/>
      <c r="QEL109" s="189"/>
      <c r="QEM109" s="189"/>
      <c r="QEN109" s="189"/>
      <c r="QEO109" s="189"/>
      <c r="QEP109" s="189"/>
      <c r="QEQ109" s="189"/>
      <c r="QER109" s="189"/>
      <c r="QES109" s="189"/>
      <c r="QET109" s="189"/>
      <c r="QEU109" s="189"/>
      <c r="QEV109" s="189"/>
      <c r="QEW109" s="189"/>
      <c r="QEX109" s="189"/>
      <c r="QEY109" s="189"/>
      <c r="QEZ109" s="189"/>
      <c r="QFA109" s="189"/>
      <c r="QFB109" s="189"/>
      <c r="QFC109" s="189"/>
      <c r="QFD109" s="189"/>
      <c r="QFE109" s="189"/>
      <c r="QFF109" s="189"/>
      <c r="QFG109" s="189"/>
      <c r="QFH109" s="189"/>
      <c r="QFI109" s="189"/>
      <c r="QFJ109" s="189"/>
      <c r="QFK109" s="189"/>
      <c r="QFL109" s="189"/>
      <c r="QFM109" s="189"/>
      <c r="QFN109" s="189"/>
      <c r="QFO109" s="189"/>
      <c r="QFP109" s="189"/>
      <c r="QFQ109" s="189"/>
      <c r="QFR109" s="189"/>
      <c r="QFS109" s="189"/>
      <c r="QFT109" s="189"/>
      <c r="QFU109" s="189"/>
      <c r="QFV109" s="189"/>
      <c r="QFW109" s="189"/>
      <c r="QFX109" s="189"/>
      <c r="QFY109" s="189"/>
      <c r="QFZ109" s="189"/>
      <c r="QGA109" s="189"/>
      <c r="QGB109" s="189"/>
      <c r="QGC109" s="189"/>
      <c r="QGD109" s="189"/>
      <c r="QGE109" s="189"/>
      <c r="QGF109" s="189"/>
      <c r="QGG109" s="189"/>
      <c r="QGH109" s="189"/>
      <c r="QGI109" s="189"/>
      <c r="QGJ109" s="189"/>
      <c r="QGK109" s="189"/>
      <c r="QGL109" s="189"/>
      <c r="QGM109" s="189"/>
      <c r="QGN109" s="189"/>
      <c r="QGO109" s="189"/>
      <c r="QGP109" s="189"/>
      <c r="QGQ109" s="189"/>
      <c r="QGR109" s="189"/>
      <c r="QGS109" s="189"/>
      <c r="QGT109" s="189"/>
      <c r="QGU109" s="189"/>
      <c r="QGV109" s="189"/>
      <c r="QGW109" s="189"/>
      <c r="QGX109" s="189"/>
      <c r="QGY109" s="189"/>
      <c r="QGZ109" s="189"/>
      <c r="QHA109" s="189"/>
      <c r="QHB109" s="189"/>
      <c r="QHC109" s="189"/>
      <c r="QHD109" s="189"/>
      <c r="QHE109" s="189"/>
      <c r="QHF109" s="189"/>
      <c r="QHG109" s="189"/>
      <c r="QHH109" s="189"/>
      <c r="QHI109" s="189"/>
      <c r="QHJ109" s="189"/>
      <c r="QHK109" s="189"/>
      <c r="QHL109" s="189"/>
      <c r="QHM109" s="189"/>
      <c r="QHN109" s="189"/>
      <c r="QHO109" s="189"/>
      <c r="QHP109" s="189"/>
      <c r="QHQ109" s="189"/>
      <c r="QHR109" s="189"/>
      <c r="QHS109" s="189"/>
      <c r="QHT109" s="189"/>
      <c r="QHU109" s="189"/>
      <c r="QHV109" s="189"/>
      <c r="QHW109" s="189"/>
      <c r="QHX109" s="189"/>
      <c r="QHY109" s="189"/>
      <c r="QHZ109" s="189"/>
      <c r="QIA109" s="189"/>
      <c r="QIB109" s="189"/>
      <c r="QIC109" s="189"/>
      <c r="QID109" s="189"/>
      <c r="QIE109" s="189"/>
      <c r="QIF109" s="189"/>
      <c r="QIG109" s="189"/>
      <c r="QIH109" s="189"/>
      <c r="QII109" s="189"/>
      <c r="QIJ109" s="189"/>
      <c r="QIK109" s="189"/>
      <c r="QIL109" s="189"/>
      <c r="QIM109" s="189"/>
      <c r="QIN109" s="189"/>
      <c r="QIO109" s="189"/>
      <c r="QIP109" s="189"/>
      <c r="QIQ109" s="189"/>
      <c r="QIR109" s="189"/>
      <c r="QIS109" s="189"/>
      <c r="QIT109" s="189"/>
      <c r="QIU109" s="189"/>
      <c r="QIV109" s="189"/>
      <c r="QIW109" s="189"/>
      <c r="QIX109" s="189"/>
      <c r="QIY109" s="189"/>
      <c r="QIZ109" s="189"/>
      <c r="QJA109" s="189"/>
      <c r="QJB109" s="189"/>
      <c r="QJC109" s="189"/>
      <c r="QJD109" s="189"/>
      <c r="QJE109" s="189"/>
      <c r="QJF109" s="189"/>
      <c r="QJG109" s="189"/>
      <c r="QJH109" s="189"/>
      <c r="QJI109" s="189"/>
      <c r="QJJ109" s="189"/>
      <c r="QJK109" s="189"/>
      <c r="QJL109" s="189"/>
      <c r="QJM109" s="189"/>
      <c r="QJN109" s="189"/>
      <c r="QJO109" s="189"/>
      <c r="QJP109" s="189"/>
      <c r="QJQ109" s="189"/>
      <c r="QJR109" s="189"/>
      <c r="QJS109" s="189"/>
      <c r="QJT109" s="189"/>
      <c r="QJU109" s="189"/>
      <c r="QJV109" s="189"/>
      <c r="QJW109" s="189"/>
      <c r="QJX109" s="189"/>
      <c r="QJY109" s="189"/>
      <c r="QJZ109" s="189"/>
      <c r="QKA109" s="189"/>
      <c r="QKB109" s="189"/>
      <c r="QKC109" s="189"/>
      <c r="QKD109" s="189"/>
      <c r="QKE109" s="189"/>
      <c r="QKF109" s="189"/>
      <c r="QKG109" s="189"/>
      <c r="QKH109" s="189"/>
      <c r="QKI109" s="189"/>
      <c r="QKJ109" s="189"/>
      <c r="QKK109" s="189"/>
      <c r="QKL109" s="189"/>
      <c r="QKM109" s="189"/>
      <c r="QKN109" s="189"/>
      <c r="QKO109" s="189"/>
      <c r="QKP109" s="189"/>
      <c r="QKQ109" s="189"/>
      <c r="QKR109" s="189"/>
      <c r="QKS109" s="189"/>
      <c r="QKT109" s="189"/>
      <c r="QKU109" s="189"/>
      <c r="QKV109" s="189"/>
      <c r="QKW109" s="189"/>
      <c r="QKX109" s="189"/>
      <c r="QKY109" s="189"/>
      <c r="QKZ109" s="189"/>
      <c r="QLA109" s="189"/>
      <c r="QLB109" s="189"/>
      <c r="QLC109" s="189"/>
      <c r="QLD109" s="189"/>
      <c r="QLE109" s="189"/>
      <c r="QLF109" s="189"/>
      <c r="QLG109" s="189"/>
      <c r="QLH109" s="189"/>
      <c r="QLI109" s="189"/>
      <c r="QLJ109" s="189"/>
      <c r="QLK109" s="189"/>
      <c r="QLL109" s="189"/>
      <c r="QLM109" s="189"/>
      <c r="QLN109" s="189"/>
      <c r="QLO109" s="189"/>
      <c r="QLP109" s="189"/>
      <c r="QLQ109" s="189"/>
      <c r="QLR109" s="189"/>
      <c r="QLS109" s="189"/>
      <c r="QLT109" s="189"/>
      <c r="QLU109" s="189"/>
      <c r="QLV109" s="189"/>
      <c r="QLW109" s="189"/>
      <c r="QLX109" s="189"/>
      <c r="QLY109" s="189"/>
      <c r="QLZ109" s="189"/>
      <c r="QMA109" s="189"/>
      <c r="QMB109" s="189"/>
      <c r="QMC109" s="189"/>
      <c r="QMD109" s="189"/>
      <c r="QME109" s="189"/>
      <c r="QMF109" s="189"/>
      <c r="QMG109" s="189"/>
      <c r="QMH109" s="189"/>
      <c r="QMI109" s="189"/>
      <c r="QMJ109" s="189"/>
      <c r="QMK109" s="189"/>
      <c r="QML109" s="189"/>
      <c r="QMM109" s="189"/>
      <c r="QMN109" s="189"/>
      <c r="QMO109" s="189"/>
      <c r="QMP109" s="189"/>
      <c r="QMQ109" s="189"/>
      <c r="QMR109" s="189"/>
      <c r="QMS109" s="189"/>
      <c r="QMT109" s="189"/>
      <c r="QMU109" s="189"/>
      <c r="QMV109" s="189"/>
      <c r="QMW109" s="189"/>
      <c r="QMX109" s="189"/>
      <c r="QMY109" s="189"/>
      <c r="QMZ109" s="189"/>
      <c r="QNA109" s="189"/>
      <c r="QNB109" s="189"/>
      <c r="QNC109" s="189"/>
      <c r="QND109" s="189"/>
      <c r="QNE109" s="189"/>
      <c r="QNF109" s="189"/>
      <c r="QNG109" s="189"/>
      <c r="QNH109" s="189"/>
      <c r="QNI109" s="189"/>
      <c r="QNJ109" s="189"/>
      <c r="QNK109" s="189"/>
      <c r="QNL109" s="189"/>
      <c r="QNM109" s="189"/>
      <c r="QNN109" s="189"/>
      <c r="QNO109" s="189"/>
      <c r="QNP109" s="189"/>
      <c r="QNQ109" s="189"/>
      <c r="QNR109" s="189"/>
      <c r="QNS109" s="189"/>
      <c r="QNT109" s="189"/>
      <c r="QNU109" s="189"/>
      <c r="QNV109" s="189"/>
      <c r="QNW109" s="189"/>
      <c r="QNX109" s="189"/>
      <c r="QNY109" s="189"/>
      <c r="QNZ109" s="189"/>
      <c r="QOA109" s="189"/>
      <c r="QOB109" s="189"/>
      <c r="QOC109" s="189"/>
      <c r="QOD109" s="189"/>
      <c r="QOE109" s="189"/>
      <c r="QOF109" s="189"/>
      <c r="QOG109" s="189"/>
      <c r="QOH109" s="189"/>
      <c r="QOI109" s="189"/>
      <c r="QOJ109" s="189"/>
      <c r="QOK109" s="189"/>
      <c r="QOL109" s="189"/>
      <c r="QOM109" s="189"/>
      <c r="QON109" s="189"/>
      <c r="QOO109" s="189"/>
      <c r="QOP109" s="189"/>
      <c r="QOQ109" s="189"/>
      <c r="QOR109" s="189"/>
      <c r="QOS109" s="189"/>
      <c r="QOT109" s="189"/>
      <c r="QOU109" s="189"/>
      <c r="QOV109" s="189"/>
      <c r="QOW109" s="189"/>
      <c r="QOX109" s="189"/>
      <c r="QOY109" s="189"/>
      <c r="QOZ109" s="189"/>
      <c r="QPA109" s="189"/>
      <c r="QPB109" s="189"/>
      <c r="QPC109" s="189"/>
      <c r="QPD109" s="189"/>
      <c r="QPE109" s="189"/>
      <c r="QPF109" s="189"/>
      <c r="QPG109" s="189"/>
      <c r="QPH109" s="189"/>
      <c r="QPI109" s="189"/>
      <c r="QPJ109" s="189"/>
      <c r="QPK109" s="189"/>
      <c r="QPL109" s="189"/>
      <c r="QPM109" s="189"/>
      <c r="QPN109" s="189"/>
      <c r="QPO109" s="189"/>
      <c r="QPP109" s="189"/>
      <c r="QPQ109" s="189"/>
      <c r="QPR109" s="189"/>
      <c r="QPS109" s="189"/>
      <c r="QPT109" s="189"/>
      <c r="QPU109" s="189"/>
      <c r="QPV109" s="189"/>
      <c r="QPW109" s="189"/>
      <c r="QPX109" s="189"/>
      <c r="QPY109" s="189"/>
      <c r="QPZ109" s="189"/>
      <c r="QQA109" s="189"/>
      <c r="QQB109" s="189"/>
      <c r="QQC109" s="189"/>
      <c r="QQD109" s="189"/>
      <c r="QQE109" s="189"/>
      <c r="QQF109" s="189"/>
      <c r="QQG109" s="189"/>
      <c r="QQH109" s="189"/>
      <c r="QQI109" s="189"/>
      <c r="QQJ109" s="189"/>
      <c r="QQK109" s="189"/>
      <c r="QQL109" s="189"/>
      <c r="QQM109" s="189"/>
      <c r="QQN109" s="189"/>
      <c r="QQO109" s="189"/>
      <c r="QQP109" s="189"/>
      <c r="QQQ109" s="189"/>
      <c r="QQR109" s="189"/>
      <c r="QQS109" s="189"/>
      <c r="QQT109" s="189"/>
      <c r="QQU109" s="189"/>
      <c r="QQV109" s="189"/>
      <c r="QQW109" s="189"/>
      <c r="QQX109" s="189"/>
      <c r="QQY109" s="189"/>
      <c r="QQZ109" s="189"/>
      <c r="QRA109" s="189"/>
      <c r="QRB109" s="189"/>
      <c r="QRC109" s="189"/>
      <c r="QRD109" s="189"/>
      <c r="QRE109" s="189"/>
      <c r="QRF109" s="189"/>
      <c r="QRG109" s="189"/>
      <c r="QRH109" s="189"/>
      <c r="QRI109" s="189"/>
      <c r="QRJ109" s="189"/>
      <c r="QRK109" s="189"/>
      <c r="QRL109" s="189"/>
      <c r="QRM109" s="189"/>
      <c r="QRN109" s="189"/>
      <c r="QRO109" s="189"/>
      <c r="QRP109" s="189"/>
      <c r="QRQ109" s="189"/>
      <c r="QRR109" s="189"/>
      <c r="QRS109" s="189"/>
      <c r="QRT109" s="189"/>
      <c r="QRU109" s="189"/>
      <c r="QRV109" s="189"/>
      <c r="QRW109" s="189"/>
      <c r="QRX109" s="189"/>
      <c r="QRY109" s="189"/>
      <c r="QRZ109" s="189"/>
      <c r="QSA109" s="189"/>
      <c r="QSB109" s="189"/>
      <c r="QSC109" s="189"/>
      <c r="QSD109" s="189"/>
      <c r="QSE109" s="189"/>
      <c r="QSF109" s="189"/>
      <c r="QSG109" s="189"/>
      <c r="QSH109" s="189"/>
      <c r="QSI109" s="189"/>
      <c r="QSJ109" s="189"/>
      <c r="QSK109" s="189"/>
      <c r="QSL109" s="189"/>
      <c r="QSM109" s="189"/>
      <c r="QSN109" s="189"/>
      <c r="QSO109" s="189"/>
      <c r="QSP109" s="189"/>
      <c r="QSQ109" s="189"/>
      <c r="QSR109" s="189"/>
      <c r="QSS109" s="189"/>
      <c r="QST109" s="189"/>
      <c r="QSU109" s="189"/>
      <c r="QSV109" s="189"/>
      <c r="QSW109" s="189"/>
      <c r="QSX109" s="189"/>
      <c r="QSY109" s="189"/>
      <c r="QSZ109" s="189"/>
      <c r="QTA109" s="189"/>
      <c r="QTB109" s="189"/>
      <c r="QTC109" s="189"/>
      <c r="QTD109" s="189"/>
      <c r="QTE109" s="189"/>
      <c r="QTF109" s="189"/>
      <c r="QTG109" s="189"/>
      <c r="QTH109" s="189"/>
      <c r="QTI109" s="189"/>
      <c r="QTJ109" s="189"/>
      <c r="QTK109" s="189"/>
      <c r="QTL109" s="189"/>
      <c r="QTM109" s="189"/>
      <c r="QTN109" s="189"/>
      <c r="QTO109" s="189"/>
      <c r="QTP109" s="189"/>
      <c r="QTQ109" s="189"/>
      <c r="QTR109" s="189"/>
      <c r="QTS109" s="189"/>
      <c r="QTT109" s="189"/>
      <c r="QTU109" s="189"/>
      <c r="QTV109" s="189"/>
      <c r="QTW109" s="189"/>
      <c r="QTX109" s="189"/>
      <c r="QTY109" s="189"/>
      <c r="QTZ109" s="189"/>
      <c r="QUA109" s="189"/>
      <c r="QUB109" s="189"/>
      <c r="QUC109" s="189"/>
      <c r="QUD109" s="189"/>
      <c r="QUE109" s="189"/>
      <c r="QUF109" s="189"/>
      <c r="QUG109" s="189"/>
      <c r="QUH109" s="189"/>
      <c r="QUI109" s="189"/>
      <c r="QUJ109" s="189"/>
      <c r="QUK109" s="189"/>
      <c r="QUL109" s="189"/>
      <c r="QUM109" s="189"/>
      <c r="QUN109" s="189"/>
      <c r="QUO109" s="189"/>
      <c r="QUP109" s="189"/>
      <c r="QUQ109" s="189"/>
      <c r="QUR109" s="189"/>
      <c r="QUS109" s="189"/>
      <c r="QUT109" s="189"/>
      <c r="QUU109" s="189"/>
      <c r="QUV109" s="189"/>
      <c r="QUW109" s="189"/>
      <c r="QUX109" s="189"/>
      <c r="QUY109" s="189"/>
      <c r="QUZ109" s="189"/>
      <c r="QVA109" s="189"/>
      <c r="QVB109" s="189"/>
      <c r="QVC109" s="189"/>
      <c r="QVD109" s="189"/>
      <c r="QVE109" s="189"/>
      <c r="QVF109" s="189"/>
      <c r="QVG109" s="189"/>
      <c r="QVH109" s="189"/>
      <c r="QVI109" s="189"/>
      <c r="QVJ109" s="189"/>
      <c r="QVK109" s="189"/>
      <c r="QVL109" s="189"/>
      <c r="QVM109" s="189"/>
      <c r="QVN109" s="189"/>
      <c r="QVO109" s="189"/>
      <c r="QVP109" s="189"/>
      <c r="QVQ109" s="189"/>
      <c r="QVR109" s="189"/>
      <c r="QVS109" s="189"/>
      <c r="QVT109" s="189"/>
      <c r="QVU109" s="189"/>
      <c r="QVV109" s="189"/>
      <c r="QVW109" s="189"/>
      <c r="QVX109" s="189"/>
      <c r="QVY109" s="189"/>
      <c r="QVZ109" s="189"/>
      <c r="QWA109" s="189"/>
      <c r="QWB109" s="189"/>
      <c r="QWC109" s="189"/>
      <c r="QWD109" s="189"/>
      <c r="QWE109" s="189"/>
      <c r="QWF109" s="189"/>
      <c r="QWG109" s="189"/>
      <c r="QWH109" s="189"/>
      <c r="QWI109" s="189"/>
      <c r="QWJ109" s="189"/>
      <c r="QWK109" s="189"/>
      <c r="QWL109" s="189"/>
      <c r="QWM109" s="189"/>
      <c r="QWN109" s="189"/>
      <c r="QWO109" s="189"/>
      <c r="QWP109" s="189"/>
      <c r="QWQ109" s="189"/>
      <c r="QWR109" s="189"/>
      <c r="QWS109" s="189"/>
      <c r="QWT109" s="189"/>
      <c r="QWU109" s="189"/>
      <c r="QWV109" s="189"/>
      <c r="QWW109" s="189"/>
      <c r="QWX109" s="189"/>
      <c r="QWY109" s="189"/>
      <c r="QWZ109" s="189"/>
      <c r="QXA109" s="189"/>
      <c r="QXB109" s="189"/>
      <c r="QXC109" s="189"/>
      <c r="QXD109" s="189"/>
      <c r="QXE109" s="189"/>
      <c r="QXF109" s="189"/>
      <c r="QXG109" s="189"/>
      <c r="QXH109" s="189"/>
      <c r="QXI109" s="189"/>
      <c r="QXJ109" s="189"/>
      <c r="QXK109" s="189"/>
      <c r="QXL109" s="189"/>
      <c r="QXM109" s="189"/>
      <c r="QXN109" s="189"/>
      <c r="QXO109" s="189"/>
      <c r="QXP109" s="189"/>
      <c r="QXQ109" s="189"/>
      <c r="QXR109" s="189"/>
      <c r="QXS109" s="189"/>
      <c r="QXT109" s="189"/>
      <c r="QXU109" s="189"/>
      <c r="QXV109" s="189"/>
      <c r="QXW109" s="189"/>
      <c r="QXX109" s="189"/>
      <c r="QXY109" s="189"/>
      <c r="QXZ109" s="189"/>
      <c r="QYA109" s="189"/>
      <c r="QYB109" s="189"/>
      <c r="QYC109" s="189"/>
      <c r="QYD109" s="189"/>
      <c r="QYE109" s="189"/>
      <c r="QYF109" s="189"/>
      <c r="QYG109" s="189"/>
      <c r="QYH109" s="189"/>
      <c r="QYI109" s="189"/>
      <c r="QYJ109" s="189"/>
      <c r="QYK109" s="189"/>
      <c r="QYL109" s="189"/>
      <c r="QYM109" s="189"/>
      <c r="QYN109" s="189"/>
      <c r="QYO109" s="189"/>
      <c r="QYP109" s="189"/>
      <c r="QYQ109" s="189"/>
      <c r="QYR109" s="189"/>
      <c r="QYS109" s="189"/>
      <c r="QYT109" s="189"/>
      <c r="QYU109" s="189"/>
      <c r="QYV109" s="189"/>
      <c r="QYW109" s="189"/>
      <c r="QYX109" s="189"/>
      <c r="QYY109" s="189"/>
      <c r="QYZ109" s="189"/>
      <c r="QZA109" s="189"/>
      <c r="QZB109" s="189"/>
      <c r="QZC109" s="189"/>
      <c r="QZD109" s="189"/>
      <c r="QZE109" s="189"/>
      <c r="QZF109" s="189"/>
      <c r="QZG109" s="189"/>
      <c r="QZH109" s="189"/>
      <c r="QZI109" s="189"/>
      <c r="QZJ109" s="189"/>
      <c r="QZK109" s="189"/>
      <c r="QZL109" s="189"/>
      <c r="QZM109" s="189"/>
      <c r="QZN109" s="189"/>
      <c r="QZO109" s="189"/>
      <c r="QZP109" s="189"/>
      <c r="QZQ109" s="189"/>
      <c r="QZR109" s="189"/>
      <c r="QZS109" s="189"/>
      <c r="QZT109" s="189"/>
      <c r="QZU109" s="189"/>
      <c r="QZV109" s="189"/>
      <c r="QZW109" s="189"/>
      <c r="QZX109" s="189"/>
      <c r="QZY109" s="189"/>
      <c r="QZZ109" s="189"/>
      <c r="RAA109" s="189"/>
      <c r="RAB109" s="189"/>
      <c r="RAC109" s="189"/>
      <c r="RAD109" s="189"/>
      <c r="RAE109" s="189"/>
      <c r="RAF109" s="189"/>
      <c r="RAG109" s="189"/>
      <c r="RAH109" s="189"/>
      <c r="RAI109" s="189"/>
      <c r="RAJ109" s="189"/>
      <c r="RAK109" s="189"/>
      <c r="RAL109" s="189"/>
      <c r="RAM109" s="189"/>
      <c r="RAN109" s="189"/>
      <c r="RAO109" s="189"/>
      <c r="RAP109" s="189"/>
      <c r="RAQ109" s="189"/>
      <c r="RAR109" s="189"/>
      <c r="RAS109" s="189"/>
      <c r="RAT109" s="189"/>
      <c r="RAU109" s="189"/>
      <c r="RAV109" s="189"/>
      <c r="RAW109" s="189"/>
      <c r="RAX109" s="189"/>
      <c r="RAY109" s="189"/>
      <c r="RAZ109" s="189"/>
      <c r="RBA109" s="189"/>
      <c r="RBB109" s="189"/>
      <c r="RBC109" s="189"/>
      <c r="RBD109" s="189"/>
      <c r="RBE109" s="189"/>
      <c r="RBF109" s="189"/>
      <c r="RBG109" s="189"/>
      <c r="RBH109" s="189"/>
      <c r="RBI109" s="189"/>
      <c r="RBJ109" s="189"/>
      <c r="RBK109" s="189"/>
      <c r="RBL109" s="189"/>
      <c r="RBM109" s="189"/>
      <c r="RBN109" s="189"/>
      <c r="RBO109" s="189"/>
      <c r="RBP109" s="189"/>
      <c r="RBQ109" s="189"/>
      <c r="RBR109" s="189"/>
      <c r="RBS109" s="189"/>
      <c r="RBT109" s="189"/>
      <c r="RBU109" s="189"/>
      <c r="RBV109" s="189"/>
      <c r="RBW109" s="189"/>
      <c r="RBX109" s="189"/>
      <c r="RBY109" s="189"/>
      <c r="RBZ109" s="189"/>
      <c r="RCA109" s="189"/>
      <c r="RCB109" s="189"/>
      <c r="RCC109" s="189"/>
      <c r="RCD109" s="189"/>
      <c r="RCE109" s="189"/>
      <c r="RCF109" s="189"/>
      <c r="RCG109" s="189"/>
      <c r="RCH109" s="189"/>
      <c r="RCI109" s="189"/>
      <c r="RCJ109" s="189"/>
      <c r="RCK109" s="189"/>
      <c r="RCL109" s="189"/>
      <c r="RCM109" s="189"/>
      <c r="RCN109" s="189"/>
      <c r="RCO109" s="189"/>
      <c r="RCP109" s="189"/>
      <c r="RCQ109" s="189"/>
      <c r="RCR109" s="189"/>
      <c r="RCS109" s="189"/>
      <c r="RCT109" s="189"/>
      <c r="RCU109" s="189"/>
      <c r="RCV109" s="189"/>
      <c r="RCW109" s="189"/>
      <c r="RCX109" s="189"/>
      <c r="RCY109" s="189"/>
      <c r="RCZ109" s="189"/>
      <c r="RDA109" s="189"/>
      <c r="RDB109" s="189"/>
      <c r="RDC109" s="189"/>
      <c r="RDD109" s="189"/>
      <c r="RDE109" s="189"/>
      <c r="RDF109" s="189"/>
      <c r="RDG109" s="189"/>
      <c r="RDH109" s="189"/>
      <c r="RDI109" s="189"/>
      <c r="RDJ109" s="189"/>
      <c r="RDK109" s="189"/>
      <c r="RDL109" s="189"/>
      <c r="RDM109" s="189"/>
      <c r="RDN109" s="189"/>
      <c r="RDO109" s="189"/>
      <c r="RDP109" s="189"/>
      <c r="RDQ109" s="189"/>
      <c r="RDR109" s="189"/>
      <c r="RDS109" s="189"/>
      <c r="RDT109" s="189"/>
      <c r="RDU109" s="189"/>
      <c r="RDV109" s="189"/>
      <c r="RDW109" s="189"/>
      <c r="RDX109" s="189"/>
      <c r="RDY109" s="189"/>
      <c r="RDZ109" s="189"/>
      <c r="REA109" s="189"/>
      <c r="REB109" s="189"/>
      <c r="REC109" s="189"/>
      <c r="RED109" s="189"/>
      <c r="REE109" s="189"/>
      <c r="REF109" s="189"/>
      <c r="REG109" s="189"/>
      <c r="REH109" s="189"/>
      <c r="REI109" s="189"/>
      <c r="REJ109" s="189"/>
      <c r="REK109" s="189"/>
      <c r="REL109" s="189"/>
      <c r="REM109" s="189"/>
      <c r="REN109" s="189"/>
      <c r="REO109" s="189"/>
      <c r="REP109" s="189"/>
      <c r="REQ109" s="189"/>
      <c r="RER109" s="189"/>
      <c r="RES109" s="189"/>
      <c r="RET109" s="189"/>
      <c r="REU109" s="189"/>
      <c r="REV109" s="189"/>
      <c r="REW109" s="189"/>
      <c r="REX109" s="189"/>
      <c r="REY109" s="189"/>
      <c r="REZ109" s="189"/>
      <c r="RFA109" s="189"/>
      <c r="RFB109" s="189"/>
      <c r="RFC109" s="189"/>
      <c r="RFD109" s="189"/>
      <c r="RFE109" s="189"/>
      <c r="RFF109" s="189"/>
      <c r="RFG109" s="189"/>
      <c r="RFH109" s="189"/>
      <c r="RFI109" s="189"/>
      <c r="RFJ109" s="189"/>
      <c r="RFK109" s="189"/>
      <c r="RFL109" s="189"/>
      <c r="RFM109" s="189"/>
      <c r="RFN109" s="189"/>
      <c r="RFO109" s="189"/>
      <c r="RFP109" s="189"/>
      <c r="RFQ109" s="189"/>
      <c r="RFR109" s="189"/>
      <c r="RFS109" s="189"/>
      <c r="RFT109" s="189"/>
      <c r="RFU109" s="189"/>
      <c r="RFV109" s="189"/>
      <c r="RFW109" s="189"/>
      <c r="RFX109" s="189"/>
      <c r="RFY109" s="189"/>
      <c r="RFZ109" s="189"/>
      <c r="RGA109" s="189"/>
      <c r="RGB109" s="189"/>
      <c r="RGC109" s="189"/>
      <c r="RGD109" s="189"/>
      <c r="RGE109" s="189"/>
      <c r="RGF109" s="189"/>
      <c r="RGG109" s="189"/>
      <c r="RGH109" s="189"/>
      <c r="RGI109" s="189"/>
      <c r="RGJ109" s="189"/>
      <c r="RGK109" s="189"/>
      <c r="RGL109" s="189"/>
      <c r="RGM109" s="189"/>
      <c r="RGN109" s="189"/>
      <c r="RGO109" s="189"/>
      <c r="RGP109" s="189"/>
      <c r="RGQ109" s="189"/>
      <c r="RGR109" s="189"/>
      <c r="RGS109" s="189"/>
      <c r="RGT109" s="189"/>
      <c r="RGU109" s="189"/>
      <c r="RGV109" s="189"/>
      <c r="RGW109" s="189"/>
      <c r="RGX109" s="189"/>
      <c r="RGY109" s="189"/>
      <c r="RGZ109" s="189"/>
      <c r="RHA109" s="189"/>
      <c r="RHB109" s="189"/>
      <c r="RHC109" s="189"/>
      <c r="RHD109" s="189"/>
      <c r="RHE109" s="189"/>
      <c r="RHF109" s="189"/>
      <c r="RHG109" s="189"/>
      <c r="RHH109" s="189"/>
      <c r="RHI109" s="189"/>
      <c r="RHJ109" s="189"/>
      <c r="RHK109" s="189"/>
      <c r="RHL109" s="189"/>
      <c r="RHM109" s="189"/>
      <c r="RHN109" s="189"/>
      <c r="RHO109" s="189"/>
      <c r="RHP109" s="189"/>
      <c r="RHQ109" s="189"/>
      <c r="RHR109" s="189"/>
      <c r="RHS109" s="189"/>
      <c r="RHT109" s="189"/>
      <c r="RHU109" s="189"/>
      <c r="RHV109" s="189"/>
      <c r="RHW109" s="189"/>
      <c r="RHX109" s="189"/>
      <c r="RHY109" s="189"/>
      <c r="RHZ109" s="189"/>
      <c r="RIA109" s="189"/>
      <c r="RIB109" s="189"/>
      <c r="RIC109" s="189"/>
      <c r="RID109" s="189"/>
      <c r="RIE109" s="189"/>
      <c r="RIF109" s="189"/>
      <c r="RIG109" s="189"/>
      <c r="RIH109" s="189"/>
      <c r="RII109" s="189"/>
      <c r="RIJ109" s="189"/>
      <c r="RIK109" s="189"/>
      <c r="RIL109" s="189"/>
      <c r="RIM109" s="189"/>
      <c r="RIN109" s="189"/>
      <c r="RIO109" s="189"/>
      <c r="RIP109" s="189"/>
      <c r="RIQ109" s="189"/>
      <c r="RIR109" s="189"/>
      <c r="RIS109" s="189"/>
      <c r="RIT109" s="189"/>
      <c r="RIU109" s="189"/>
      <c r="RIV109" s="189"/>
      <c r="RIW109" s="189"/>
      <c r="RIX109" s="189"/>
      <c r="RIY109" s="189"/>
      <c r="RIZ109" s="189"/>
      <c r="RJA109" s="189"/>
      <c r="RJB109" s="189"/>
      <c r="RJC109" s="189"/>
      <c r="RJD109" s="189"/>
      <c r="RJE109" s="189"/>
      <c r="RJF109" s="189"/>
      <c r="RJG109" s="189"/>
      <c r="RJH109" s="189"/>
      <c r="RJI109" s="189"/>
      <c r="RJJ109" s="189"/>
      <c r="RJK109" s="189"/>
      <c r="RJL109" s="189"/>
      <c r="RJM109" s="189"/>
      <c r="RJN109" s="189"/>
      <c r="RJO109" s="189"/>
      <c r="RJP109" s="189"/>
      <c r="RJQ109" s="189"/>
      <c r="RJR109" s="189"/>
      <c r="RJS109" s="189"/>
      <c r="RJT109" s="189"/>
      <c r="RJU109" s="189"/>
      <c r="RJV109" s="189"/>
      <c r="RJW109" s="189"/>
      <c r="RJX109" s="189"/>
      <c r="RJY109" s="189"/>
      <c r="RJZ109" s="189"/>
      <c r="RKA109" s="189"/>
      <c r="RKB109" s="189"/>
      <c r="RKC109" s="189"/>
      <c r="RKD109" s="189"/>
      <c r="RKE109" s="189"/>
      <c r="RKF109" s="189"/>
      <c r="RKG109" s="189"/>
      <c r="RKH109" s="189"/>
      <c r="RKI109" s="189"/>
      <c r="RKJ109" s="189"/>
      <c r="RKK109" s="189"/>
      <c r="RKL109" s="189"/>
      <c r="RKM109" s="189"/>
      <c r="RKN109" s="189"/>
      <c r="RKO109" s="189"/>
      <c r="RKP109" s="189"/>
      <c r="RKQ109" s="189"/>
      <c r="RKR109" s="189"/>
      <c r="RKS109" s="189"/>
      <c r="RKT109" s="189"/>
      <c r="RKU109" s="189"/>
      <c r="RKV109" s="189"/>
      <c r="RKW109" s="189"/>
      <c r="RKX109" s="189"/>
      <c r="RKY109" s="189"/>
      <c r="RKZ109" s="189"/>
      <c r="RLA109" s="189"/>
      <c r="RLB109" s="189"/>
      <c r="RLC109" s="189"/>
      <c r="RLD109" s="189"/>
      <c r="RLE109" s="189"/>
      <c r="RLF109" s="189"/>
      <c r="RLG109" s="189"/>
      <c r="RLH109" s="189"/>
      <c r="RLI109" s="189"/>
      <c r="RLJ109" s="189"/>
      <c r="RLK109" s="189"/>
      <c r="RLL109" s="189"/>
      <c r="RLM109" s="189"/>
      <c r="RLN109" s="189"/>
      <c r="RLO109" s="189"/>
      <c r="RLP109" s="189"/>
      <c r="RLQ109" s="189"/>
      <c r="RLR109" s="189"/>
      <c r="RLS109" s="189"/>
      <c r="RLT109" s="189"/>
      <c r="RLU109" s="189"/>
      <c r="RLV109" s="189"/>
      <c r="RLW109" s="189"/>
      <c r="RLX109" s="189"/>
      <c r="RLY109" s="189"/>
      <c r="RLZ109" s="189"/>
      <c r="RMA109" s="189"/>
      <c r="RMB109" s="189"/>
      <c r="RMC109" s="189"/>
      <c r="RMD109" s="189"/>
      <c r="RME109" s="189"/>
      <c r="RMF109" s="189"/>
      <c r="RMG109" s="189"/>
      <c r="RMH109" s="189"/>
      <c r="RMI109" s="189"/>
      <c r="RMJ109" s="189"/>
      <c r="RMK109" s="189"/>
      <c r="RML109" s="189"/>
      <c r="RMM109" s="189"/>
      <c r="RMN109" s="189"/>
      <c r="RMO109" s="189"/>
      <c r="RMP109" s="189"/>
      <c r="RMQ109" s="189"/>
      <c r="RMR109" s="189"/>
      <c r="RMS109" s="189"/>
      <c r="RMT109" s="189"/>
      <c r="RMU109" s="189"/>
      <c r="RMV109" s="189"/>
      <c r="RMW109" s="189"/>
      <c r="RMX109" s="189"/>
      <c r="RMY109" s="189"/>
      <c r="RMZ109" s="189"/>
      <c r="RNA109" s="189"/>
      <c r="RNB109" s="189"/>
      <c r="RNC109" s="189"/>
      <c r="RND109" s="189"/>
      <c r="RNE109" s="189"/>
      <c r="RNF109" s="189"/>
      <c r="RNG109" s="189"/>
      <c r="RNH109" s="189"/>
      <c r="RNI109" s="189"/>
      <c r="RNJ109" s="189"/>
      <c r="RNK109" s="189"/>
      <c r="RNL109" s="189"/>
      <c r="RNM109" s="189"/>
      <c r="RNN109" s="189"/>
      <c r="RNO109" s="189"/>
      <c r="RNP109" s="189"/>
      <c r="RNQ109" s="189"/>
      <c r="RNR109" s="189"/>
      <c r="RNS109" s="189"/>
      <c r="RNT109" s="189"/>
      <c r="RNU109" s="189"/>
      <c r="RNV109" s="189"/>
      <c r="RNW109" s="189"/>
      <c r="RNX109" s="189"/>
      <c r="RNY109" s="189"/>
      <c r="RNZ109" s="189"/>
      <c r="ROA109" s="189"/>
      <c r="ROB109" s="189"/>
      <c r="ROC109" s="189"/>
      <c r="ROD109" s="189"/>
      <c r="ROE109" s="189"/>
      <c r="ROF109" s="189"/>
      <c r="ROG109" s="189"/>
      <c r="ROH109" s="189"/>
      <c r="ROI109" s="189"/>
      <c r="ROJ109" s="189"/>
      <c r="ROK109" s="189"/>
      <c r="ROL109" s="189"/>
      <c r="ROM109" s="189"/>
      <c r="RON109" s="189"/>
      <c r="ROO109" s="189"/>
      <c r="ROP109" s="189"/>
      <c r="ROQ109" s="189"/>
      <c r="ROR109" s="189"/>
      <c r="ROS109" s="189"/>
      <c r="ROT109" s="189"/>
      <c r="ROU109" s="189"/>
      <c r="ROV109" s="189"/>
      <c r="ROW109" s="189"/>
      <c r="ROX109" s="189"/>
      <c r="ROY109" s="189"/>
      <c r="ROZ109" s="189"/>
      <c r="RPA109" s="189"/>
      <c r="RPB109" s="189"/>
      <c r="RPC109" s="189"/>
      <c r="RPD109" s="189"/>
      <c r="RPE109" s="189"/>
      <c r="RPF109" s="189"/>
      <c r="RPG109" s="189"/>
      <c r="RPH109" s="189"/>
      <c r="RPI109" s="189"/>
      <c r="RPJ109" s="189"/>
      <c r="RPK109" s="189"/>
      <c r="RPL109" s="189"/>
      <c r="RPM109" s="189"/>
      <c r="RPN109" s="189"/>
      <c r="RPO109" s="189"/>
      <c r="RPP109" s="189"/>
      <c r="RPQ109" s="189"/>
      <c r="RPR109" s="189"/>
      <c r="RPS109" s="189"/>
      <c r="RPT109" s="189"/>
      <c r="RPU109" s="189"/>
      <c r="RPV109" s="189"/>
      <c r="RPW109" s="189"/>
      <c r="RPX109" s="189"/>
      <c r="RPY109" s="189"/>
      <c r="RPZ109" s="189"/>
      <c r="RQA109" s="189"/>
      <c r="RQB109" s="189"/>
      <c r="RQC109" s="189"/>
      <c r="RQD109" s="189"/>
      <c r="RQE109" s="189"/>
      <c r="RQF109" s="189"/>
      <c r="RQG109" s="189"/>
      <c r="RQH109" s="189"/>
      <c r="RQI109" s="189"/>
      <c r="RQJ109" s="189"/>
      <c r="RQK109" s="189"/>
      <c r="RQL109" s="189"/>
      <c r="RQM109" s="189"/>
      <c r="RQN109" s="189"/>
      <c r="RQO109" s="189"/>
      <c r="RQP109" s="189"/>
      <c r="RQQ109" s="189"/>
      <c r="RQR109" s="189"/>
      <c r="RQS109" s="189"/>
      <c r="RQT109" s="189"/>
      <c r="RQU109" s="189"/>
      <c r="RQV109" s="189"/>
      <c r="RQW109" s="189"/>
      <c r="RQX109" s="189"/>
      <c r="RQY109" s="189"/>
      <c r="RQZ109" s="189"/>
      <c r="RRA109" s="189"/>
      <c r="RRB109" s="189"/>
      <c r="RRC109" s="189"/>
      <c r="RRD109" s="189"/>
      <c r="RRE109" s="189"/>
      <c r="RRF109" s="189"/>
      <c r="RRG109" s="189"/>
      <c r="RRH109" s="189"/>
      <c r="RRI109" s="189"/>
      <c r="RRJ109" s="189"/>
      <c r="RRK109" s="189"/>
      <c r="RRL109" s="189"/>
      <c r="RRM109" s="189"/>
      <c r="RRN109" s="189"/>
      <c r="RRO109" s="189"/>
      <c r="RRP109" s="189"/>
      <c r="RRQ109" s="189"/>
      <c r="RRR109" s="189"/>
      <c r="RRS109" s="189"/>
      <c r="RRT109" s="189"/>
      <c r="RRU109" s="189"/>
      <c r="RRV109" s="189"/>
      <c r="RRW109" s="189"/>
      <c r="RRX109" s="189"/>
      <c r="RRY109" s="189"/>
      <c r="RRZ109" s="189"/>
      <c r="RSA109" s="189"/>
      <c r="RSB109" s="189"/>
      <c r="RSC109" s="189"/>
      <c r="RSD109" s="189"/>
      <c r="RSE109" s="189"/>
      <c r="RSF109" s="189"/>
      <c r="RSG109" s="189"/>
      <c r="RSH109" s="189"/>
      <c r="RSI109" s="189"/>
      <c r="RSJ109" s="189"/>
      <c r="RSK109" s="189"/>
      <c r="RSL109" s="189"/>
      <c r="RSM109" s="189"/>
      <c r="RSN109" s="189"/>
      <c r="RSO109" s="189"/>
      <c r="RSP109" s="189"/>
      <c r="RSQ109" s="189"/>
      <c r="RSR109" s="189"/>
      <c r="RSS109" s="189"/>
      <c r="RST109" s="189"/>
      <c r="RSU109" s="189"/>
      <c r="RSV109" s="189"/>
      <c r="RSW109" s="189"/>
      <c r="RSX109" s="189"/>
      <c r="RSY109" s="189"/>
      <c r="RSZ109" s="189"/>
      <c r="RTA109" s="189"/>
      <c r="RTB109" s="189"/>
      <c r="RTC109" s="189"/>
      <c r="RTD109" s="189"/>
      <c r="RTE109" s="189"/>
      <c r="RTF109" s="189"/>
      <c r="RTG109" s="189"/>
      <c r="RTH109" s="189"/>
      <c r="RTI109" s="189"/>
      <c r="RTJ109" s="189"/>
      <c r="RTK109" s="189"/>
      <c r="RTL109" s="189"/>
      <c r="RTM109" s="189"/>
      <c r="RTN109" s="189"/>
      <c r="RTO109" s="189"/>
      <c r="RTP109" s="189"/>
      <c r="RTQ109" s="189"/>
      <c r="RTR109" s="189"/>
      <c r="RTS109" s="189"/>
      <c r="RTT109" s="189"/>
      <c r="RTU109" s="189"/>
      <c r="RTV109" s="189"/>
      <c r="RTW109" s="189"/>
      <c r="RTX109" s="189"/>
      <c r="RTY109" s="189"/>
      <c r="RTZ109" s="189"/>
      <c r="RUA109" s="189"/>
      <c r="RUB109" s="189"/>
      <c r="RUC109" s="189"/>
      <c r="RUD109" s="189"/>
      <c r="RUE109" s="189"/>
      <c r="RUF109" s="189"/>
      <c r="RUG109" s="189"/>
      <c r="RUH109" s="189"/>
      <c r="RUI109" s="189"/>
      <c r="RUJ109" s="189"/>
      <c r="RUK109" s="189"/>
      <c r="RUL109" s="189"/>
      <c r="RUM109" s="189"/>
      <c r="RUN109" s="189"/>
      <c r="RUO109" s="189"/>
      <c r="RUP109" s="189"/>
      <c r="RUQ109" s="189"/>
      <c r="RUR109" s="189"/>
      <c r="RUS109" s="189"/>
      <c r="RUT109" s="189"/>
      <c r="RUU109" s="189"/>
      <c r="RUV109" s="189"/>
      <c r="RUW109" s="189"/>
      <c r="RUX109" s="189"/>
      <c r="RUY109" s="189"/>
      <c r="RUZ109" s="189"/>
      <c r="RVA109" s="189"/>
      <c r="RVB109" s="189"/>
      <c r="RVC109" s="189"/>
      <c r="RVD109" s="189"/>
      <c r="RVE109" s="189"/>
      <c r="RVF109" s="189"/>
      <c r="RVG109" s="189"/>
      <c r="RVH109" s="189"/>
      <c r="RVI109" s="189"/>
      <c r="RVJ109" s="189"/>
      <c r="RVK109" s="189"/>
      <c r="RVL109" s="189"/>
      <c r="RVM109" s="189"/>
      <c r="RVN109" s="189"/>
      <c r="RVO109" s="189"/>
      <c r="RVP109" s="189"/>
      <c r="RVQ109" s="189"/>
      <c r="RVR109" s="189"/>
      <c r="RVS109" s="189"/>
      <c r="RVT109" s="189"/>
      <c r="RVU109" s="189"/>
      <c r="RVV109" s="189"/>
      <c r="RVW109" s="189"/>
      <c r="RVX109" s="189"/>
      <c r="RVY109" s="189"/>
      <c r="RVZ109" s="189"/>
      <c r="RWA109" s="189"/>
      <c r="RWB109" s="189"/>
      <c r="RWC109" s="189"/>
      <c r="RWD109" s="189"/>
      <c r="RWE109" s="189"/>
      <c r="RWF109" s="189"/>
      <c r="RWG109" s="189"/>
      <c r="RWH109" s="189"/>
      <c r="RWI109" s="189"/>
      <c r="RWJ109" s="189"/>
      <c r="RWK109" s="189"/>
      <c r="RWL109" s="189"/>
      <c r="RWM109" s="189"/>
      <c r="RWN109" s="189"/>
      <c r="RWO109" s="189"/>
      <c r="RWP109" s="189"/>
      <c r="RWQ109" s="189"/>
      <c r="RWR109" s="189"/>
      <c r="RWS109" s="189"/>
      <c r="RWT109" s="189"/>
      <c r="RWU109" s="189"/>
      <c r="RWV109" s="189"/>
      <c r="RWW109" s="189"/>
      <c r="RWX109" s="189"/>
      <c r="RWY109" s="189"/>
      <c r="RWZ109" s="189"/>
      <c r="RXA109" s="189"/>
      <c r="RXB109" s="189"/>
      <c r="RXC109" s="189"/>
      <c r="RXD109" s="189"/>
      <c r="RXE109" s="189"/>
      <c r="RXF109" s="189"/>
      <c r="RXG109" s="189"/>
      <c r="RXH109" s="189"/>
      <c r="RXI109" s="189"/>
      <c r="RXJ109" s="189"/>
      <c r="RXK109" s="189"/>
      <c r="RXL109" s="189"/>
      <c r="RXM109" s="189"/>
      <c r="RXN109" s="189"/>
      <c r="RXO109" s="189"/>
      <c r="RXP109" s="189"/>
      <c r="RXQ109" s="189"/>
      <c r="RXR109" s="189"/>
      <c r="RXS109" s="189"/>
      <c r="RXT109" s="189"/>
      <c r="RXU109" s="189"/>
      <c r="RXV109" s="189"/>
      <c r="RXW109" s="189"/>
      <c r="RXX109" s="189"/>
      <c r="RXY109" s="189"/>
      <c r="RXZ109" s="189"/>
      <c r="RYA109" s="189"/>
      <c r="RYB109" s="189"/>
      <c r="RYC109" s="189"/>
      <c r="RYD109" s="189"/>
      <c r="RYE109" s="189"/>
      <c r="RYF109" s="189"/>
      <c r="RYG109" s="189"/>
      <c r="RYH109" s="189"/>
      <c r="RYI109" s="189"/>
      <c r="RYJ109" s="189"/>
      <c r="RYK109" s="189"/>
      <c r="RYL109" s="189"/>
      <c r="RYM109" s="189"/>
      <c r="RYN109" s="189"/>
      <c r="RYO109" s="189"/>
      <c r="RYP109" s="189"/>
      <c r="RYQ109" s="189"/>
      <c r="RYR109" s="189"/>
      <c r="RYS109" s="189"/>
      <c r="RYT109" s="189"/>
      <c r="RYU109" s="189"/>
      <c r="RYV109" s="189"/>
      <c r="RYW109" s="189"/>
      <c r="RYX109" s="189"/>
      <c r="RYY109" s="189"/>
      <c r="RYZ109" s="189"/>
      <c r="RZA109" s="189"/>
      <c r="RZB109" s="189"/>
      <c r="RZC109" s="189"/>
      <c r="RZD109" s="189"/>
      <c r="RZE109" s="189"/>
      <c r="RZF109" s="189"/>
      <c r="RZG109" s="189"/>
      <c r="RZH109" s="189"/>
      <c r="RZI109" s="189"/>
      <c r="RZJ109" s="189"/>
      <c r="RZK109" s="189"/>
      <c r="RZL109" s="189"/>
      <c r="RZM109" s="189"/>
      <c r="RZN109" s="189"/>
      <c r="RZO109" s="189"/>
      <c r="RZP109" s="189"/>
      <c r="RZQ109" s="189"/>
      <c r="RZR109" s="189"/>
      <c r="RZS109" s="189"/>
      <c r="RZT109" s="189"/>
      <c r="RZU109" s="189"/>
      <c r="RZV109" s="189"/>
      <c r="RZW109" s="189"/>
      <c r="RZX109" s="189"/>
      <c r="RZY109" s="189"/>
      <c r="RZZ109" s="189"/>
      <c r="SAA109" s="189"/>
      <c r="SAB109" s="189"/>
      <c r="SAC109" s="189"/>
      <c r="SAD109" s="189"/>
      <c r="SAE109" s="189"/>
      <c r="SAF109" s="189"/>
      <c r="SAG109" s="189"/>
      <c r="SAH109" s="189"/>
      <c r="SAI109" s="189"/>
      <c r="SAJ109" s="189"/>
      <c r="SAK109" s="189"/>
      <c r="SAL109" s="189"/>
      <c r="SAM109" s="189"/>
      <c r="SAN109" s="189"/>
      <c r="SAO109" s="189"/>
      <c r="SAP109" s="189"/>
      <c r="SAQ109" s="189"/>
      <c r="SAR109" s="189"/>
      <c r="SAS109" s="189"/>
      <c r="SAT109" s="189"/>
      <c r="SAU109" s="189"/>
      <c r="SAV109" s="189"/>
      <c r="SAW109" s="189"/>
      <c r="SAX109" s="189"/>
      <c r="SAY109" s="189"/>
      <c r="SAZ109" s="189"/>
      <c r="SBA109" s="189"/>
      <c r="SBB109" s="189"/>
      <c r="SBC109" s="189"/>
      <c r="SBD109" s="189"/>
      <c r="SBE109" s="189"/>
      <c r="SBF109" s="189"/>
      <c r="SBG109" s="189"/>
      <c r="SBH109" s="189"/>
      <c r="SBI109" s="189"/>
      <c r="SBJ109" s="189"/>
      <c r="SBK109" s="189"/>
      <c r="SBL109" s="189"/>
      <c r="SBM109" s="189"/>
      <c r="SBN109" s="189"/>
      <c r="SBO109" s="189"/>
      <c r="SBP109" s="189"/>
      <c r="SBQ109" s="189"/>
      <c r="SBR109" s="189"/>
      <c r="SBS109" s="189"/>
      <c r="SBT109" s="189"/>
      <c r="SBU109" s="189"/>
      <c r="SBV109" s="189"/>
      <c r="SBW109" s="189"/>
      <c r="SBX109" s="189"/>
      <c r="SBY109" s="189"/>
      <c r="SBZ109" s="189"/>
      <c r="SCA109" s="189"/>
      <c r="SCB109" s="189"/>
      <c r="SCC109" s="189"/>
      <c r="SCD109" s="189"/>
      <c r="SCE109" s="189"/>
      <c r="SCF109" s="189"/>
      <c r="SCG109" s="189"/>
      <c r="SCH109" s="189"/>
      <c r="SCI109" s="189"/>
      <c r="SCJ109" s="189"/>
      <c r="SCK109" s="189"/>
      <c r="SCL109" s="189"/>
      <c r="SCM109" s="189"/>
      <c r="SCN109" s="189"/>
      <c r="SCO109" s="189"/>
      <c r="SCP109" s="189"/>
      <c r="SCQ109" s="189"/>
      <c r="SCR109" s="189"/>
      <c r="SCS109" s="189"/>
      <c r="SCT109" s="189"/>
      <c r="SCU109" s="189"/>
      <c r="SCV109" s="189"/>
      <c r="SCW109" s="189"/>
      <c r="SCX109" s="189"/>
      <c r="SCY109" s="189"/>
      <c r="SCZ109" s="189"/>
      <c r="SDA109" s="189"/>
      <c r="SDB109" s="189"/>
      <c r="SDC109" s="189"/>
      <c r="SDD109" s="189"/>
      <c r="SDE109" s="189"/>
      <c r="SDF109" s="189"/>
      <c r="SDG109" s="189"/>
      <c r="SDH109" s="189"/>
      <c r="SDI109" s="189"/>
      <c r="SDJ109" s="189"/>
      <c r="SDK109" s="189"/>
      <c r="SDL109" s="189"/>
      <c r="SDM109" s="189"/>
      <c r="SDN109" s="189"/>
      <c r="SDO109" s="189"/>
      <c r="SDP109" s="189"/>
      <c r="SDQ109" s="189"/>
      <c r="SDR109" s="189"/>
      <c r="SDS109" s="189"/>
      <c r="SDT109" s="189"/>
      <c r="SDU109" s="189"/>
      <c r="SDV109" s="189"/>
      <c r="SDW109" s="189"/>
      <c r="SDX109" s="189"/>
      <c r="SDY109" s="189"/>
      <c r="SDZ109" s="189"/>
      <c r="SEA109" s="189"/>
      <c r="SEB109" s="189"/>
      <c r="SEC109" s="189"/>
      <c r="SED109" s="189"/>
      <c r="SEE109" s="189"/>
      <c r="SEF109" s="189"/>
      <c r="SEG109" s="189"/>
      <c r="SEH109" s="189"/>
      <c r="SEI109" s="189"/>
      <c r="SEJ109" s="189"/>
      <c r="SEK109" s="189"/>
      <c r="SEL109" s="189"/>
      <c r="SEM109" s="189"/>
      <c r="SEN109" s="189"/>
      <c r="SEO109" s="189"/>
      <c r="SEP109" s="189"/>
      <c r="SEQ109" s="189"/>
      <c r="SER109" s="189"/>
      <c r="SES109" s="189"/>
      <c r="SET109" s="189"/>
      <c r="SEU109" s="189"/>
      <c r="SEV109" s="189"/>
      <c r="SEW109" s="189"/>
      <c r="SEX109" s="189"/>
      <c r="SEY109" s="189"/>
      <c r="SEZ109" s="189"/>
      <c r="SFA109" s="189"/>
      <c r="SFB109" s="189"/>
      <c r="SFC109" s="189"/>
      <c r="SFD109" s="189"/>
      <c r="SFE109" s="189"/>
      <c r="SFF109" s="189"/>
      <c r="SFG109" s="189"/>
      <c r="SFH109" s="189"/>
      <c r="SFI109" s="189"/>
      <c r="SFJ109" s="189"/>
      <c r="SFK109" s="189"/>
      <c r="SFL109" s="189"/>
      <c r="SFM109" s="189"/>
      <c r="SFN109" s="189"/>
      <c r="SFO109" s="189"/>
      <c r="SFP109" s="189"/>
      <c r="SFQ109" s="189"/>
      <c r="SFR109" s="189"/>
      <c r="SFS109" s="189"/>
      <c r="SFT109" s="189"/>
      <c r="SFU109" s="189"/>
      <c r="SFV109" s="189"/>
      <c r="SFW109" s="189"/>
      <c r="SFX109" s="189"/>
      <c r="SFY109" s="189"/>
      <c r="SFZ109" s="189"/>
      <c r="SGA109" s="189"/>
      <c r="SGB109" s="189"/>
      <c r="SGC109" s="189"/>
      <c r="SGD109" s="189"/>
      <c r="SGE109" s="189"/>
      <c r="SGF109" s="189"/>
      <c r="SGG109" s="189"/>
      <c r="SGH109" s="189"/>
      <c r="SGI109" s="189"/>
      <c r="SGJ109" s="189"/>
      <c r="SGK109" s="189"/>
      <c r="SGL109" s="189"/>
      <c r="SGM109" s="189"/>
      <c r="SGN109" s="189"/>
      <c r="SGO109" s="189"/>
      <c r="SGP109" s="189"/>
      <c r="SGQ109" s="189"/>
      <c r="SGR109" s="189"/>
      <c r="SGS109" s="189"/>
      <c r="SGT109" s="189"/>
      <c r="SGU109" s="189"/>
      <c r="SGV109" s="189"/>
      <c r="SGW109" s="189"/>
      <c r="SGX109" s="189"/>
      <c r="SGY109" s="189"/>
      <c r="SGZ109" s="189"/>
      <c r="SHA109" s="189"/>
      <c r="SHB109" s="189"/>
      <c r="SHC109" s="189"/>
      <c r="SHD109" s="189"/>
      <c r="SHE109" s="189"/>
      <c r="SHF109" s="189"/>
      <c r="SHG109" s="189"/>
      <c r="SHH109" s="189"/>
      <c r="SHI109" s="189"/>
      <c r="SHJ109" s="189"/>
      <c r="SHK109" s="189"/>
      <c r="SHL109" s="189"/>
      <c r="SHM109" s="189"/>
      <c r="SHN109" s="189"/>
      <c r="SHO109" s="189"/>
      <c r="SHP109" s="189"/>
      <c r="SHQ109" s="189"/>
      <c r="SHR109" s="189"/>
      <c r="SHS109" s="189"/>
      <c r="SHT109" s="189"/>
      <c r="SHU109" s="189"/>
      <c r="SHV109" s="189"/>
      <c r="SHW109" s="189"/>
      <c r="SHX109" s="189"/>
      <c r="SHY109" s="189"/>
      <c r="SHZ109" s="189"/>
      <c r="SIA109" s="189"/>
      <c r="SIB109" s="189"/>
      <c r="SIC109" s="189"/>
      <c r="SID109" s="189"/>
      <c r="SIE109" s="189"/>
      <c r="SIF109" s="189"/>
      <c r="SIG109" s="189"/>
      <c r="SIH109" s="189"/>
      <c r="SII109" s="189"/>
      <c r="SIJ109" s="189"/>
      <c r="SIK109" s="189"/>
      <c r="SIL109" s="189"/>
      <c r="SIM109" s="189"/>
      <c r="SIN109" s="189"/>
      <c r="SIO109" s="189"/>
      <c r="SIP109" s="189"/>
      <c r="SIQ109" s="189"/>
      <c r="SIR109" s="189"/>
      <c r="SIS109" s="189"/>
      <c r="SIT109" s="189"/>
      <c r="SIU109" s="189"/>
      <c r="SIV109" s="189"/>
      <c r="SIW109" s="189"/>
      <c r="SIX109" s="189"/>
      <c r="SIY109" s="189"/>
      <c r="SIZ109" s="189"/>
      <c r="SJA109" s="189"/>
      <c r="SJB109" s="189"/>
      <c r="SJC109" s="189"/>
      <c r="SJD109" s="189"/>
      <c r="SJE109" s="189"/>
      <c r="SJF109" s="189"/>
      <c r="SJG109" s="189"/>
      <c r="SJH109" s="189"/>
      <c r="SJI109" s="189"/>
      <c r="SJJ109" s="189"/>
      <c r="SJK109" s="189"/>
      <c r="SJL109" s="189"/>
      <c r="SJM109" s="189"/>
      <c r="SJN109" s="189"/>
      <c r="SJO109" s="189"/>
      <c r="SJP109" s="189"/>
      <c r="SJQ109" s="189"/>
      <c r="SJR109" s="189"/>
      <c r="SJS109" s="189"/>
      <c r="SJT109" s="189"/>
      <c r="SJU109" s="189"/>
      <c r="SJV109" s="189"/>
      <c r="SJW109" s="189"/>
      <c r="SJX109" s="189"/>
      <c r="SJY109" s="189"/>
      <c r="SJZ109" s="189"/>
      <c r="SKA109" s="189"/>
      <c r="SKB109" s="189"/>
      <c r="SKC109" s="189"/>
      <c r="SKD109" s="189"/>
      <c r="SKE109" s="189"/>
      <c r="SKF109" s="189"/>
      <c r="SKG109" s="189"/>
      <c r="SKH109" s="189"/>
      <c r="SKI109" s="189"/>
      <c r="SKJ109" s="189"/>
      <c r="SKK109" s="189"/>
      <c r="SKL109" s="189"/>
      <c r="SKM109" s="189"/>
      <c r="SKN109" s="189"/>
      <c r="SKO109" s="189"/>
      <c r="SKP109" s="189"/>
      <c r="SKQ109" s="189"/>
      <c r="SKR109" s="189"/>
      <c r="SKS109" s="189"/>
      <c r="SKT109" s="189"/>
      <c r="SKU109" s="189"/>
      <c r="SKV109" s="189"/>
      <c r="SKW109" s="189"/>
      <c r="SKX109" s="189"/>
      <c r="SKY109" s="189"/>
      <c r="SKZ109" s="189"/>
      <c r="SLA109" s="189"/>
      <c r="SLB109" s="189"/>
      <c r="SLC109" s="189"/>
      <c r="SLD109" s="189"/>
      <c r="SLE109" s="189"/>
      <c r="SLF109" s="189"/>
      <c r="SLG109" s="189"/>
      <c r="SLH109" s="189"/>
      <c r="SLI109" s="189"/>
      <c r="SLJ109" s="189"/>
      <c r="SLK109" s="189"/>
      <c r="SLL109" s="189"/>
      <c r="SLM109" s="189"/>
      <c r="SLN109" s="189"/>
      <c r="SLO109" s="189"/>
      <c r="SLP109" s="189"/>
      <c r="SLQ109" s="189"/>
      <c r="SLR109" s="189"/>
      <c r="SLS109" s="189"/>
      <c r="SLT109" s="189"/>
      <c r="SLU109" s="189"/>
      <c r="SLV109" s="189"/>
      <c r="SLW109" s="189"/>
      <c r="SLX109" s="189"/>
      <c r="SLY109" s="189"/>
      <c r="SLZ109" s="189"/>
      <c r="SMA109" s="189"/>
      <c r="SMB109" s="189"/>
      <c r="SMC109" s="189"/>
      <c r="SMD109" s="189"/>
      <c r="SME109" s="189"/>
      <c r="SMF109" s="189"/>
      <c r="SMG109" s="189"/>
      <c r="SMH109" s="189"/>
      <c r="SMI109" s="189"/>
      <c r="SMJ109" s="189"/>
      <c r="SMK109" s="189"/>
      <c r="SML109" s="189"/>
      <c r="SMM109" s="189"/>
      <c r="SMN109" s="189"/>
      <c r="SMO109" s="189"/>
      <c r="SMP109" s="189"/>
      <c r="SMQ109" s="189"/>
      <c r="SMR109" s="189"/>
      <c r="SMS109" s="189"/>
      <c r="SMT109" s="189"/>
      <c r="SMU109" s="189"/>
      <c r="SMV109" s="189"/>
      <c r="SMW109" s="189"/>
      <c r="SMX109" s="189"/>
      <c r="SMY109" s="189"/>
      <c r="SMZ109" s="189"/>
      <c r="SNA109" s="189"/>
      <c r="SNB109" s="189"/>
      <c r="SNC109" s="189"/>
      <c r="SND109" s="189"/>
      <c r="SNE109" s="189"/>
      <c r="SNF109" s="189"/>
      <c r="SNG109" s="189"/>
      <c r="SNH109" s="189"/>
      <c r="SNI109" s="189"/>
      <c r="SNJ109" s="189"/>
      <c r="SNK109" s="189"/>
      <c r="SNL109" s="189"/>
      <c r="SNM109" s="189"/>
      <c r="SNN109" s="189"/>
      <c r="SNO109" s="189"/>
      <c r="SNP109" s="189"/>
      <c r="SNQ109" s="189"/>
      <c r="SNR109" s="189"/>
      <c r="SNS109" s="189"/>
      <c r="SNT109" s="189"/>
      <c r="SNU109" s="189"/>
      <c r="SNV109" s="189"/>
      <c r="SNW109" s="189"/>
      <c r="SNX109" s="189"/>
      <c r="SNY109" s="189"/>
      <c r="SNZ109" s="189"/>
      <c r="SOA109" s="189"/>
      <c r="SOB109" s="189"/>
      <c r="SOC109" s="189"/>
      <c r="SOD109" s="189"/>
      <c r="SOE109" s="189"/>
      <c r="SOF109" s="189"/>
      <c r="SOG109" s="189"/>
      <c r="SOH109" s="189"/>
      <c r="SOI109" s="189"/>
      <c r="SOJ109" s="189"/>
      <c r="SOK109" s="189"/>
      <c r="SOL109" s="189"/>
      <c r="SOM109" s="189"/>
      <c r="SON109" s="189"/>
      <c r="SOO109" s="189"/>
      <c r="SOP109" s="189"/>
      <c r="SOQ109" s="189"/>
      <c r="SOR109" s="189"/>
      <c r="SOS109" s="189"/>
      <c r="SOT109" s="189"/>
      <c r="SOU109" s="189"/>
      <c r="SOV109" s="189"/>
      <c r="SOW109" s="189"/>
      <c r="SOX109" s="189"/>
      <c r="SOY109" s="189"/>
      <c r="SOZ109" s="189"/>
      <c r="SPA109" s="189"/>
      <c r="SPB109" s="189"/>
      <c r="SPC109" s="189"/>
      <c r="SPD109" s="189"/>
      <c r="SPE109" s="189"/>
      <c r="SPF109" s="189"/>
      <c r="SPG109" s="189"/>
      <c r="SPH109" s="189"/>
      <c r="SPI109" s="189"/>
      <c r="SPJ109" s="189"/>
      <c r="SPK109" s="189"/>
      <c r="SPL109" s="189"/>
      <c r="SPM109" s="189"/>
      <c r="SPN109" s="189"/>
      <c r="SPO109" s="189"/>
      <c r="SPP109" s="189"/>
      <c r="SPQ109" s="189"/>
      <c r="SPR109" s="189"/>
      <c r="SPS109" s="189"/>
      <c r="SPT109" s="189"/>
      <c r="SPU109" s="189"/>
      <c r="SPV109" s="189"/>
      <c r="SPW109" s="189"/>
      <c r="SPX109" s="189"/>
      <c r="SPY109" s="189"/>
      <c r="SPZ109" s="189"/>
      <c r="SQA109" s="189"/>
      <c r="SQB109" s="189"/>
      <c r="SQC109" s="189"/>
      <c r="SQD109" s="189"/>
      <c r="SQE109" s="189"/>
      <c r="SQF109" s="189"/>
      <c r="SQG109" s="189"/>
      <c r="SQH109" s="189"/>
      <c r="SQI109" s="189"/>
      <c r="SQJ109" s="189"/>
      <c r="SQK109" s="189"/>
      <c r="SQL109" s="189"/>
      <c r="SQM109" s="189"/>
      <c r="SQN109" s="189"/>
      <c r="SQO109" s="189"/>
      <c r="SQP109" s="189"/>
      <c r="SQQ109" s="189"/>
      <c r="SQR109" s="189"/>
      <c r="SQS109" s="189"/>
      <c r="SQT109" s="189"/>
      <c r="SQU109" s="189"/>
      <c r="SQV109" s="189"/>
      <c r="SQW109" s="189"/>
      <c r="SQX109" s="189"/>
      <c r="SQY109" s="189"/>
      <c r="SQZ109" s="189"/>
      <c r="SRA109" s="189"/>
      <c r="SRB109" s="189"/>
      <c r="SRC109" s="189"/>
      <c r="SRD109" s="189"/>
      <c r="SRE109" s="189"/>
      <c r="SRF109" s="189"/>
      <c r="SRG109" s="189"/>
      <c r="SRH109" s="189"/>
      <c r="SRI109" s="189"/>
      <c r="SRJ109" s="189"/>
      <c r="SRK109" s="189"/>
      <c r="SRL109" s="189"/>
      <c r="SRM109" s="189"/>
      <c r="SRN109" s="189"/>
      <c r="SRO109" s="189"/>
      <c r="SRP109" s="189"/>
      <c r="SRQ109" s="189"/>
      <c r="SRR109" s="189"/>
      <c r="SRS109" s="189"/>
      <c r="SRT109" s="189"/>
      <c r="SRU109" s="189"/>
      <c r="SRV109" s="189"/>
      <c r="SRW109" s="189"/>
      <c r="SRX109" s="189"/>
      <c r="SRY109" s="189"/>
      <c r="SRZ109" s="189"/>
      <c r="SSA109" s="189"/>
      <c r="SSB109" s="189"/>
      <c r="SSC109" s="189"/>
      <c r="SSD109" s="189"/>
      <c r="SSE109" s="189"/>
      <c r="SSF109" s="189"/>
      <c r="SSG109" s="189"/>
      <c r="SSH109" s="189"/>
      <c r="SSI109" s="189"/>
      <c r="SSJ109" s="189"/>
      <c r="SSK109" s="189"/>
      <c r="SSL109" s="189"/>
      <c r="SSM109" s="189"/>
      <c r="SSN109" s="189"/>
      <c r="SSO109" s="189"/>
      <c r="SSP109" s="189"/>
      <c r="SSQ109" s="189"/>
      <c r="SSR109" s="189"/>
      <c r="SSS109" s="189"/>
      <c r="SST109" s="189"/>
      <c r="SSU109" s="189"/>
      <c r="SSV109" s="189"/>
      <c r="SSW109" s="189"/>
      <c r="SSX109" s="189"/>
      <c r="SSY109" s="189"/>
      <c r="SSZ109" s="189"/>
      <c r="STA109" s="189"/>
      <c r="STB109" s="189"/>
      <c r="STC109" s="189"/>
      <c r="STD109" s="189"/>
      <c r="STE109" s="189"/>
      <c r="STF109" s="189"/>
      <c r="STG109" s="189"/>
      <c r="STH109" s="189"/>
      <c r="STI109" s="189"/>
      <c r="STJ109" s="189"/>
      <c r="STK109" s="189"/>
      <c r="STL109" s="189"/>
      <c r="STM109" s="189"/>
      <c r="STN109" s="189"/>
      <c r="STO109" s="189"/>
      <c r="STP109" s="189"/>
      <c r="STQ109" s="189"/>
      <c r="STR109" s="189"/>
      <c r="STS109" s="189"/>
      <c r="STT109" s="189"/>
      <c r="STU109" s="189"/>
      <c r="STV109" s="189"/>
      <c r="STW109" s="189"/>
      <c r="STX109" s="189"/>
      <c r="STY109" s="189"/>
      <c r="STZ109" s="189"/>
      <c r="SUA109" s="189"/>
      <c r="SUB109" s="189"/>
      <c r="SUC109" s="189"/>
      <c r="SUD109" s="189"/>
      <c r="SUE109" s="189"/>
      <c r="SUF109" s="189"/>
      <c r="SUG109" s="189"/>
      <c r="SUH109" s="189"/>
      <c r="SUI109" s="189"/>
      <c r="SUJ109" s="189"/>
      <c r="SUK109" s="189"/>
      <c r="SUL109" s="189"/>
      <c r="SUM109" s="189"/>
      <c r="SUN109" s="189"/>
      <c r="SUO109" s="189"/>
      <c r="SUP109" s="189"/>
      <c r="SUQ109" s="189"/>
      <c r="SUR109" s="189"/>
      <c r="SUS109" s="189"/>
      <c r="SUT109" s="189"/>
      <c r="SUU109" s="189"/>
      <c r="SUV109" s="189"/>
      <c r="SUW109" s="189"/>
      <c r="SUX109" s="189"/>
      <c r="SUY109" s="189"/>
      <c r="SUZ109" s="189"/>
      <c r="SVA109" s="189"/>
      <c r="SVB109" s="189"/>
      <c r="SVC109" s="189"/>
      <c r="SVD109" s="189"/>
      <c r="SVE109" s="189"/>
      <c r="SVF109" s="189"/>
      <c r="SVG109" s="189"/>
      <c r="SVH109" s="189"/>
      <c r="SVI109" s="189"/>
      <c r="SVJ109" s="189"/>
      <c r="SVK109" s="189"/>
      <c r="SVL109" s="189"/>
      <c r="SVM109" s="189"/>
      <c r="SVN109" s="189"/>
      <c r="SVO109" s="189"/>
      <c r="SVP109" s="189"/>
      <c r="SVQ109" s="189"/>
      <c r="SVR109" s="189"/>
      <c r="SVS109" s="189"/>
      <c r="SVT109" s="189"/>
      <c r="SVU109" s="189"/>
      <c r="SVV109" s="189"/>
      <c r="SVW109" s="189"/>
      <c r="SVX109" s="189"/>
      <c r="SVY109" s="189"/>
      <c r="SVZ109" s="189"/>
      <c r="SWA109" s="189"/>
      <c r="SWB109" s="189"/>
      <c r="SWC109" s="189"/>
      <c r="SWD109" s="189"/>
      <c r="SWE109" s="189"/>
      <c r="SWF109" s="189"/>
      <c r="SWG109" s="189"/>
      <c r="SWH109" s="189"/>
      <c r="SWI109" s="189"/>
      <c r="SWJ109" s="189"/>
      <c r="SWK109" s="189"/>
      <c r="SWL109" s="189"/>
      <c r="SWM109" s="189"/>
      <c r="SWN109" s="189"/>
      <c r="SWO109" s="189"/>
      <c r="SWP109" s="189"/>
      <c r="SWQ109" s="189"/>
      <c r="SWR109" s="189"/>
      <c r="SWS109" s="189"/>
      <c r="SWT109" s="189"/>
      <c r="SWU109" s="189"/>
      <c r="SWV109" s="189"/>
      <c r="SWW109" s="189"/>
      <c r="SWX109" s="189"/>
      <c r="SWY109" s="189"/>
      <c r="SWZ109" s="189"/>
      <c r="SXA109" s="189"/>
      <c r="SXB109" s="189"/>
      <c r="SXC109" s="189"/>
      <c r="SXD109" s="189"/>
      <c r="SXE109" s="189"/>
      <c r="SXF109" s="189"/>
      <c r="SXG109" s="189"/>
      <c r="SXH109" s="189"/>
      <c r="SXI109" s="189"/>
      <c r="SXJ109" s="189"/>
      <c r="SXK109" s="189"/>
      <c r="SXL109" s="189"/>
      <c r="SXM109" s="189"/>
      <c r="SXN109" s="189"/>
      <c r="SXO109" s="189"/>
      <c r="SXP109" s="189"/>
      <c r="SXQ109" s="189"/>
      <c r="SXR109" s="189"/>
      <c r="SXS109" s="189"/>
      <c r="SXT109" s="189"/>
      <c r="SXU109" s="189"/>
      <c r="SXV109" s="189"/>
      <c r="SXW109" s="189"/>
      <c r="SXX109" s="189"/>
      <c r="SXY109" s="189"/>
      <c r="SXZ109" s="189"/>
      <c r="SYA109" s="189"/>
      <c r="SYB109" s="189"/>
      <c r="SYC109" s="189"/>
      <c r="SYD109" s="189"/>
      <c r="SYE109" s="189"/>
      <c r="SYF109" s="189"/>
      <c r="SYG109" s="189"/>
      <c r="SYH109" s="189"/>
      <c r="SYI109" s="189"/>
      <c r="SYJ109" s="189"/>
      <c r="SYK109" s="189"/>
      <c r="SYL109" s="189"/>
      <c r="SYM109" s="189"/>
      <c r="SYN109" s="189"/>
      <c r="SYO109" s="189"/>
      <c r="SYP109" s="189"/>
      <c r="SYQ109" s="189"/>
      <c r="SYR109" s="189"/>
      <c r="SYS109" s="189"/>
      <c r="SYT109" s="189"/>
      <c r="SYU109" s="189"/>
      <c r="SYV109" s="189"/>
      <c r="SYW109" s="189"/>
      <c r="SYX109" s="189"/>
      <c r="SYY109" s="189"/>
      <c r="SYZ109" s="189"/>
      <c r="SZA109" s="189"/>
      <c r="SZB109" s="189"/>
      <c r="SZC109" s="189"/>
      <c r="SZD109" s="189"/>
      <c r="SZE109" s="189"/>
      <c r="SZF109" s="189"/>
      <c r="SZG109" s="189"/>
      <c r="SZH109" s="189"/>
      <c r="SZI109" s="189"/>
      <c r="SZJ109" s="189"/>
      <c r="SZK109" s="189"/>
      <c r="SZL109" s="189"/>
      <c r="SZM109" s="189"/>
      <c r="SZN109" s="189"/>
      <c r="SZO109" s="189"/>
      <c r="SZP109" s="189"/>
      <c r="SZQ109" s="189"/>
      <c r="SZR109" s="189"/>
      <c r="SZS109" s="189"/>
      <c r="SZT109" s="189"/>
      <c r="SZU109" s="189"/>
      <c r="SZV109" s="189"/>
      <c r="SZW109" s="189"/>
      <c r="SZX109" s="189"/>
      <c r="SZY109" s="189"/>
      <c r="SZZ109" s="189"/>
      <c r="TAA109" s="189"/>
      <c r="TAB109" s="189"/>
      <c r="TAC109" s="189"/>
      <c r="TAD109" s="189"/>
      <c r="TAE109" s="189"/>
      <c r="TAF109" s="189"/>
      <c r="TAG109" s="189"/>
      <c r="TAH109" s="189"/>
      <c r="TAI109" s="189"/>
      <c r="TAJ109" s="189"/>
      <c r="TAK109" s="189"/>
      <c r="TAL109" s="189"/>
      <c r="TAM109" s="189"/>
      <c r="TAN109" s="189"/>
      <c r="TAO109" s="189"/>
      <c r="TAP109" s="189"/>
      <c r="TAQ109" s="189"/>
      <c r="TAR109" s="189"/>
      <c r="TAS109" s="189"/>
      <c r="TAT109" s="189"/>
      <c r="TAU109" s="189"/>
      <c r="TAV109" s="189"/>
      <c r="TAW109" s="189"/>
      <c r="TAX109" s="189"/>
      <c r="TAY109" s="189"/>
      <c r="TAZ109" s="189"/>
      <c r="TBA109" s="189"/>
      <c r="TBB109" s="189"/>
      <c r="TBC109" s="189"/>
      <c r="TBD109" s="189"/>
      <c r="TBE109" s="189"/>
      <c r="TBF109" s="189"/>
      <c r="TBG109" s="189"/>
      <c r="TBH109" s="189"/>
      <c r="TBI109" s="189"/>
      <c r="TBJ109" s="189"/>
      <c r="TBK109" s="189"/>
      <c r="TBL109" s="189"/>
      <c r="TBM109" s="189"/>
      <c r="TBN109" s="189"/>
      <c r="TBO109" s="189"/>
      <c r="TBP109" s="189"/>
      <c r="TBQ109" s="189"/>
      <c r="TBR109" s="189"/>
      <c r="TBS109" s="189"/>
      <c r="TBT109" s="189"/>
      <c r="TBU109" s="189"/>
      <c r="TBV109" s="189"/>
      <c r="TBW109" s="189"/>
      <c r="TBX109" s="189"/>
      <c r="TBY109" s="189"/>
      <c r="TBZ109" s="189"/>
      <c r="TCA109" s="189"/>
      <c r="TCB109" s="189"/>
      <c r="TCC109" s="189"/>
      <c r="TCD109" s="189"/>
      <c r="TCE109" s="189"/>
      <c r="TCF109" s="189"/>
      <c r="TCG109" s="189"/>
      <c r="TCH109" s="189"/>
      <c r="TCI109" s="189"/>
      <c r="TCJ109" s="189"/>
      <c r="TCK109" s="189"/>
      <c r="TCL109" s="189"/>
      <c r="TCM109" s="189"/>
      <c r="TCN109" s="189"/>
      <c r="TCO109" s="189"/>
      <c r="TCP109" s="189"/>
      <c r="TCQ109" s="189"/>
      <c r="TCR109" s="189"/>
      <c r="TCS109" s="189"/>
      <c r="TCT109" s="189"/>
      <c r="TCU109" s="189"/>
      <c r="TCV109" s="189"/>
      <c r="TCW109" s="189"/>
      <c r="TCX109" s="189"/>
      <c r="TCY109" s="189"/>
      <c r="TCZ109" s="189"/>
      <c r="TDA109" s="189"/>
      <c r="TDB109" s="189"/>
      <c r="TDC109" s="189"/>
      <c r="TDD109" s="189"/>
      <c r="TDE109" s="189"/>
      <c r="TDF109" s="189"/>
      <c r="TDG109" s="189"/>
      <c r="TDH109" s="189"/>
      <c r="TDI109" s="189"/>
      <c r="TDJ109" s="189"/>
      <c r="TDK109" s="189"/>
      <c r="TDL109" s="189"/>
      <c r="TDM109" s="189"/>
      <c r="TDN109" s="189"/>
      <c r="TDO109" s="189"/>
      <c r="TDP109" s="189"/>
      <c r="TDQ109" s="189"/>
      <c r="TDR109" s="189"/>
      <c r="TDS109" s="189"/>
      <c r="TDT109" s="189"/>
      <c r="TDU109" s="189"/>
      <c r="TDV109" s="189"/>
      <c r="TDW109" s="189"/>
      <c r="TDX109" s="189"/>
      <c r="TDY109" s="189"/>
      <c r="TDZ109" s="189"/>
      <c r="TEA109" s="189"/>
      <c r="TEB109" s="189"/>
      <c r="TEC109" s="189"/>
      <c r="TED109" s="189"/>
      <c r="TEE109" s="189"/>
      <c r="TEF109" s="189"/>
      <c r="TEG109" s="189"/>
      <c r="TEH109" s="189"/>
      <c r="TEI109" s="189"/>
      <c r="TEJ109" s="189"/>
      <c r="TEK109" s="189"/>
      <c r="TEL109" s="189"/>
      <c r="TEM109" s="189"/>
      <c r="TEN109" s="189"/>
      <c r="TEO109" s="189"/>
      <c r="TEP109" s="189"/>
      <c r="TEQ109" s="189"/>
      <c r="TER109" s="189"/>
      <c r="TES109" s="189"/>
      <c r="TET109" s="189"/>
      <c r="TEU109" s="189"/>
      <c r="TEV109" s="189"/>
      <c r="TEW109" s="189"/>
      <c r="TEX109" s="189"/>
      <c r="TEY109" s="189"/>
      <c r="TEZ109" s="189"/>
      <c r="TFA109" s="189"/>
      <c r="TFB109" s="189"/>
      <c r="TFC109" s="189"/>
      <c r="TFD109" s="189"/>
      <c r="TFE109" s="189"/>
      <c r="TFF109" s="189"/>
      <c r="TFG109" s="189"/>
      <c r="TFH109" s="189"/>
      <c r="TFI109" s="189"/>
      <c r="TFJ109" s="189"/>
      <c r="TFK109" s="189"/>
      <c r="TFL109" s="189"/>
      <c r="TFM109" s="189"/>
      <c r="TFN109" s="189"/>
      <c r="TFO109" s="189"/>
      <c r="TFP109" s="189"/>
      <c r="TFQ109" s="189"/>
      <c r="TFR109" s="189"/>
      <c r="TFS109" s="189"/>
      <c r="TFT109" s="189"/>
      <c r="TFU109" s="189"/>
      <c r="TFV109" s="189"/>
      <c r="TFW109" s="189"/>
      <c r="TFX109" s="189"/>
      <c r="TFY109" s="189"/>
      <c r="TFZ109" s="189"/>
      <c r="TGA109" s="189"/>
      <c r="TGB109" s="189"/>
      <c r="TGC109" s="189"/>
      <c r="TGD109" s="189"/>
      <c r="TGE109" s="189"/>
      <c r="TGF109" s="189"/>
      <c r="TGG109" s="189"/>
      <c r="TGH109" s="189"/>
      <c r="TGI109" s="189"/>
      <c r="TGJ109" s="189"/>
      <c r="TGK109" s="189"/>
      <c r="TGL109" s="189"/>
      <c r="TGM109" s="189"/>
      <c r="TGN109" s="189"/>
      <c r="TGO109" s="189"/>
      <c r="TGP109" s="189"/>
      <c r="TGQ109" s="189"/>
      <c r="TGR109" s="189"/>
      <c r="TGS109" s="189"/>
      <c r="TGT109" s="189"/>
      <c r="TGU109" s="189"/>
      <c r="TGV109" s="189"/>
      <c r="TGW109" s="189"/>
      <c r="TGX109" s="189"/>
      <c r="TGY109" s="189"/>
      <c r="TGZ109" s="189"/>
      <c r="THA109" s="189"/>
      <c r="THB109" s="189"/>
      <c r="THC109" s="189"/>
      <c r="THD109" s="189"/>
      <c r="THE109" s="189"/>
      <c r="THF109" s="189"/>
      <c r="THG109" s="189"/>
      <c r="THH109" s="189"/>
      <c r="THI109" s="189"/>
      <c r="THJ109" s="189"/>
      <c r="THK109" s="189"/>
      <c r="THL109" s="189"/>
      <c r="THM109" s="189"/>
      <c r="THN109" s="189"/>
      <c r="THO109" s="189"/>
      <c r="THP109" s="189"/>
      <c r="THQ109" s="189"/>
      <c r="THR109" s="189"/>
      <c r="THS109" s="189"/>
      <c r="THT109" s="189"/>
      <c r="THU109" s="189"/>
      <c r="THV109" s="189"/>
      <c r="THW109" s="189"/>
      <c r="THX109" s="189"/>
      <c r="THY109" s="189"/>
      <c r="THZ109" s="189"/>
      <c r="TIA109" s="189"/>
      <c r="TIB109" s="189"/>
      <c r="TIC109" s="189"/>
      <c r="TID109" s="189"/>
      <c r="TIE109" s="189"/>
      <c r="TIF109" s="189"/>
      <c r="TIG109" s="189"/>
      <c r="TIH109" s="189"/>
      <c r="TII109" s="189"/>
      <c r="TIJ109" s="189"/>
      <c r="TIK109" s="189"/>
      <c r="TIL109" s="189"/>
      <c r="TIM109" s="189"/>
      <c r="TIN109" s="189"/>
      <c r="TIO109" s="189"/>
      <c r="TIP109" s="189"/>
      <c r="TIQ109" s="189"/>
      <c r="TIR109" s="189"/>
      <c r="TIS109" s="189"/>
      <c r="TIT109" s="189"/>
      <c r="TIU109" s="189"/>
      <c r="TIV109" s="189"/>
      <c r="TIW109" s="189"/>
      <c r="TIX109" s="189"/>
      <c r="TIY109" s="189"/>
      <c r="TIZ109" s="189"/>
      <c r="TJA109" s="189"/>
      <c r="TJB109" s="189"/>
      <c r="TJC109" s="189"/>
      <c r="TJD109" s="189"/>
      <c r="TJE109" s="189"/>
      <c r="TJF109" s="189"/>
      <c r="TJG109" s="189"/>
      <c r="TJH109" s="189"/>
      <c r="TJI109" s="189"/>
      <c r="TJJ109" s="189"/>
      <c r="TJK109" s="189"/>
      <c r="TJL109" s="189"/>
      <c r="TJM109" s="189"/>
      <c r="TJN109" s="189"/>
      <c r="TJO109" s="189"/>
      <c r="TJP109" s="189"/>
      <c r="TJQ109" s="189"/>
      <c r="TJR109" s="189"/>
      <c r="TJS109" s="189"/>
      <c r="TJT109" s="189"/>
      <c r="TJU109" s="189"/>
      <c r="TJV109" s="189"/>
      <c r="TJW109" s="189"/>
      <c r="TJX109" s="189"/>
      <c r="TJY109" s="189"/>
      <c r="TJZ109" s="189"/>
      <c r="TKA109" s="189"/>
      <c r="TKB109" s="189"/>
      <c r="TKC109" s="189"/>
      <c r="TKD109" s="189"/>
      <c r="TKE109" s="189"/>
      <c r="TKF109" s="189"/>
      <c r="TKG109" s="189"/>
      <c r="TKH109" s="189"/>
      <c r="TKI109" s="189"/>
      <c r="TKJ109" s="189"/>
      <c r="TKK109" s="189"/>
      <c r="TKL109" s="189"/>
      <c r="TKM109" s="189"/>
      <c r="TKN109" s="189"/>
      <c r="TKO109" s="189"/>
      <c r="TKP109" s="189"/>
      <c r="TKQ109" s="189"/>
      <c r="TKR109" s="189"/>
      <c r="TKS109" s="189"/>
      <c r="TKT109" s="189"/>
      <c r="TKU109" s="189"/>
      <c r="TKV109" s="189"/>
      <c r="TKW109" s="189"/>
      <c r="TKX109" s="189"/>
      <c r="TKY109" s="189"/>
      <c r="TKZ109" s="189"/>
      <c r="TLA109" s="189"/>
      <c r="TLB109" s="189"/>
      <c r="TLC109" s="189"/>
      <c r="TLD109" s="189"/>
      <c r="TLE109" s="189"/>
      <c r="TLF109" s="189"/>
      <c r="TLG109" s="189"/>
      <c r="TLH109" s="189"/>
      <c r="TLI109" s="189"/>
      <c r="TLJ109" s="189"/>
      <c r="TLK109" s="189"/>
      <c r="TLL109" s="189"/>
      <c r="TLM109" s="189"/>
      <c r="TLN109" s="189"/>
      <c r="TLO109" s="189"/>
      <c r="TLP109" s="189"/>
      <c r="TLQ109" s="189"/>
      <c r="TLR109" s="189"/>
      <c r="TLS109" s="189"/>
      <c r="TLT109" s="189"/>
      <c r="TLU109" s="189"/>
      <c r="TLV109" s="189"/>
      <c r="TLW109" s="189"/>
      <c r="TLX109" s="189"/>
      <c r="TLY109" s="189"/>
      <c r="TLZ109" s="189"/>
      <c r="TMA109" s="189"/>
      <c r="TMB109" s="189"/>
      <c r="TMC109" s="189"/>
      <c r="TMD109" s="189"/>
      <c r="TME109" s="189"/>
      <c r="TMF109" s="189"/>
      <c r="TMG109" s="189"/>
      <c r="TMH109" s="189"/>
      <c r="TMI109" s="189"/>
      <c r="TMJ109" s="189"/>
      <c r="TMK109" s="189"/>
      <c r="TML109" s="189"/>
      <c r="TMM109" s="189"/>
      <c r="TMN109" s="189"/>
      <c r="TMO109" s="189"/>
      <c r="TMP109" s="189"/>
      <c r="TMQ109" s="189"/>
      <c r="TMR109" s="189"/>
      <c r="TMS109" s="189"/>
      <c r="TMT109" s="189"/>
      <c r="TMU109" s="189"/>
      <c r="TMV109" s="189"/>
      <c r="TMW109" s="189"/>
      <c r="TMX109" s="189"/>
      <c r="TMY109" s="189"/>
      <c r="TMZ109" s="189"/>
      <c r="TNA109" s="189"/>
      <c r="TNB109" s="189"/>
      <c r="TNC109" s="189"/>
      <c r="TND109" s="189"/>
      <c r="TNE109" s="189"/>
      <c r="TNF109" s="189"/>
      <c r="TNG109" s="189"/>
      <c r="TNH109" s="189"/>
      <c r="TNI109" s="189"/>
      <c r="TNJ109" s="189"/>
      <c r="TNK109" s="189"/>
      <c r="TNL109" s="189"/>
      <c r="TNM109" s="189"/>
      <c r="TNN109" s="189"/>
      <c r="TNO109" s="189"/>
      <c r="TNP109" s="189"/>
      <c r="TNQ109" s="189"/>
      <c r="TNR109" s="189"/>
      <c r="TNS109" s="189"/>
      <c r="TNT109" s="189"/>
      <c r="TNU109" s="189"/>
      <c r="TNV109" s="189"/>
      <c r="TNW109" s="189"/>
      <c r="TNX109" s="189"/>
      <c r="TNY109" s="189"/>
      <c r="TNZ109" s="189"/>
      <c r="TOA109" s="189"/>
      <c r="TOB109" s="189"/>
      <c r="TOC109" s="189"/>
      <c r="TOD109" s="189"/>
      <c r="TOE109" s="189"/>
      <c r="TOF109" s="189"/>
      <c r="TOG109" s="189"/>
      <c r="TOH109" s="189"/>
      <c r="TOI109" s="189"/>
      <c r="TOJ109" s="189"/>
      <c r="TOK109" s="189"/>
      <c r="TOL109" s="189"/>
      <c r="TOM109" s="189"/>
      <c r="TON109" s="189"/>
      <c r="TOO109" s="189"/>
      <c r="TOP109" s="189"/>
      <c r="TOQ109" s="189"/>
      <c r="TOR109" s="189"/>
      <c r="TOS109" s="189"/>
      <c r="TOT109" s="189"/>
      <c r="TOU109" s="189"/>
      <c r="TOV109" s="189"/>
      <c r="TOW109" s="189"/>
      <c r="TOX109" s="189"/>
      <c r="TOY109" s="189"/>
      <c r="TOZ109" s="189"/>
      <c r="TPA109" s="189"/>
      <c r="TPB109" s="189"/>
      <c r="TPC109" s="189"/>
      <c r="TPD109" s="189"/>
      <c r="TPE109" s="189"/>
      <c r="TPF109" s="189"/>
      <c r="TPG109" s="189"/>
      <c r="TPH109" s="189"/>
      <c r="TPI109" s="189"/>
      <c r="TPJ109" s="189"/>
      <c r="TPK109" s="189"/>
      <c r="TPL109" s="189"/>
      <c r="TPM109" s="189"/>
      <c r="TPN109" s="189"/>
      <c r="TPO109" s="189"/>
      <c r="TPP109" s="189"/>
      <c r="TPQ109" s="189"/>
      <c r="TPR109" s="189"/>
      <c r="TPS109" s="189"/>
      <c r="TPT109" s="189"/>
      <c r="TPU109" s="189"/>
      <c r="TPV109" s="189"/>
      <c r="TPW109" s="189"/>
      <c r="TPX109" s="189"/>
      <c r="TPY109" s="189"/>
      <c r="TPZ109" s="189"/>
      <c r="TQA109" s="189"/>
      <c r="TQB109" s="189"/>
      <c r="TQC109" s="189"/>
      <c r="TQD109" s="189"/>
      <c r="TQE109" s="189"/>
      <c r="TQF109" s="189"/>
      <c r="TQG109" s="189"/>
      <c r="TQH109" s="189"/>
      <c r="TQI109" s="189"/>
      <c r="TQJ109" s="189"/>
      <c r="TQK109" s="189"/>
      <c r="TQL109" s="189"/>
      <c r="TQM109" s="189"/>
      <c r="TQN109" s="189"/>
      <c r="TQO109" s="189"/>
      <c r="TQP109" s="189"/>
      <c r="TQQ109" s="189"/>
      <c r="TQR109" s="189"/>
      <c r="TQS109" s="189"/>
      <c r="TQT109" s="189"/>
      <c r="TQU109" s="189"/>
      <c r="TQV109" s="189"/>
      <c r="TQW109" s="189"/>
      <c r="TQX109" s="189"/>
      <c r="TQY109" s="189"/>
      <c r="TQZ109" s="189"/>
      <c r="TRA109" s="189"/>
      <c r="TRB109" s="189"/>
      <c r="TRC109" s="189"/>
      <c r="TRD109" s="189"/>
      <c r="TRE109" s="189"/>
      <c r="TRF109" s="189"/>
      <c r="TRG109" s="189"/>
      <c r="TRH109" s="189"/>
      <c r="TRI109" s="189"/>
      <c r="TRJ109" s="189"/>
      <c r="TRK109" s="189"/>
      <c r="TRL109" s="189"/>
      <c r="TRM109" s="189"/>
      <c r="TRN109" s="189"/>
      <c r="TRO109" s="189"/>
      <c r="TRP109" s="189"/>
      <c r="TRQ109" s="189"/>
      <c r="TRR109" s="189"/>
      <c r="TRS109" s="189"/>
      <c r="TRT109" s="189"/>
      <c r="TRU109" s="189"/>
      <c r="TRV109" s="189"/>
      <c r="TRW109" s="189"/>
      <c r="TRX109" s="189"/>
      <c r="TRY109" s="189"/>
      <c r="TRZ109" s="189"/>
      <c r="TSA109" s="189"/>
      <c r="TSB109" s="189"/>
      <c r="TSC109" s="189"/>
      <c r="TSD109" s="189"/>
      <c r="TSE109" s="189"/>
      <c r="TSF109" s="189"/>
      <c r="TSG109" s="189"/>
      <c r="TSH109" s="189"/>
      <c r="TSI109" s="189"/>
      <c r="TSJ109" s="189"/>
      <c r="TSK109" s="189"/>
      <c r="TSL109" s="189"/>
      <c r="TSM109" s="189"/>
      <c r="TSN109" s="189"/>
      <c r="TSO109" s="189"/>
      <c r="TSP109" s="189"/>
      <c r="TSQ109" s="189"/>
      <c r="TSR109" s="189"/>
      <c r="TSS109" s="189"/>
      <c r="TST109" s="189"/>
      <c r="TSU109" s="189"/>
      <c r="TSV109" s="189"/>
      <c r="TSW109" s="189"/>
      <c r="TSX109" s="189"/>
      <c r="TSY109" s="189"/>
      <c r="TSZ109" s="189"/>
      <c r="TTA109" s="189"/>
      <c r="TTB109" s="189"/>
      <c r="TTC109" s="189"/>
      <c r="TTD109" s="189"/>
      <c r="TTE109" s="189"/>
      <c r="TTF109" s="189"/>
      <c r="TTG109" s="189"/>
      <c r="TTH109" s="189"/>
      <c r="TTI109" s="189"/>
      <c r="TTJ109" s="189"/>
      <c r="TTK109" s="189"/>
      <c r="TTL109" s="189"/>
      <c r="TTM109" s="189"/>
      <c r="TTN109" s="189"/>
      <c r="TTO109" s="189"/>
      <c r="TTP109" s="189"/>
      <c r="TTQ109" s="189"/>
      <c r="TTR109" s="189"/>
      <c r="TTS109" s="189"/>
      <c r="TTT109" s="189"/>
      <c r="TTU109" s="189"/>
      <c r="TTV109" s="189"/>
      <c r="TTW109" s="189"/>
      <c r="TTX109" s="189"/>
      <c r="TTY109" s="189"/>
      <c r="TTZ109" s="189"/>
      <c r="TUA109" s="189"/>
      <c r="TUB109" s="189"/>
      <c r="TUC109" s="189"/>
      <c r="TUD109" s="189"/>
      <c r="TUE109" s="189"/>
      <c r="TUF109" s="189"/>
      <c r="TUG109" s="189"/>
      <c r="TUH109" s="189"/>
      <c r="TUI109" s="189"/>
      <c r="TUJ109" s="189"/>
      <c r="TUK109" s="189"/>
      <c r="TUL109" s="189"/>
      <c r="TUM109" s="189"/>
      <c r="TUN109" s="189"/>
      <c r="TUO109" s="189"/>
      <c r="TUP109" s="189"/>
      <c r="TUQ109" s="189"/>
      <c r="TUR109" s="189"/>
      <c r="TUS109" s="189"/>
      <c r="TUT109" s="189"/>
      <c r="TUU109" s="189"/>
      <c r="TUV109" s="189"/>
      <c r="TUW109" s="189"/>
      <c r="TUX109" s="189"/>
      <c r="TUY109" s="189"/>
      <c r="TUZ109" s="189"/>
      <c r="TVA109" s="189"/>
      <c r="TVB109" s="189"/>
      <c r="TVC109" s="189"/>
      <c r="TVD109" s="189"/>
      <c r="TVE109" s="189"/>
      <c r="TVF109" s="189"/>
      <c r="TVG109" s="189"/>
      <c r="TVH109" s="189"/>
      <c r="TVI109" s="189"/>
      <c r="TVJ109" s="189"/>
      <c r="TVK109" s="189"/>
      <c r="TVL109" s="189"/>
      <c r="TVM109" s="189"/>
      <c r="TVN109" s="189"/>
      <c r="TVO109" s="189"/>
      <c r="TVP109" s="189"/>
      <c r="TVQ109" s="189"/>
      <c r="TVR109" s="189"/>
      <c r="TVS109" s="189"/>
      <c r="TVT109" s="189"/>
      <c r="TVU109" s="189"/>
      <c r="TVV109" s="189"/>
      <c r="TVW109" s="189"/>
      <c r="TVX109" s="189"/>
      <c r="TVY109" s="189"/>
      <c r="TVZ109" s="189"/>
      <c r="TWA109" s="189"/>
      <c r="TWB109" s="189"/>
      <c r="TWC109" s="189"/>
      <c r="TWD109" s="189"/>
      <c r="TWE109" s="189"/>
      <c r="TWF109" s="189"/>
      <c r="TWG109" s="189"/>
      <c r="TWH109" s="189"/>
      <c r="TWI109" s="189"/>
      <c r="TWJ109" s="189"/>
      <c r="TWK109" s="189"/>
      <c r="TWL109" s="189"/>
      <c r="TWM109" s="189"/>
      <c r="TWN109" s="189"/>
      <c r="TWO109" s="189"/>
      <c r="TWP109" s="189"/>
      <c r="TWQ109" s="189"/>
      <c r="TWR109" s="189"/>
      <c r="TWS109" s="189"/>
      <c r="TWT109" s="189"/>
      <c r="TWU109" s="189"/>
      <c r="TWV109" s="189"/>
      <c r="TWW109" s="189"/>
      <c r="TWX109" s="189"/>
      <c r="TWY109" s="189"/>
      <c r="TWZ109" s="189"/>
      <c r="TXA109" s="189"/>
      <c r="TXB109" s="189"/>
      <c r="TXC109" s="189"/>
      <c r="TXD109" s="189"/>
      <c r="TXE109" s="189"/>
      <c r="TXF109" s="189"/>
      <c r="TXG109" s="189"/>
      <c r="TXH109" s="189"/>
      <c r="TXI109" s="189"/>
      <c r="TXJ109" s="189"/>
      <c r="TXK109" s="189"/>
      <c r="TXL109" s="189"/>
      <c r="TXM109" s="189"/>
      <c r="TXN109" s="189"/>
      <c r="TXO109" s="189"/>
      <c r="TXP109" s="189"/>
      <c r="TXQ109" s="189"/>
      <c r="TXR109" s="189"/>
      <c r="TXS109" s="189"/>
      <c r="TXT109" s="189"/>
      <c r="TXU109" s="189"/>
      <c r="TXV109" s="189"/>
      <c r="TXW109" s="189"/>
      <c r="TXX109" s="189"/>
      <c r="TXY109" s="189"/>
      <c r="TXZ109" s="189"/>
      <c r="TYA109" s="189"/>
      <c r="TYB109" s="189"/>
      <c r="TYC109" s="189"/>
      <c r="TYD109" s="189"/>
      <c r="TYE109" s="189"/>
      <c r="TYF109" s="189"/>
      <c r="TYG109" s="189"/>
      <c r="TYH109" s="189"/>
      <c r="TYI109" s="189"/>
      <c r="TYJ109" s="189"/>
      <c r="TYK109" s="189"/>
      <c r="TYL109" s="189"/>
      <c r="TYM109" s="189"/>
      <c r="TYN109" s="189"/>
      <c r="TYO109" s="189"/>
      <c r="TYP109" s="189"/>
      <c r="TYQ109" s="189"/>
      <c r="TYR109" s="189"/>
      <c r="TYS109" s="189"/>
      <c r="TYT109" s="189"/>
      <c r="TYU109" s="189"/>
      <c r="TYV109" s="189"/>
      <c r="TYW109" s="189"/>
      <c r="TYX109" s="189"/>
      <c r="TYY109" s="189"/>
      <c r="TYZ109" s="189"/>
      <c r="TZA109" s="189"/>
      <c r="TZB109" s="189"/>
      <c r="TZC109" s="189"/>
      <c r="TZD109" s="189"/>
      <c r="TZE109" s="189"/>
      <c r="TZF109" s="189"/>
      <c r="TZG109" s="189"/>
      <c r="TZH109" s="189"/>
      <c r="TZI109" s="189"/>
      <c r="TZJ109" s="189"/>
      <c r="TZK109" s="189"/>
      <c r="TZL109" s="189"/>
      <c r="TZM109" s="189"/>
      <c r="TZN109" s="189"/>
      <c r="TZO109" s="189"/>
      <c r="TZP109" s="189"/>
      <c r="TZQ109" s="189"/>
      <c r="TZR109" s="189"/>
      <c r="TZS109" s="189"/>
      <c r="TZT109" s="189"/>
      <c r="TZU109" s="189"/>
      <c r="TZV109" s="189"/>
      <c r="TZW109" s="189"/>
      <c r="TZX109" s="189"/>
      <c r="TZY109" s="189"/>
      <c r="TZZ109" s="189"/>
      <c r="UAA109" s="189"/>
      <c r="UAB109" s="189"/>
      <c r="UAC109" s="189"/>
      <c r="UAD109" s="189"/>
      <c r="UAE109" s="189"/>
      <c r="UAF109" s="189"/>
      <c r="UAG109" s="189"/>
      <c r="UAH109" s="189"/>
      <c r="UAI109" s="189"/>
      <c r="UAJ109" s="189"/>
      <c r="UAK109" s="189"/>
      <c r="UAL109" s="189"/>
      <c r="UAM109" s="189"/>
      <c r="UAN109" s="189"/>
      <c r="UAO109" s="189"/>
      <c r="UAP109" s="189"/>
      <c r="UAQ109" s="189"/>
      <c r="UAR109" s="189"/>
      <c r="UAS109" s="189"/>
      <c r="UAT109" s="189"/>
      <c r="UAU109" s="189"/>
      <c r="UAV109" s="189"/>
      <c r="UAW109" s="189"/>
      <c r="UAX109" s="189"/>
      <c r="UAY109" s="189"/>
      <c r="UAZ109" s="189"/>
      <c r="UBA109" s="189"/>
      <c r="UBB109" s="189"/>
      <c r="UBC109" s="189"/>
      <c r="UBD109" s="189"/>
      <c r="UBE109" s="189"/>
      <c r="UBF109" s="189"/>
      <c r="UBG109" s="189"/>
      <c r="UBH109" s="189"/>
      <c r="UBI109" s="189"/>
      <c r="UBJ109" s="189"/>
      <c r="UBK109" s="189"/>
      <c r="UBL109" s="189"/>
      <c r="UBM109" s="189"/>
      <c r="UBN109" s="189"/>
      <c r="UBO109" s="189"/>
      <c r="UBP109" s="189"/>
      <c r="UBQ109" s="189"/>
      <c r="UBR109" s="189"/>
      <c r="UBS109" s="189"/>
      <c r="UBT109" s="189"/>
      <c r="UBU109" s="189"/>
      <c r="UBV109" s="189"/>
      <c r="UBW109" s="189"/>
      <c r="UBX109" s="189"/>
      <c r="UBY109" s="189"/>
      <c r="UBZ109" s="189"/>
      <c r="UCA109" s="189"/>
      <c r="UCB109" s="189"/>
      <c r="UCC109" s="189"/>
      <c r="UCD109" s="189"/>
      <c r="UCE109" s="189"/>
      <c r="UCF109" s="189"/>
      <c r="UCG109" s="189"/>
      <c r="UCH109" s="189"/>
      <c r="UCI109" s="189"/>
      <c r="UCJ109" s="189"/>
      <c r="UCK109" s="189"/>
      <c r="UCL109" s="189"/>
      <c r="UCM109" s="189"/>
      <c r="UCN109" s="189"/>
      <c r="UCO109" s="189"/>
      <c r="UCP109" s="189"/>
      <c r="UCQ109" s="189"/>
      <c r="UCR109" s="189"/>
      <c r="UCS109" s="189"/>
      <c r="UCT109" s="189"/>
      <c r="UCU109" s="189"/>
      <c r="UCV109" s="189"/>
      <c r="UCW109" s="189"/>
      <c r="UCX109" s="189"/>
      <c r="UCY109" s="189"/>
      <c r="UCZ109" s="189"/>
      <c r="UDA109" s="189"/>
      <c r="UDB109" s="189"/>
      <c r="UDC109" s="189"/>
      <c r="UDD109" s="189"/>
      <c r="UDE109" s="189"/>
      <c r="UDF109" s="189"/>
      <c r="UDG109" s="189"/>
      <c r="UDH109" s="189"/>
      <c r="UDI109" s="189"/>
      <c r="UDJ109" s="189"/>
      <c r="UDK109" s="189"/>
      <c r="UDL109" s="189"/>
      <c r="UDM109" s="189"/>
      <c r="UDN109" s="189"/>
      <c r="UDO109" s="189"/>
      <c r="UDP109" s="189"/>
      <c r="UDQ109" s="189"/>
      <c r="UDR109" s="189"/>
      <c r="UDS109" s="189"/>
      <c r="UDT109" s="189"/>
      <c r="UDU109" s="189"/>
      <c r="UDV109" s="189"/>
      <c r="UDW109" s="189"/>
      <c r="UDX109" s="189"/>
      <c r="UDY109" s="189"/>
      <c r="UDZ109" s="189"/>
      <c r="UEA109" s="189"/>
      <c r="UEB109" s="189"/>
      <c r="UEC109" s="189"/>
      <c r="UED109" s="189"/>
      <c r="UEE109" s="189"/>
      <c r="UEF109" s="189"/>
      <c r="UEG109" s="189"/>
      <c r="UEH109" s="189"/>
      <c r="UEI109" s="189"/>
      <c r="UEJ109" s="189"/>
      <c r="UEK109" s="189"/>
      <c r="UEL109" s="189"/>
      <c r="UEM109" s="189"/>
      <c r="UEN109" s="189"/>
      <c r="UEO109" s="189"/>
      <c r="UEP109" s="189"/>
      <c r="UEQ109" s="189"/>
      <c r="UER109" s="189"/>
      <c r="UES109" s="189"/>
      <c r="UET109" s="189"/>
      <c r="UEU109" s="189"/>
      <c r="UEV109" s="189"/>
      <c r="UEW109" s="189"/>
      <c r="UEX109" s="189"/>
      <c r="UEY109" s="189"/>
      <c r="UEZ109" s="189"/>
      <c r="UFA109" s="189"/>
      <c r="UFB109" s="189"/>
      <c r="UFC109" s="189"/>
      <c r="UFD109" s="189"/>
      <c r="UFE109" s="189"/>
      <c r="UFF109" s="189"/>
      <c r="UFG109" s="189"/>
      <c r="UFH109" s="189"/>
      <c r="UFI109" s="189"/>
      <c r="UFJ109" s="189"/>
      <c r="UFK109" s="189"/>
      <c r="UFL109" s="189"/>
      <c r="UFM109" s="189"/>
      <c r="UFN109" s="189"/>
      <c r="UFO109" s="189"/>
      <c r="UFP109" s="189"/>
      <c r="UFQ109" s="189"/>
      <c r="UFR109" s="189"/>
      <c r="UFS109" s="189"/>
      <c r="UFT109" s="189"/>
      <c r="UFU109" s="189"/>
      <c r="UFV109" s="189"/>
      <c r="UFW109" s="189"/>
      <c r="UFX109" s="189"/>
      <c r="UFY109" s="189"/>
      <c r="UFZ109" s="189"/>
      <c r="UGA109" s="189"/>
      <c r="UGB109" s="189"/>
      <c r="UGC109" s="189"/>
      <c r="UGD109" s="189"/>
      <c r="UGE109" s="189"/>
      <c r="UGF109" s="189"/>
      <c r="UGG109" s="189"/>
      <c r="UGH109" s="189"/>
      <c r="UGI109" s="189"/>
      <c r="UGJ109" s="189"/>
      <c r="UGK109" s="189"/>
      <c r="UGL109" s="189"/>
      <c r="UGM109" s="189"/>
      <c r="UGN109" s="189"/>
      <c r="UGO109" s="189"/>
      <c r="UGP109" s="189"/>
      <c r="UGQ109" s="189"/>
      <c r="UGR109" s="189"/>
      <c r="UGS109" s="189"/>
      <c r="UGT109" s="189"/>
      <c r="UGU109" s="189"/>
      <c r="UGV109" s="189"/>
      <c r="UGW109" s="189"/>
      <c r="UGX109" s="189"/>
      <c r="UGY109" s="189"/>
      <c r="UGZ109" s="189"/>
      <c r="UHA109" s="189"/>
      <c r="UHB109" s="189"/>
      <c r="UHC109" s="189"/>
      <c r="UHD109" s="189"/>
      <c r="UHE109" s="189"/>
      <c r="UHF109" s="189"/>
      <c r="UHG109" s="189"/>
      <c r="UHH109" s="189"/>
      <c r="UHI109" s="189"/>
      <c r="UHJ109" s="189"/>
      <c r="UHK109" s="189"/>
      <c r="UHL109" s="189"/>
      <c r="UHM109" s="189"/>
      <c r="UHN109" s="189"/>
      <c r="UHO109" s="189"/>
      <c r="UHP109" s="189"/>
      <c r="UHQ109" s="189"/>
      <c r="UHR109" s="189"/>
      <c r="UHS109" s="189"/>
      <c r="UHT109" s="189"/>
      <c r="UHU109" s="189"/>
      <c r="UHV109" s="189"/>
      <c r="UHW109" s="189"/>
      <c r="UHX109" s="189"/>
      <c r="UHY109" s="189"/>
      <c r="UHZ109" s="189"/>
      <c r="UIA109" s="189"/>
      <c r="UIB109" s="189"/>
      <c r="UIC109" s="189"/>
      <c r="UID109" s="189"/>
      <c r="UIE109" s="189"/>
      <c r="UIF109" s="189"/>
      <c r="UIG109" s="189"/>
      <c r="UIH109" s="189"/>
      <c r="UII109" s="189"/>
      <c r="UIJ109" s="189"/>
      <c r="UIK109" s="189"/>
      <c r="UIL109" s="189"/>
      <c r="UIM109" s="189"/>
      <c r="UIN109" s="189"/>
      <c r="UIO109" s="189"/>
      <c r="UIP109" s="189"/>
      <c r="UIQ109" s="189"/>
      <c r="UIR109" s="189"/>
      <c r="UIS109" s="189"/>
      <c r="UIT109" s="189"/>
      <c r="UIU109" s="189"/>
      <c r="UIV109" s="189"/>
      <c r="UIW109" s="189"/>
      <c r="UIX109" s="189"/>
      <c r="UIY109" s="189"/>
      <c r="UIZ109" s="189"/>
      <c r="UJA109" s="189"/>
      <c r="UJB109" s="189"/>
      <c r="UJC109" s="189"/>
      <c r="UJD109" s="189"/>
      <c r="UJE109" s="189"/>
      <c r="UJF109" s="189"/>
      <c r="UJG109" s="189"/>
      <c r="UJH109" s="189"/>
      <c r="UJI109" s="189"/>
      <c r="UJJ109" s="189"/>
      <c r="UJK109" s="189"/>
      <c r="UJL109" s="189"/>
      <c r="UJM109" s="189"/>
      <c r="UJN109" s="189"/>
      <c r="UJO109" s="189"/>
      <c r="UJP109" s="189"/>
      <c r="UJQ109" s="189"/>
      <c r="UJR109" s="189"/>
      <c r="UJS109" s="189"/>
      <c r="UJT109" s="189"/>
      <c r="UJU109" s="189"/>
      <c r="UJV109" s="189"/>
      <c r="UJW109" s="189"/>
      <c r="UJX109" s="189"/>
      <c r="UJY109" s="189"/>
      <c r="UJZ109" s="189"/>
      <c r="UKA109" s="189"/>
      <c r="UKB109" s="189"/>
      <c r="UKC109" s="189"/>
      <c r="UKD109" s="189"/>
      <c r="UKE109" s="189"/>
      <c r="UKF109" s="189"/>
      <c r="UKG109" s="189"/>
      <c r="UKH109" s="189"/>
      <c r="UKI109" s="189"/>
      <c r="UKJ109" s="189"/>
      <c r="UKK109" s="189"/>
      <c r="UKL109" s="189"/>
      <c r="UKM109" s="189"/>
      <c r="UKN109" s="189"/>
      <c r="UKO109" s="189"/>
      <c r="UKP109" s="189"/>
      <c r="UKQ109" s="189"/>
      <c r="UKR109" s="189"/>
      <c r="UKS109" s="189"/>
      <c r="UKT109" s="189"/>
      <c r="UKU109" s="189"/>
      <c r="UKV109" s="189"/>
      <c r="UKW109" s="189"/>
      <c r="UKX109" s="189"/>
      <c r="UKY109" s="189"/>
      <c r="UKZ109" s="189"/>
      <c r="ULA109" s="189"/>
      <c r="ULB109" s="189"/>
      <c r="ULC109" s="189"/>
      <c r="ULD109" s="189"/>
      <c r="ULE109" s="189"/>
      <c r="ULF109" s="189"/>
      <c r="ULG109" s="189"/>
      <c r="ULH109" s="189"/>
      <c r="ULI109" s="189"/>
      <c r="ULJ109" s="189"/>
      <c r="ULK109" s="189"/>
      <c r="ULL109" s="189"/>
      <c r="ULM109" s="189"/>
      <c r="ULN109" s="189"/>
      <c r="ULO109" s="189"/>
      <c r="ULP109" s="189"/>
      <c r="ULQ109" s="189"/>
      <c r="ULR109" s="189"/>
      <c r="ULS109" s="189"/>
      <c r="ULT109" s="189"/>
      <c r="ULU109" s="189"/>
      <c r="ULV109" s="189"/>
      <c r="ULW109" s="189"/>
      <c r="ULX109" s="189"/>
      <c r="ULY109" s="189"/>
      <c r="ULZ109" s="189"/>
      <c r="UMA109" s="189"/>
      <c r="UMB109" s="189"/>
      <c r="UMC109" s="189"/>
      <c r="UMD109" s="189"/>
      <c r="UME109" s="189"/>
      <c r="UMF109" s="189"/>
      <c r="UMG109" s="189"/>
      <c r="UMH109" s="189"/>
      <c r="UMI109" s="189"/>
      <c r="UMJ109" s="189"/>
      <c r="UMK109" s="189"/>
      <c r="UML109" s="189"/>
      <c r="UMM109" s="189"/>
      <c r="UMN109" s="189"/>
      <c r="UMO109" s="189"/>
      <c r="UMP109" s="189"/>
      <c r="UMQ109" s="189"/>
      <c r="UMR109" s="189"/>
      <c r="UMS109" s="189"/>
      <c r="UMT109" s="189"/>
      <c r="UMU109" s="189"/>
      <c r="UMV109" s="189"/>
      <c r="UMW109" s="189"/>
      <c r="UMX109" s="189"/>
      <c r="UMY109" s="189"/>
      <c r="UMZ109" s="189"/>
      <c r="UNA109" s="189"/>
      <c r="UNB109" s="189"/>
      <c r="UNC109" s="189"/>
      <c r="UND109" s="189"/>
      <c r="UNE109" s="189"/>
      <c r="UNF109" s="189"/>
      <c r="UNG109" s="189"/>
      <c r="UNH109" s="189"/>
      <c r="UNI109" s="189"/>
      <c r="UNJ109" s="189"/>
      <c r="UNK109" s="189"/>
      <c r="UNL109" s="189"/>
      <c r="UNM109" s="189"/>
      <c r="UNN109" s="189"/>
      <c r="UNO109" s="189"/>
      <c r="UNP109" s="189"/>
      <c r="UNQ109" s="189"/>
      <c r="UNR109" s="189"/>
      <c r="UNS109" s="189"/>
      <c r="UNT109" s="189"/>
      <c r="UNU109" s="189"/>
      <c r="UNV109" s="189"/>
      <c r="UNW109" s="189"/>
      <c r="UNX109" s="189"/>
      <c r="UNY109" s="189"/>
      <c r="UNZ109" s="189"/>
      <c r="UOA109" s="189"/>
      <c r="UOB109" s="189"/>
      <c r="UOC109" s="189"/>
      <c r="UOD109" s="189"/>
      <c r="UOE109" s="189"/>
      <c r="UOF109" s="189"/>
      <c r="UOG109" s="189"/>
      <c r="UOH109" s="189"/>
      <c r="UOI109" s="189"/>
      <c r="UOJ109" s="189"/>
      <c r="UOK109" s="189"/>
      <c r="UOL109" s="189"/>
      <c r="UOM109" s="189"/>
      <c r="UON109" s="189"/>
      <c r="UOO109" s="189"/>
      <c r="UOP109" s="189"/>
      <c r="UOQ109" s="189"/>
      <c r="UOR109" s="189"/>
      <c r="UOS109" s="189"/>
      <c r="UOT109" s="189"/>
      <c r="UOU109" s="189"/>
      <c r="UOV109" s="189"/>
      <c r="UOW109" s="189"/>
      <c r="UOX109" s="189"/>
      <c r="UOY109" s="189"/>
      <c r="UOZ109" s="189"/>
      <c r="UPA109" s="189"/>
      <c r="UPB109" s="189"/>
      <c r="UPC109" s="189"/>
      <c r="UPD109" s="189"/>
      <c r="UPE109" s="189"/>
      <c r="UPF109" s="189"/>
      <c r="UPG109" s="189"/>
      <c r="UPH109" s="189"/>
      <c r="UPI109" s="189"/>
      <c r="UPJ109" s="189"/>
      <c r="UPK109" s="189"/>
      <c r="UPL109" s="189"/>
      <c r="UPM109" s="189"/>
      <c r="UPN109" s="189"/>
      <c r="UPO109" s="189"/>
      <c r="UPP109" s="189"/>
      <c r="UPQ109" s="189"/>
      <c r="UPR109" s="189"/>
      <c r="UPS109" s="189"/>
      <c r="UPT109" s="189"/>
      <c r="UPU109" s="189"/>
      <c r="UPV109" s="189"/>
      <c r="UPW109" s="189"/>
      <c r="UPX109" s="189"/>
      <c r="UPY109" s="189"/>
      <c r="UPZ109" s="189"/>
      <c r="UQA109" s="189"/>
      <c r="UQB109" s="189"/>
      <c r="UQC109" s="189"/>
      <c r="UQD109" s="189"/>
      <c r="UQE109" s="189"/>
      <c r="UQF109" s="189"/>
      <c r="UQG109" s="189"/>
      <c r="UQH109" s="189"/>
      <c r="UQI109" s="189"/>
      <c r="UQJ109" s="189"/>
      <c r="UQK109" s="189"/>
      <c r="UQL109" s="189"/>
      <c r="UQM109" s="189"/>
      <c r="UQN109" s="189"/>
      <c r="UQO109" s="189"/>
      <c r="UQP109" s="189"/>
      <c r="UQQ109" s="189"/>
      <c r="UQR109" s="189"/>
      <c r="UQS109" s="189"/>
      <c r="UQT109" s="189"/>
      <c r="UQU109" s="189"/>
      <c r="UQV109" s="189"/>
      <c r="UQW109" s="189"/>
      <c r="UQX109" s="189"/>
      <c r="UQY109" s="189"/>
      <c r="UQZ109" s="189"/>
      <c r="URA109" s="189"/>
      <c r="URB109" s="189"/>
      <c r="URC109" s="189"/>
      <c r="URD109" s="189"/>
      <c r="URE109" s="189"/>
      <c r="URF109" s="189"/>
      <c r="URG109" s="189"/>
      <c r="URH109" s="189"/>
      <c r="URI109" s="189"/>
      <c r="URJ109" s="189"/>
      <c r="URK109" s="189"/>
      <c r="URL109" s="189"/>
      <c r="URM109" s="189"/>
      <c r="URN109" s="189"/>
      <c r="URO109" s="189"/>
      <c r="URP109" s="189"/>
      <c r="URQ109" s="189"/>
      <c r="URR109" s="189"/>
      <c r="URS109" s="189"/>
      <c r="URT109" s="189"/>
      <c r="URU109" s="189"/>
      <c r="URV109" s="189"/>
      <c r="URW109" s="189"/>
      <c r="URX109" s="189"/>
      <c r="URY109" s="189"/>
      <c r="URZ109" s="189"/>
      <c r="USA109" s="189"/>
      <c r="USB109" s="189"/>
      <c r="USC109" s="189"/>
      <c r="USD109" s="189"/>
      <c r="USE109" s="189"/>
      <c r="USF109" s="189"/>
      <c r="USG109" s="189"/>
      <c r="USH109" s="189"/>
      <c r="USI109" s="189"/>
      <c r="USJ109" s="189"/>
      <c r="USK109" s="189"/>
      <c r="USL109" s="189"/>
      <c r="USM109" s="189"/>
      <c r="USN109" s="189"/>
      <c r="USO109" s="189"/>
      <c r="USP109" s="189"/>
      <c r="USQ109" s="189"/>
      <c r="USR109" s="189"/>
      <c r="USS109" s="189"/>
      <c r="UST109" s="189"/>
      <c r="USU109" s="189"/>
      <c r="USV109" s="189"/>
      <c r="USW109" s="189"/>
      <c r="USX109" s="189"/>
      <c r="USY109" s="189"/>
      <c r="USZ109" s="189"/>
      <c r="UTA109" s="189"/>
      <c r="UTB109" s="189"/>
      <c r="UTC109" s="189"/>
      <c r="UTD109" s="189"/>
      <c r="UTE109" s="189"/>
      <c r="UTF109" s="189"/>
      <c r="UTG109" s="189"/>
      <c r="UTH109" s="189"/>
      <c r="UTI109" s="189"/>
      <c r="UTJ109" s="189"/>
      <c r="UTK109" s="189"/>
      <c r="UTL109" s="189"/>
      <c r="UTM109" s="189"/>
      <c r="UTN109" s="189"/>
      <c r="UTO109" s="189"/>
      <c r="UTP109" s="189"/>
      <c r="UTQ109" s="189"/>
      <c r="UTR109" s="189"/>
      <c r="UTS109" s="189"/>
      <c r="UTT109" s="189"/>
      <c r="UTU109" s="189"/>
      <c r="UTV109" s="189"/>
      <c r="UTW109" s="189"/>
      <c r="UTX109" s="189"/>
      <c r="UTY109" s="189"/>
      <c r="UTZ109" s="189"/>
      <c r="UUA109" s="189"/>
      <c r="UUB109" s="189"/>
      <c r="UUC109" s="189"/>
      <c r="UUD109" s="189"/>
      <c r="UUE109" s="189"/>
      <c r="UUF109" s="189"/>
      <c r="UUG109" s="189"/>
      <c r="UUH109" s="189"/>
      <c r="UUI109" s="189"/>
      <c r="UUJ109" s="189"/>
      <c r="UUK109" s="189"/>
      <c r="UUL109" s="189"/>
      <c r="UUM109" s="189"/>
      <c r="UUN109" s="189"/>
      <c r="UUO109" s="189"/>
      <c r="UUP109" s="189"/>
      <c r="UUQ109" s="189"/>
      <c r="UUR109" s="189"/>
      <c r="UUS109" s="189"/>
      <c r="UUT109" s="189"/>
      <c r="UUU109" s="189"/>
      <c r="UUV109" s="189"/>
      <c r="UUW109" s="189"/>
      <c r="UUX109" s="189"/>
      <c r="UUY109" s="189"/>
      <c r="UUZ109" s="189"/>
      <c r="UVA109" s="189"/>
      <c r="UVB109" s="189"/>
      <c r="UVC109" s="189"/>
      <c r="UVD109" s="189"/>
      <c r="UVE109" s="189"/>
      <c r="UVF109" s="189"/>
      <c r="UVG109" s="189"/>
      <c r="UVH109" s="189"/>
      <c r="UVI109" s="189"/>
      <c r="UVJ109" s="189"/>
      <c r="UVK109" s="189"/>
      <c r="UVL109" s="189"/>
      <c r="UVM109" s="189"/>
      <c r="UVN109" s="189"/>
      <c r="UVO109" s="189"/>
      <c r="UVP109" s="189"/>
      <c r="UVQ109" s="189"/>
      <c r="UVR109" s="189"/>
      <c r="UVS109" s="189"/>
      <c r="UVT109" s="189"/>
      <c r="UVU109" s="189"/>
      <c r="UVV109" s="189"/>
      <c r="UVW109" s="189"/>
      <c r="UVX109" s="189"/>
      <c r="UVY109" s="189"/>
      <c r="UVZ109" s="189"/>
      <c r="UWA109" s="189"/>
      <c r="UWB109" s="189"/>
      <c r="UWC109" s="189"/>
      <c r="UWD109" s="189"/>
      <c r="UWE109" s="189"/>
      <c r="UWF109" s="189"/>
      <c r="UWG109" s="189"/>
      <c r="UWH109" s="189"/>
      <c r="UWI109" s="189"/>
      <c r="UWJ109" s="189"/>
      <c r="UWK109" s="189"/>
      <c r="UWL109" s="189"/>
      <c r="UWM109" s="189"/>
      <c r="UWN109" s="189"/>
      <c r="UWO109" s="189"/>
      <c r="UWP109" s="189"/>
      <c r="UWQ109" s="189"/>
      <c r="UWR109" s="189"/>
      <c r="UWS109" s="189"/>
      <c r="UWT109" s="189"/>
      <c r="UWU109" s="189"/>
      <c r="UWV109" s="189"/>
      <c r="UWW109" s="189"/>
      <c r="UWX109" s="189"/>
      <c r="UWY109" s="189"/>
      <c r="UWZ109" s="189"/>
      <c r="UXA109" s="189"/>
      <c r="UXB109" s="189"/>
      <c r="UXC109" s="189"/>
      <c r="UXD109" s="189"/>
      <c r="UXE109" s="189"/>
      <c r="UXF109" s="189"/>
      <c r="UXG109" s="189"/>
      <c r="UXH109" s="189"/>
      <c r="UXI109" s="189"/>
      <c r="UXJ109" s="189"/>
      <c r="UXK109" s="189"/>
      <c r="UXL109" s="189"/>
      <c r="UXM109" s="189"/>
      <c r="UXN109" s="189"/>
      <c r="UXO109" s="189"/>
      <c r="UXP109" s="189"/>
      <c r="UXQ109" s="189"/>
      <c r="UXR109" s="189"/>
      <c r="UXS109" s="189"/>
      <c r="UXT109" s="189"/>
      <c r="UXU109" s="189"/>
      <c r="UXV109" s="189"/>
      <c r="UXW109" s="189"/>
      <c r="UXX109" s="189"/>
      <c r="UXY109" s="189"/>
      <c r="UXZ109" s="189"/>
      <c r="UYA109" s="189"/>
      <c r="UYB109" s="189"/>
      <c r="UYC109" s="189"/>
      <c r="UYD109" s="189"/>
      <c r="UYE109" s="189"/>
      <c r="UYF109" s="189"/>
      <c r="UYG109" s="189"/>
      <c r="UYH109" s="189"/>
      <c r="UYI109" s="189"/>
      <c r="UYJ109" s="189"/>
      <c r="UYK109" s="189"/>
      <c r="UYL109" s="189"/>
      <c r="UYM109" s="189"/>
      <c r="UYN109" s="189"/>
      <c r="UYO109" s="189"/>
      <c r="UYP109" s="189"/>
      <c r="UYQ109" s="189"/>
      <c r="UYR109" s="189"/>
      <c r="UYS109" s="189"/>
      <c r="UYT109" s="189"/>
      <c r="UYU109" s="189"/>
      <c r="UYV109" s="189"/>
      <c r="UYW109" s="189"/>
      <c r="UYX109" s="189"/>
      <c r="UYY109" s="189"/>
      <c r="UYZ109" s="189"/>
      <c r="UZA109" s="189"/>
      <c r="UZB109" s="189"/>
      <c r="UZC109" s="189"/>
      <c r="UZD109" s="189"/>
      <c r="UZE109" s="189"/>
      <c r="UZF109" s="189"/>
      <c r="UZG109" s="189"/>
      <c r="UZH109" s="189"/>
      <c r="UZI109" s="189"/>
      <c r="UZJ109" s="189"/>
      <c r="UZK109" s="189"/>
      <c r="UZL109" s="189"/>
      <c r="UZM109" s="189"/>
      <c r="UZN109" s="189"/>
      <c r="UZO109" s="189"/>
      <c r="UZP109" s="189"/>
      <c r="UZQ109" s="189"/>
      <c r="UZR109" s="189"/>
      <c r="UZS109" s="189"/>
      <c r="UZT109" s="189"/>
      <c r="UZU109" s="189"/>
      <c r="UZV109" s="189"/>
      <c r="UZW109" s="189"/>
      <c r="UZX109" s="189"/>
      <c r="UZY109" s="189"/>
      <c r="UZZ109" s="189"/>
      <c r="VAA109" s="189"/>
      <c r="VAB109" s="189"/>
      <c r="VAC109" s="189"/>
      <c r="VAD109" s="189"/>
      <c r="VAE109" s="189"/>
      <c r="VAF109" s="189"/>
      <c r="VAG109" s="189"/>
      <c r="VAH109" s="189"/>
      <c r="VAI109" s="189"/>
      <c r="VAJ109" s="189"/>
      <c r="VAK109" s="189"/>
      <c r="VAL109" s="189"/>
      <c r="VAM109" s="189"/>
      <c r="VAN109" s="189"/>
      <c r="VAO109" s="189"/>
      <c r="VAP109" s="189"/>
      <c r="VAQ109" s="189"/>
      <c r="VAR109" s="189"/>
      <c r="VAS109" s="189"/>
      <c r="VAT109" s="189"/>
      <c r="VAU109" s="189"/>
      <c r="VAV109" s="189"/>
      <c r="VAW109" s="189"/>
      <c r="VAX109" s="189"/>
      <c r="VAY109" s="189"/>
      <c r="VAZ109" s="189"/>
      <c r="VBA109" s="189"/>
      <c r="VBB109" s="189"/>
      <c r="VBC109" s="189"/>
      <c r="VBD109" s="189"/>
      <c r="VBE109" s="189"/>
      <c r="VBF109" s="189"/>
      <c r="VBG109" s="189"/>
      <c r="VBH109" s="189"/>
      <c r="VBI109" s="189"/>
      <c r="VBJ109" s="189"/>
      <c r="VBK109" s="189"/>
      <c r="VBL109" s="189"/>
      <c r="VBM109" s="189"/>
      <c r="VBN109" s="189"/>
      <c r="VBO109" s="189"/>
      <c r="VBP109" s="189"/>
      <c r="VBQ109" s="189"/>
      <c r="VBR109" s="189"/>
      <c r="VBS109" s="189"/>
      <c r="VBT109" s="189"/>
      <c r="VBU109" s="189"/>
      <c r="VBV109" s="189"/>
      <c r="VBW109" s="189"/>
      <c r="VBX109" s="189"/>
      <c r="VBY109" s="189"/>
      <c r="VBZ109" s="189"/>
      <c r="VCA109" s="189"/>
      <c r="VCB109" s="189"/>
      <c r="VCC109" s="189"/>
      <c r="VCD109" s="189"/>
      <c r="VCE109" s="189"/>
      <c r="VCF109" s="189"/>
      <c r="VCG109" s="189"/>
      <c r="VCH109" s="189"/>
      <c r="VCI109" s="189"/>
      <c r="VCJ109" s="189"/>
      <c r="VCK109" s="189"/>
      <c r="VCL109" s="189"/>
      <c r="VCM109" s="189"/>
      <c r="VCN109" s="189"/>
      <c r="VCO109" s="189"/>
      <c r="VCP109" s="189"/>
      <c r="VCQ109" s="189"/>
      <c r="VCR109" s="189"/>
      <c r="VCS109" s="189"/>
      <c r="VCT109" s="189"/>
      <c r="VCU109" s="189"/>
      <c r="VCV109" s="189"/>
      <c r="VCW109" s="189"/>
      <c r="VCX109" s="189"/>
      <c r="VCY109" s="189"/>
      <c r="VCZ109" s="189"/>
      <c r="VDA109" s="189"/>
      <c r="VDB109" s="189"/>
      <c r="VDC109" s="189"/>
      <c r="VDD109" s="189"/>
      <c r="VDE109" s="189"/>
      <c r="VDF109" s="189"/>
      <c r="VDG109" s="189"/>
      <c r="VDH109" s="189"/>
      <c r="VDI109" s="189"/>
      <c r="VDJ109" s="189"/>
      <c r="VDK109" s="189"/>
      <c r="VDL109" s="189"/>
      <c r="VDM109" s="189"/>
      <c r="VDN109" s="189"/>
      <c r="VDO109" s="189"/>
      <c r="VDP109" s="189"/>
      <c r="VDQ109" s="189"/>
      <c r="VDR109" s="189"/>
      <c r="VDS109" s="189"/>
      <c r="VDT109" s="189"/>
      <c r="VDU109" s="189"/>
      <c r="VDV109" s="189"/>
      <c r="VDW109" s="189"/>
      <c r="VDX109" s="189"/>
      <c r="VDY109" s="189"/>
      <c r="VDZ109" s="189"/>
      <c r="VEA109" s="189"/>
      <c r="VEB109" s="189"/>
      <c r="VEC109" s="189"/>
      <c r="VED109" s="189"/>
      <c r="VEE109" s="189"/>
      <c r="VEF109" s="189"/>
      <c r="VEG109" s="189"/>
      <c r="VEH109" s="189"/>
      <c r="VEI109" s="189"/>
      <c r="VEJ109" s="189"/>
      <c r="VEK109" s="189"/>
      <c r="VEL109" s="189"/>
      <c r="VEM109" s="189"/>
      <c r="VEN109" s="189"/>
      <c r="VEO109" s="189"/>
      <c r="VEP109" s="189"/>
      <c r="VEQ109" s="189"/>
      <c r="VER109" s="189"/>
      <c r="VES109" s="189"/>
      <c r="VET109" s="189"/>
      <c r="VEU109" s="189"/>
      <c r="VEV109" s="189"/>
      <c r="VEW109" s="189"/>
      <c r="VEX109" s="189"/>
      <c r="VEY109" s="189"/>
      <c r="VEZ109" s="189"/>
      <c r="VFA109" s="189"/>
      <c r="VFB109" s="189"/>
      <c r="VFC109" s="189"/>
      <c r="VFD109" s="189"/>
      <c r="VFE109" s="189"/>
      <c r="VFF109" s="189"/>
      <c r="VFG109" s="189"/>
      <c r="VFH109" s="189"/>
      <c r="VFI109" s="189"/>
      <c r="VFJ109" s="189"/>
      <c r="VFK109" s="189"/>
      <c r="VFL109" s="189"/>
      <c r="VFM109" s="189"/>
      <c r="VFN109" s="189"/>
      <c r="VFO109" s="189"/>
      <c r="VFP109" s="189"/>
      <c r="VFQ109" s="189"/>
      <c r="VFR109" s="189"/>
      <c r="VFS109" s="189"/>
      <c r="VFT109" s="189"/>
      <c r="VFU109" s="189"/>
      <c r="VFV109" s="189"/>
      <c r="VFW109" s="189"/>
      <c r="VFX109" s="189"/>
      <c r="VFY109" s="189"/>
      <c r="VFZ109" s="189"/>
      <c r="VGA109" s="189"/>
      <c r="VGB109" s="189"/>
      <c r="VGC109" s="189"/>
      <c r="VGD109" s="189"/>
      <c r="VGE109" s="189"/>
      <c r="VGF109" s="189"/>
      <c r="VGG109" s="189"/>
      <c r="VGH109" s="189"/>
      <c r="VGI109" s="189"/>
      <c r="VGJ109" s="189"/>
      <c r="VGK109" s="189"/>
      <c r="VGL109" s="189"/>
      <c r="VGM109" s="189"/>
      <c r="VGN109" s="189"/>
      <c r="VGO109" s="189"/>
      <c r="VGP109" s="189"/>
      <c r="VGQ109" s="189"/>
      <c r="VGR109" s="189"/>
      <c r="VGS109" s="189"/>
      <c r="VGT109" s="189"/>
      <c r="VGU109" s="189"/>
      <c r="VGV109" s="189"/>
      <c r="VGW109" s="189"/>
      <c r="VGX109" s="189"/>
      <c r="VGY109" s="189"/>
      <c r="VGZ109" s="189"/>
      <c r="VHA109" s="189"/>
      <c r="VHB109" s="189"/>
      <c r="VHC109" s="189"/>
      <c r="VHD109" s="189"/>
      <c r="VHE109" s="189"/>
      <c r="VHF109" s="189"/>
      <c r="VHG109" s="189"/>
      <c r="VHH109" s="189"/>
      <c r="VHI109" s="189"/>
      <c r="VHJ109" s="189"/>
      <c r="VHK109" s="189"/>
      <c r="VHL109" s="189"/>
      <c r="VHM109" s="189"/>
      <c r="VHN109" s="189"/>
      <c r="VHO109" s="189"/>
      <c r="VHP109" s="189"/>
      <c r="VHQ109" s="189"/>
      <c r="VHR109" s="189"/>
      <c r="VHS109" s="189"/>
      <c r="VHT109" s="189"/>
      <c r="VHU109" s="189"/>
      <c r="VHV109" s="189"/>
      <c r="VHW109" s="189"/>
      <c r="VHX109" s="189"/>
      <c r="VHY109" s="189"/>
      <c r="VHZ109" s="189"/>
      <c r="VIA109" s="189"/>
      <c r="VIB109" s="189"/>
      <c r="VIC109" s="189"/>
      <c r="VID109" s="189"/>
      <c r="VIE109" s="189"/>
      <c r="VIF109" s="189"/>
      <c r="VIG109" s="189"/>
      <c r="VIH109" s="189"/>
      <c r="VII109" s="189"/>
      <c r="VIJ109" s="189"/>
      <c r="VIK109" s="189"/>
      <c r="VIL109" s="189"/>
      <c r="VIM109" s="189"/>
      <c r="VIN109" s="189"/>
      <c r="VIO109" s="189"/>
      <c r="VIP109" s="189"/>
      <c r="VIQ109" s="189"/>
      <c r="VIR109" s="189"/>
      <c r="VIS109" s="189"/>
      <c r="VIT109" s="189"/>
      <c r="VIU109" s="189"/>
      <c r="VIV109" s="189"/>
      <c r="VIW109" s="189"/>
      <c r="VIX109" s="189"/>
      <c r="VIY109" s="189"/>
      <c r="VIZ109" s="189"/>
      <c r="VJA109" s="189"/>
      <c r="VJB109" s="189"/>
      <c r="VJC109" s="189"/>
      <c r="VJD109" s="189"/>
      <c r="VJE109" s="189"/>
      <c r="VJF109" s="189"/>
      <c r="VJG109" s="189"/>
      <c r="VJH109" s="189"/>
      <c r="VJI109" s="189"/>
      <c r="VJJ109" s="189"/>
      <c r="VJK109" s="189"/>
      <c r="VJL109" s="189"/>
      <c r="VJM109" s="189"/>
      <c r="VJN109" s="189"/>
      <c r="VJO109" s="189"/>
      <c r="VJP109" s="189"/>
      <c r="VJQ109" s="189"/>
      <c r="VJR109" s="189"/>
      <c r="VJS109" s="189"/>
      <c r="VJT109" s="189"/>
      <c r="VJU109" s="189"/>
      <c r="VJV109" s="189"/>
      <c r="VJW109" s="189"/>
      <c r="VJX109" s="189"/>
      <c r="VJY109" s="189"/>
      <c r="VJZ109" s="189"/>
      <c r="VKA109" s="189"/>
      <c r="VKB109" s="189"/>
      <c r="VKC109" s="189"/>
      <c r="VKD109" s="189"/>
      <c r="VKE109" s="189"/>
      <c r="VKF109" s="189"/>
      <c r="VKG109" s="189"/>
      <c r="VKH109" s="189"/>
      <c r="VKI109" s="189"/>
      <c r="VKJ109" s="189"/>
      <c r="VKK109" s="189"/>
      <c r="VKL109" s="189"/>
      <c r="VKM109" s="189"/>
      <c r="VKN109" s="189"/>
      <c r="VKO109" s="189"/>
      <c r="VKP109" s="189"/>
      <c r="VKQ109" s="189"/>
      <c r="VKR109" s="189"/>
      <c r="VKS109" s="189"/>
      <c r="VKT109" s="189"/>
      <c r="VKU109" s="189"/>
      <c r="VKV109" s="189"/>
      <c r="VKW109" s="189"/>
      <c r="VKX109" s="189"/>
      <c r="VKY109" s="189"/>
      <c r="VKZ109" s="189"/>
      <c r="VLA109" s="189"/>
      <c r="VLB109" s="189"/>
      <c r="VLC109" s="189"/>
      <c r="VLD109" s="189"/>
      <c r="VLE109" s="189"/>
      <c r="VLF109" s="189"/>
      <c r="VLG109" s="189"/>
      <c r="VLH109" s="189"/>
      <c r="VLI109" s="189"/>
      <c r="VLJ109" s="189"/>
      <c r="VLK109" s="189"/>
      <c r="VLL109" s="189"/>
      <c r="VLM109" s="189"/>
      <c r="VLN109" s="189"/>
      <c r="VLO109" s="189"/>
      <c r="VLP109" s="189"/>
      <c r="VLQ109" s="189"/>
      <c r="VLR109" s="189"/>
      <c r="VLS109" s="189"/>
      <c r="VLT109" s="189"/>
      <c r="VLU109" s="189"/>
      <c r="VLV109" s="189"/>
      <c r="VLW109" s="189"/>
      <c r="VLX109" s="189"/>
      <c r="VLY109" s="189"/>
      <c r="VLZ109" s="189"/>
      <c r="VMA109" s="189"/>
      <c r="VMB109" s="189"/>
      <c r="VMC109" s="189"/>
      <c r="VMD109" s="189"/>
      <c r="VME109" s="189"/>
      <c r="VMF109" s="189"/>
      <c r="VMG109" s="189"/>
      <c r="VMH109" s="189"/>
      <c r="VMI109" s="189"/>
      <c r="VMJ109" s="189"/>
      <c r="VMK109" s="189"/>
      <c r="VML109" s="189"/>
      <c r="VMM109" s="189"/>
      <c r="VMN109" s="189"/>
      <c r="VMO109" s="189"/>
      <c r="VMP109" s="189"/>
      <c r="VMQ109" s="189"/>
      <c r="VMR109" s="189"/>
      <c r="VMS109" s="189"/>
      <c r="VMT109" s="189"/>
      <c r="VMU109" s="189"/>
      <c r="VMV109" s="189"/>
      <c r="VMW109" s="189"/>
      <c r="VMX109" s="189"/>
      <c r="VMY109" s="189"/>
      <c r="VMZ109" s="189"/>
      <c r="VNA109" s="189"/>
      <c r="VNB109" s="189"/>
      <c r="VNC109" s="189"/>
      <c r="VND109" s="189"/>
      <c r="VNE109" s="189"/>
      <c r="VNF109" s="189"/>
      <c r="VNG109" s="189"/>
      <c r="VNH109" s="189"/>
      <c r="VNI109" s="189"/>
      <c r="VNJ109" s="189"/>
      <c r="VNK109" s="189"/>
      <c r="VNL109" s="189"/>
      <c r="VNM109" s="189"/>
      <c r="VNN109" s="189"/>
      <c r="VNO109" s="189"/>
      <c r="VNP109" s="189"/>
      <c r="VNQ109" s="189"/>
      <c r="VNR109" s="189"/>
      <c r="VNS109" s="189"/>
      <c r="VNT109" s="189"/>
      <c r="VNU109" s="189"/>
      <c r="VNV109" s="189"/>
      <c r="VNW109" s="189"/>
      <c r="VNX109" s="189"/>
      <c r="VNY109" s="189"/>
      <c r="VNZ109" s="189"/>
      <c r="VOA109" s="189"/>
      <c r="VOB109" s="189"/>
      <c r="VOC109" s="189"/>
      <c r="VOD109" s="189"/>
      <c r="VOE109" s="189"/>
      <c r="VOF109" s="189"/>
      <c r="VOG109" s="189"/>
      <c r="VOH109" s="189"/>
      <c r="VOI109" s="189"/>
      <c r="VOJ109" s="189"/>
      <c r="VOK109" s="189"/>
      <c r="VOL109" s="189"/>
      <c r="VOM109" s="189"/>
      <c r="VON109" s="189"/>
      <c r="VOO109" s="189"/>
      <c r="VOP109" s="189"/>
      <c r="VOQ109" s="189"/>
      <c r="VOR109" s="189"/>
      <c r="VOS109" s="189"/>
      <c r="VOT109" s="189"/>
      <c r="VOU109" s="189"/>
      <c r="VOV109" s="189"/>
      <c r="VOW109" s="189"/>
      <c r="VOX109" s="189"/>
      <c r="VOY109" s="189"/>
      <c r="VOZ109" s="189"/>
      <c r="VPA109" s="189"/>
      <c r="VPB109" s="189"/>
      <c r="VPC109" s="189"/>
      <c r="VPD109" s="189"/>
      <c r="VPE109" s="189"/>
      <c r="VPF109" s="189"/>
      <c r="VPG109" s="189"/>
      <c r="VPH109" s="189"/>
      <c r="VPI109" s="189"/>
      <c r="VPJ109" s="189"/>
      <c r="VPK109" s="189"/>
      <c r="VPL109" s="189"/>
      <c r="VPM109" s="189"/>
      <c r="VPN109" s="189"/>
      <c r="VPO109" s="189"/>
      <c r="VPP109" s="189"/>
      <c r="VPQ109" s="189"/>
      <c r="VPR109" s="189"/>
      <c r="VPS109" s="189"/>
      <c r="VPT109" s="189"/>
      <c r="VPU109" s="189"/>
      <c r="VPV109" s="189"/>
      <c r="VPW109" s="189"/>
      <c r="VPX109" s="189"/>
      <c r="VPY109" s="189"/>
      <c r="VPZ109" s="189"/>
      <c r="VQA109" s="189"/>
      <c r="VQB109" s="189"/>
      <c r="VQC109" s="189"/>
      <c r="VQD109" s="189"/>
      <c r="VQE109" s="189"/>
      <c r="VQF109" s="189"/>
      <c r="VQG109" s="189"/>
      <c r="VQH109" s="189"/>
      <c r="VQI109" s="189"/>
      <c r="VQJ109" s="189"/>
      <c r="VQK109" s="189"/>
      <c r="VQL109" s="189"/>
      <c r="VQM109" s="189"/>
      <c r="VQN109" s="189"/>
      <c r="VQO109" s="189"/>
      <c r="VQP109" s="189"/>
      <c r="VQQ109" s="189"/>
      <c r="VQR109" s="189"/>
      <c r="VQS109" s="189"/>
      <c r="VQT109" s="189"/>
      <c r="VQU109" s="189"/>
      <c r="VQV109" s="189"/>
      <c r="VQW109" s="189"/>
      <c r="VQX109" s="189"/>
      <c r="VQY109" s="189"/>
      <c r="VQZ109" s="189"/>
      <c r="VRA109" s="189"/>
      <c r="VRB109" s="189"/>
      <c r="VRC109" s="189"/>
      <c r="VRD109" s="189"/>
      <c r="VRE109" s="189"/>
      <c r="VRF109" s="189"/>
      <c r="VRG109" s="189"/>
      <c r="VRH109" s="189"/>
      <c r="VRI109" s="189"/>
      <c r="VRJ109" s="189"/>
      <c r="VRK109" s="189"/>
      <c r="VRL109" s="189"/>
      <c r="VRM109" s="189"/>
      <c r="VRN109" s="189"/>
      <c r="VRO109" s="189"/>
      <c r="VRP109" s="189"/>
      <c r="VRQ109" s="189"/>
      <c r="VRR109" s="189"/>
      <c r="VRS109" s="189"/>
      <c r="VRT109" s="189"/>
      <c r="VRU109" s="189"/>
      <c r="VRV109" s="189"/>
      <c r="VRW109" s="189"/>
      <c r="VRX109" s="189"/>
      <c r="VRY109" s="189"/>
      <c r="VRZ109" s="189"/>
      <c r="VSA109" s="189"/>
      <c r="VSB109" s="189"/>
      <c r="VSC109" s="189"/>
      <c r="VSD109" s="189"/>
      <c r="VSE109" s="189"/>
      <c r="VSF109" s="189"/>
      <c r="VSG109" s="189"/>
      <c r="VSH109" s="189"/>
      <c r="VSI109" s="189"/>
      <c r="VSJ109" s="189"/>
      <c r="VSK109" s="189"/>
      <c r="VSL109" s="189"/>
      <c r="VSM109" s="189"/>
      <c r="VSN109" s="189"/>
      <c r="VSO109" s="189"/>
      <c r="VSP109" s="189"/>
      <c r="VSQ109" s="189"/>
      <c r="VSR109" s="189"/>
      <c r="VSS109" s="189"/>
      <c r="VST109" s="189"/>
      <c r="VSU109" s="189"/>
      <c r="VSV109" s="189"/>
      <c r="VSW109" s="189"/>
      <c r="VSX109" s="189"/>
      <c r="VSY109" s="189"/>
      <c r="VSZ109" s="189"/>
      <c r="VTA109" s="189"/>
      <c r="VTB109" s="189"/>
      <c r="VTC109" s="189"/>
      <c r="VTD109" s="189"/>
      <c r="VTE109" s="189"/>
      <c r="VTF109" s="189"/>
      <c r="VTG109" s="189"/>
      <c r="VTH109" s="189"/>
      <c r="VTI109" s="189"/>
      <c r="VTJ109" s="189"/>
      <c r="VTK109" s="189"/>
      <c r="VTL109" s="189"/>
      <c r="VTM109" s="189"/>
      <c r="VTN109" s="189"/>
      <c r="VTO109" s="189"/>
      <c r="VTP109" s="189"/>
      <c r="VTQ109" s="189"/>
      <c r="VTR109" s="189"/>
      <c r="VTS109" s="189"/>
      <c r="VTT109" s="189"/>
      <c r="VTU109" s="189"/>
      <c r="VTV109" s="189"/>
      <c r="VTW109" s="189"/>
      <c r="VTX109" s="189"/>
      <c r="VTY109" s="189"/>
      <c r="VTZ109" s="189"/>
      <c r="VUA109" s="189"/>
      <c r="VUB109" s="189"/>
      <c r="VUC109" s="189"/>
      <c r="VUD109" s="189"/>
      <c r="VUE109" s="189"/>
      <c r="VUF109" s="189"/>
      <c r="VUG109" s="189"/>
      <c r="VUH109" s="189"/>
      <c r="VUI109" s="189"/>
      <c r="VUJ109" s="189"/>
      <c r="VUK109" s="189"/>
      <c r="VUL109" s="189"/>
      <c r="VUM109" s="189"/>
      <c r="VUN109" s="189"/>
      <c r="VUO109" s="189"/>
      <c r="VUP109" s="189"/>
      <c r="VUQ109" s="189"/>
      <c r="VUR109" s="189"/>
      <c r="VUS109" s="189"/>
      <c r="VUT109" s="189"/>
      <c r="VUU109" s="189"/>
      <c r="VUV109" s="189"/>
      <c r="VUW109" s="189"/>
      <c r="VUX109" s="189"/>
      <c r="VUY109" s="189"/>
      <c r="VUZ109" s="189"/>
      <c r="VVA109" s="189"/>
      <c r="VVB109" s="189"/>
      <c r="VVC109" s="189"/>
      <c r="VVD109" s="189"/>
      <c r="VVE109" s="189"/>
      <c r="VVF109" s="189"/>
      <c r="VVG109" s="189"/>
      <c r="VVH109" s="189"/>
      <c r="VVI109" s="189"/>
      <c r="VVJ109" s="189"/>
      <c r="VVK109" s="189"/>
      <c r="VVL109" s="189"/>
      <c r="VVM109" s="189"/>
      <c r="VVN109" s="189"/>
      <c r="VVO109" s="189"/>
      <c r="VVP109" s="189"/>
      <c r="VVQ109" s="189"/>
      <c r="VVR109" s="189"/>
      <c r="VVS109" s="189"/>
      <c r="VVT109" s="189"/>
      <c r="VVU109" s="189"/>
      <c r="VVV109" s="189"/>
      <c r="VVW109" s="189"/>
      <c r="VVX109" s="189"/>
      <c r="VVY109" s="189"/>
      <c r="VVZ109" s="189"/>
      <c r="VWA109" s="189"/>
      <c r="VWB109" s="189"/>
      <c r="VWC109" s="189"/>
      <c r="VWD109" s="189"/>
      <c r="VWE109" s="189"/>
      <c r="VWF109" s="189"/>
      <c r="VWG109" s="189"/>
      <c r="VWH109" s="189"/>
      <c r="VWI109" s="189"/>
      <c r="VWJ109" s="189"/>
      <c r="VWK109" s="189"/>
      <c r="VWL109" s="189"/>
      <c r="VWM109" s="189"/>
      <c r="VWN109" s="189"/>
      <c r="VWO109" s="189"/>
      <c r="VWP109" s="189"/>
      <c r="VWQ109" s="189"/>
      <c r="VWR109" s="189"/>
      <c r="VWS109" s="189"/>
      <c r="VWT109" s="189"/>
      <c r="VWU109" s="189"/>
      <c r="VWV109" s="189"/>
      <c r="VWW109" s="189"/>
      <c r="VWX109" s="189"/>
      <c r="VWY109" s="189"/>
      <c r="VWZ109" s="189"/>
      <c r="VXA109" s="189"/>
      <c r="VXB109" s="189"/>
      <c r="VXC109" s="189"/>
      <c r="VXD109" s="189"/>
      <c r="VXE109" s="189"/>
      <c r="VXF109" s="189"/>
      <c r="VXG109" s="189"/>
      <c r="VXH109" s="189"/>
      <c r="VXI109" s="189"/>
      <c r="VXJ109" s="189"/>
      <c r="VXK109" s="189"/>
      <c r="VXL109" s="189"/>
      <c r="VXM109" s="189"/>
      <c r="VXN109" s="189"/>
      <c r="VXO109" s="189"/>
      <c r="VXP109" s="189"/>
      <c r="VXQ109" s="189"/>
      <c r="VXR109" s="189"/>
      <c r="VXS109" s="189"/>
      <c r="VXT109" s="189"/>
      <c r="VXU109" s="189"/>
      <c r="VXV109" s="189"/>
      <c r="VXW109" s="189"/>
      <c r="VXX109" s="189"/>
      <c r="VXY109" s="189"/>
      <c r="VXZ109" s="189"/>
      <c r="VYA109" s="189"/>
      <c r="VYB109" s="189"/>
      <c r="VYC109" s="189"/>
      <c r="VYD109" s="189"/>
      <c r="VYE109" s="189"/>
      <c r="VYF109" s="189"/>
      <c r="VYG109" s="189"/>
      <c r="VYH109" s="189"/>
      <c r="VYI109" s="189"/>
      <c r="VYJ109" s="189"/>
      <c r="VYK109" s="189"/>
      <c r="VYL109" s="189"/>
      <c r="VYM109" s="189"/>
      <c r="VYN109" s="189"/>
      <c r="VYO109" s="189"/>
      <c r="VYP109" s="189"/>
      <c r="VYQ109" s="189"/>
      <c r="VYR109" s="189"/>
      <c r="VYS109" s="189"/>
      <c r="VYT109" s="189"/>
      <c r="VYU109" s="189"/>
      <c r="VYV109" s="189"/>
      <c r="VYW109" s="189"/>
      <c r="VYX109" s="189"/>
      <c r="VYY109" s="189"/>
      <c r="VYZ109" s="189"/>
      <c r="VZA109" s="189"/>
      <c r="VZB109" s="189"/>
      <c r="VZC109" s="189"/>
      <c r="VZD109" s="189"/>
      <c r="VZE109" s="189"/>
      <c r="VZF109" s="189"/>
      <c r="VZG109" s="189"/>
      <c r="VZH109" s="189"/>
      <c r="VZI109" s="189"/>
      <c r="VZJ109" s="189"/>
      <c r="VZK109" s="189"/>
      <c r="VZL109" s="189"/>
      <c r="VZM109" s="189"/>
      <c r="VZN109" s="189"/>
      <c r="VZO109" s="189"/>
      <c r="VZP109" s="189"/>
      <c r="VZQ109" s="189"/>
      <c r="VZR109" s="189"/>
      <c r="VZS109" s="189"/>
      <c r="VZT109" s="189"/>
      <c r="VZU109" s="189"/>
      <c r="VZV109" s="189"/>
      <c r="VZW109" s="189"/>
      <c r="VZX109" s="189"/>
      <c r="VZY109" s="189"/>
      <c r="VZZ109" s="189"/>
      <c r="WAA109" s="189"/>
      <c r="WAB109" s="189"/>
      <c r="WAC109" s="189"/>
      <c r="WAD109" s="189"/>
      <c r="WAE109" s="189"/>
      <c r="WAF109" s="189"/>
      <c r="WAG109" s="189"/>
      <c r="WAH109" s="189"/>
      <c r="WAI109" s="189"/>
      <c r="WAJ109" s="189"/>
      <c r="WAK109" s="189"/>
      <c r="WAL109" s="189"/>
      <c r="WAM109" s="189"/>
      <c r="WAN109" s="189"/>
      <c r="WAO109" s="189"/>
      <c r="WAP109" s="189"/>
      <c r="WAQ109" s="189"/>
      <c r="WAR109" s="189"/>
      <c r="WAS109" s="189"/>
      <c r="WAT109" s="189"/>
      <c r="WAU109" s="189"/>
      <c r="WAV109" s="189"/>
      <c r="WAW109" s="189"/>
      <c r="WAX109" s="189"/>
      <c r="WAY109" s="189"/>
      <c r="WAZ109" s="189"/>
      <c r="WBA109" s="189"/>
      <c r="WBB109" s="189"/>
      <c r="WBC109" s="189"/>
      <c r="WBD109" s="189"/>
      <c r="WBE109" s="189"/>
      <c r="WBF109" s="189"/>
      <c r="WBG109" s="189"/>
      <c r="WBH109" s="189"/>
      <c r="WBI109" s="189"/>
      <c r="WBJ109" s="189"/>
      <c r="WBK109" s="189"/>
      <c r="WBL109" s="189"/>
      <c r="WBM109" s="189"/>
      <c r="WBN109" s="189"/>
      <c r="WBO109" s="189"/>
      <c r="WBP109" s="189"/>
      <c r="WBQ109" s="189"/>
      <c r="WBR109" s="189"/>
      <c r="WBS109" s="189"/>
      <c r="WBT109" s="189"/>
      <c r="WBU109" s="189"/>
      <c r="WBV109" s="189"/>
      <c r="WBW109" s="189"/>
      <c r="WBX109" s="189"/>
      <c r="WBY109" s="189"/>
      <c r="WBZ109" s="189"/>
      <c r="WCA109" s="189"/>
      <c r="WCB109" s="189"/>
      <c r="WCC109" s="189"/>
      <c r="WCD109" s="189"/>
      <c r="WCE109" s="189"/>
      <c r="WCF109" s="189"/>
      <c r="WCG109" s="189"/>
      <c r="WCH109" s="189"/>
      <c r="WCI109" s="189"/>
      <c r="WCJ109" s="189"/>
      <c r="WCK109" s="189"/>
      <c r="WCL109" s="189"/>
      <c r="WCM109" s="189"/>
      <c r="WCN109" s="189"/>
      <c r="WCO109" s="189"/>
      <c r="WCP109" s="189"/>
      <c r="WCQ109" s="189"/>
      <c r="WCR109" s="189"/>
      <c r="WCS109" s="189"/>
      <c r="WCT109" s="189"/>
      <c r="WCU109" s="189"/>
      <c r="WCV109" s="189"/>
      <c r="WCW109" s="189"/>
      <c r="WCX109" s="189"/>
      <c r="WCY109" s="189"/>
      <c r="WCZ109" s="189"/>
      <c r="WDA109" s="189"/>
      <c r="WDB109" s="189"/>
      <c r="WDC109" s="189"/>
      <c r="WDD109" s="189"/>
      <c r="WDE109" s="189"/>
      <c r="WDF109" s="189"/>
      <c r="WDG109" s="189"/>
      <c r="WDH109" s="189"/>
      <c r="WDI109" s="189"/>
      <c r="WDJ109" s="189"/>
      <c r="WDK109" s="189"/>
      <c r="WDL109" s="189"/>
      <c r="WDM109" s="189"/>
      <c r="WDN109" s="189"/>
      <c r="WDO109" s="189"/>
      <c r="WDP109" s="189"/>
      <c r="WDQ109" s="189"/>
      <c r="WDR109" s="189"/>
      <c r="WDS109" s="189"/>
      <c r="WDT109" s="189"/>
      <c r="WDU109" s="189"/>
      <c r="WDV109" s="189"/>
      <c r="WDW109" s="189"/>
      <c r="WDX109" s="189"/>
      <c r="WDY109" s="189"/>
      <c r="WDZ109" s="189"/>
      <c r="WEA109" s="189"/>
      <c r="WEB109" s="189"/>
      <c r="WEC109" s="189"/>
      <c r="WED109" s="189"/>
      <c r="WEE109" s="189"/>
      <c r="WEF109" s="189"/>
      <c r="WEG109" s="189"/>
      <c r="WEH109" s="189"/>
      <c r="WEI109" s="189"/>
      <c r="WEJ109" s="189"/>
      <c r="WEK109" s="189"/>
      <c r="WEL109" s="189"/>
      <c r="WEM109" s="189"/>
      <c r="WEN109" s="189"/>
      <c r="WEO109" s="189"/>
      <c r="WEP109" s="189"/>
      <c r="WEQ109" s="189"/>
      <c r="WER109" s="189"/>
      <c r="WES109" s="189"/>
      <c r="WET109" s="189"/>
      <c r="WEU109" s="189"/>
      <c r="WEV109" s="189"/>
      <c r="WEW109" s="189"/>
      <c r="WEX109" s="189"/>
      <c r="WEY109" s="189"/>
      <c r="WEZ109" s="189"/>
      <c r="WFA109" s="189"/>
      <c r="WFB109" s="189"/>
      <c r="WFC109" s="189"/>
      <c r="WFD109" s="189"/>
      <c r="WFE109" s="189"/>
      <c r="WFF109" s="189"/>
      <c r="WFG109" s="189"/>
      <c r="WFH109" s="189"/>
      <c r="WFI109" s="189"/>
      <c r="WFJ109" s="189"/>
      <c r="WFK109" s="189"/>
      <c r="WFL109" s="189"/>
      <c r="WFM109" s="189"/>
      <c r="WFN109" s="189"/>
      <c r="WFO109" s="189"/>
      <c r="WFP109" s="189"/>
      <c r="WFQ109" s="189"/>
      <c r="WFR109" s="189"/>
      <c r="WFS109" s="189"/>
      <c r="WFT109" s="189"/>
      <c r="WFU109" s="189"/>
      <c r="WFV109" s="189"/>
      <c r="WFW109" s="189"/>
      <c r="WFX109" s="189"/>
      <c r="WFY109" s="189"/>
      <c r="WFZ109" s="189"/>
      <c r="WGA109" s="189"/>
      <c r="WGB109" s="189"/>
      <c r="WGC109" s="189"/>
      <c r="WGD109" s="189"/>
      <c r="WGE109" s="189"/>
      <c r="WGF109" s="189"/>
      <c r="WGG109" s="189"/>
      <c r="WGH109" s="189"/>
      <c r="WGI109" s="189"/>
      <c r="WGJ109" s="189"/>
      <c r="WGK109" s="189"/>
      <c r="WGL109" s="189"/>
      <c r="WGM109" s="189"/>
      <c r="WGN109" s="189"/>
      <c r="WGO109" s="189"/>
      <c r="WGP109" s="189"/>
      <c r="WGQ109" s="189"/>
      <c r="WGR109" s="189"/>
      <c r="WGS109" s="189"/>
      <c r="WGT109" s="189"/>
      <c r="WGU109" s="189"/>
      <c r="WGV109" s="189"/>
      <c r="WGW109" s="189"/>
      <c r="WGX109" s="189"/>
      <c r="WGY109" s="189"/>
      <c r="WGZ109" s="189"/>
      <c r="WHA109" s="189"/>
      <c r="WHB109" s="189"/>
      <c r="WHC109" s="189"/>
      <c r="WHD109" s="189"/>
      <c r="WHE109" s="189"/>
      <c r="WHF109" s="189"/>
      <c r="WHG109" s="189"/>
      <c r="WHH109" s="189"/>
      <c r="WHI109" s="189"/>
      <c r="WHJ109" s="189"/>
      <c r="WHK109" s="189"/>
      <c r="WHL109" s="189"/>
      <c r="WHM109" s="189"/>
      <c r="WHN109" s="189"/>
      <c r="WHO109" s="189"/>
      <c r="WHP109" s="189"/>
      <c r="WHQ109" s="189"/>
      <c r="WHR109" s="189"/>
      <c r="WHS109" s="189"/>
      <c r="WHT109" s="189"/>
      <c r="WHU109" s="189"/>
      <c r="WHV109" s="189"/>
      <c r="WHW109" s="189"/>
      <c r="WHX109" s="189"/>
      <c r="WHY109" s="189"/>
      <c r="WHZ109" s="189"/>
      <c r="WIA109" s="189"/>
      <c r="WIB109" s="189"/>
      <c r="WIC109" s="189"/>
      <c r="WID109" s="189"/>
      <c r="WIE109" s="189"/>
      <c r="WIF109" s="189"/>
      <c r="WIG109" s="189"/>
      <c r="WIH109" s="189"/>
      <c r="WII109" s="189"/>
      <c r="WIJ109" s="189"/>
      <c r="WIK109" s="189"/>
      <c r="WIL109" s="189"/>
      <c r="WIM109" s="189"/>
      <c r="WIN109" s="189"/>
      <c r="WIO109" s="189"/>
      <c r="WIP109" s="189"/>
      <c r="WIQ109" s="189"/>
      <c r="WIR109" s="189"/>
      <c r="WIS109" s="189"/>
      <c r="WIT109" s="189"/>
      <c r="WIU109" s="189"/>
      <c r="WIV109" s="189"/>
      <c r="WIW109" s="189"/>
      <c r="WIX109" s="189"/>
      <c r="WIY109" s="189"/>
      <c r="WIZ109" s="189"/>
      <c r="WJA109" s="189"/>
      <c r="WJB109" s="189"/>
      <c r="WJC109" s="189"/>
      <c r="WJD109" s="189"/>
      <c r="WJE109" s="189"/>
      <c r="WJF109" s="189"/>
      <c r="WJG109" s="189"/>
      <c r="WJH109" s="189"/>
      <c r="WJI109" s="189"/>
      <c r="WJJ109" s="189"/>
      <c r="WJK109" s="189"/>
      <c r="WJL109" s="189"/>
      <c r="WJM109" s="189"/>
      <c r="WJN109" s="189"/>
      <c r="WJO109" s="189"/>
      <c r="WJP109" s="189"/>
      <c r="WJQ109" s="189"/>
      <c r="WJR109" s="189"/>
      <c r="WJS109" s="189"/>
      <c r="WJT109" s="189"/>
      <c r="WJU109" s="189"/>
      <c r="WJV109" s="189"/>
      <c r="WJW109" s="189"/>
      <c r="WJX109" s="189"/>
      <c r="WJY109" s="189"/>
      <c r="WJZ109" s="189"/>
      <c r="WKA109" s="189"/>
      <c r="WKB109" s="189"/>
      <c r="WKC109" s="189"/>
      <c r="WKD109" s="189"/>
      <c r="WKE109" s="189"/>
      <c r="WKF109" s="189"/>
      <c r="WKG109" s="189"/>
      <c r="WKH109" s="189"/>
      <c r="WKI109" s="189"/>
      <c r="WKJ109" s="189"/>
      <c r="WKK109" s="189"/>
      <c r="WKL109" s="189"/>
      <c r="WKM109" s="189"/>
      <c r="WKN109" s="189"/>
      <c r="WKO109" s="189"/>
      <c r="WKP109" s="189"/>
      <c r="WKQ109" s="189"/>
      <c r="WKR109" s="189"/>
      <c r="WKS109" s="189"/>
      <c r="WKT109" s="189"/>
      <c r="WKU109" s="189"/>
      <c r="WKV109" s="189"/>
      <c r="WKW109" s="189"/>
      <c r="WKX109" s="189"/>
      <c r="WKY109" s="189"/>
      <c r="WKZ109" s="189"/>
      <c r="WLA109" s="189"/>
      <c r="WLB109" s="189"/>
      <c r="WLC109" s="189"/>
      <c r="WLD109" s="189"/>
      <c r="WLE109" s="189"/>
      <c r="WLF109" s="189"/>
      <c r="WLG109" s="189"/>
      <c r="WLH109" s="189"/>
      <c r="WLI109" s="189"/>
      <c r="WLJ109" s="189"/>
      <c r="WLK109" s="189"/>
      <c r="WLL109" s="189"/>
      <c r="WLM109" s="189"/>
      <c r="WLN109" s="189"/>
      <c r="WLO109" s="189"/>
      <c r="WLP109" s="189"/>
      <c r="WLQ109" s="189"/>
      <c r="WLR109" s="189"/>
      <c r="WLS109" s="189"/>
      <c r="WLT109" s="189"/>
      <c r="WLU109" s="189"/>
      <c r="WLV109" s="189"/>
      <c r="WLW109" s="189"/>
      <c r="WLX109" s="189"/>
      <c r="WLY109" s="189"/>
      <c r="WLZ109" s="189"/>
      <c r="WMA109" s="189"/>
      <c r="WMB109" s="189"/>
      <c r="WMC109" s="189"/>
      <c r="WMD109" s="189"/>
      <c r="WME109" s="189"/>
      <c r="WMF109" s="189"/>
      <c r="WMG109" s="189"/>
      <c r="WMH109" s="189"/>
      <c r="WMI109" s="189"/>
      <c r="WMJ109" s="189"/>
      <c r="WMK109" s="189"/>
      <c r="WML109" s="189"/>
      <c r="WMM109" s="189"/>
      <c r="WMN109" s="189"/>
      <c r="WMO109" s="189"/>
      <c r="WMP109" s="189"/>
      <c r="WMQ109" s="189"/>
      <c r="WMR109" s="189"/>
      <c r="WMS109" s="189"/>
      <c r="WMT109" s="189"/>
      <c r="WMU109" s="189"/>
      <c r="WMV109" s="189"/>
      <c r="WMW109" s="189"/>
      <c r="WMX109" s="189"/>
      <c r="WMY109" s="189"/>
      <c r="WMZ109" s="189"/>
      <c r="WNA109" s="189"/>
      <c r="WNB109" s="189"/>
      <c r="WNC109" s="189"/>
      <c r="WND109" s="189"/>
      <c r="WNE109" s="189"/>
      <c r="WNF109" s="189"/>
      <c r="WNG109" s="189"/>
      <c r="WNH109" s="189"/>
      <c r="WNI109" s="189"/>
      <c r="WNJ109" s="189"/>
      <c r="WNK109" s="189"/>
      <c r="WNL109" s="189"/>
      <c r="WNM109" s="189"/>
      <c r="WNN109" s="189"/>
      <c r="WNO109" s="189"/>
      <c r="WNP109" s="189"/>
      <c r="WNQ109" s="189"/>
      <c r="WNR109" s="189"/>
      <c r="WNS109" s="189"/>
      <c r="WNT109" s="189"/>
      <c r="WNU109" s="189"/>
      <c r="WNV109" s="189"/>
      <c r="WNW109" s="189"/>
      <c r="WNX109" s="189"/>
      <c r="WNY109" s="189"/>
      <c r="WNZ109" s="189"/>
      <c r="WOA109" s="189"/>
      <c r="WOB109" s="189"/>
      <c r="WOC109" s="189"/>
      <c r="WOD109" s="189"/>
      <c r="WOE109" s="189"/>
      <c r="WOF109" s="189"/>
      <c r="WOG109" s="189"/>
      <c r="WOH109" s="189"/>
      <c r="WOI109" s="189"/>
      <c r="WOJ109" s="189"/>
      <c r="WOK109" s="189"/>
      <c r="WOL109" s="189"/>
      <c r="WOM109" s="189"/>
      <c r="WON109" s="189"/>
      <c r="WOO109" s="189"/>
      <c r="WOP109" s="189"/>
      <c r="WOQ109" s="189"/>
      <c r="WOR109" s="189"/>
      <c r="WOS109" s="189"/>
      <c r="WOT109" s="189"/>
      <c r="WOU109" s="189"/>
      <c r="WOV109" s="189"/>
      <c r="WOW109" s="189"/>
      <c r="WOX109" s="189"/>
      <c r="WOY109" s="189"/>
      <c r="WOZ109" s="189"/>
      <c r="WPA109" s="189"/>
      <c r="WPB109" s="189"/>
      <c r="WPC109" s="189"/>
      <c r="WPD109" s="189"/>
      <c r="WPE109" s="189"/>
      <c r="WPF109" s="189"/>
      <c r="WPG109" s="189"/>
      <c r="WPH109" s="189"/>
      <c r="WPI109" s="189"/>
      <c r="WPJ109" s="189"/>
      <c r="WPK109" s="189"/>
      <c r="WPL109" s="189"/>
      <c r="WPM109" s="189"/>
      <c r="WPN109" s="189"/>
      <c r="WPO109" s="189"/>
      <c r="WPP109" s="189"/>
      <c r="WPQ109" s="189"/>
      <c r="WPR109" s="189"/>
      <c r="WPS109" s="189"/>
      <c r="WPT109" s="189"/>
      <c r="WPU109" s="189"/>
      <c r="WPV109" s="189"/>
      <c r="WPW109" s="189"/>
      <c r="WPX109" s="189"/>
      <c r="WPY109" s="189"/>
      <c r="WPZ109" s="189"/>
      <c r="WQA109" s="189"/>
      <c r="WQB109" s="189"/>
      <c r="WQC109" s="189"/>
      <c r="WQD109" s="189"/>
      <c r="WQE109" s="189"/>
      <c r="WQF109" s="189"/>
      <c r="WQG109" s="189"/>
      <c r="WQH109" s="189"/>
      <c r="WQI109" s="189"/>
      <c r="WQJ109" s="189"/>
      <c r="WQK109" s="189"/>
      <c r="WQL109" s="189"/>
      <c r="WQM109" s="189"/>
      <c r="WQN109" s="189"/>
      <c r="WQO109" s="189"/>
      <c r="WQP109" s="189"/>
      <c r="WQQ109" s="189"/>
      <c r="WQR109" s="189"/>
      <c r="WQS109" s="189"/>
      <c r="WQT109" s="189"/>
      <c r="WQU109" s="189"/>
      <c r="WQV109" s="189"/>
      <c r="WQW109" s="189"/>
      <c r="WQX109" s="189"/>
      <c r="WQY109" s="189"/>
      <c r="WQZ109" s="189"/>
      <c r="WRA109" s="189"/>
      <c r="WRB109" s="189"/>
      <c r="WRC109" s="189"/>
      <c r="WRD109" s="189"/>
      <c r="WRE109" s="189"/>
      <c r="WRF109" s="189"/>
      <c r="WRG109" s="189"/>
      <c r="WRH109" s="189"/>
      <c r="WRI109" s="189"/>
      <c r="WRJ109" s="189"/>
      <c r="WRK109" s="189"/>
      <c r="WRL109" s="189"/>
      <c r="WRM109" s="189"/>
      <c r="WRN109" s="189"/>
      <c r="WRO109" s="189"/>
      <c r="WRP109" s="189"/>
      <c r="WRQ109" s="189"/>
      <c r="WRR109" s="189"/>
      <c r="WRS109" s="189"/>
      <c r="WRT109" s="189"/>
      <c r="WRU109" s="189"/>
      <c r="WRV109" s="189"/>
      <c r="WRW109" s="189"/>
      <c r="WRX109" s="189"/>
      <c r="WRY109" s="189"/>
      <c r="WRZ109" s="189"/>
      <c r="WSA109" s="189"/>
      <c r="WSB109" s="189"/>
      <c r="WSC109" s="189"/>
      <c r="WSD109" s="189"/>
      <c r="WSE109" s="189"/>
      <c r="WSF109" s="189"/>
      <c r="WSG109" s="189"/>
      <c r="WSH109" s="189"/>
      <c r="WSI109" s="189"/>
      <c r="WSJ109" s="189"/>
      <c r="WSK109" s="189"/>
      <c r="WSL109" s="189"/>
      <c r="WSM109" s="189"/>
      <c r="WSN109" s="189"/>
      <c r="WSO109" s="189"/>
      <c r="WSP109" s="189"/>
      <c r="WSQ109" s="189"/>
      <c r="WSR109" s="189"/>
      <c r="WSS109" s="189"/>
      <c r="WST109" s="189"/>
      <c r="WSU109" s="189"/>
      <c r="WSV109" s="189"/>
      <c r="WSW109" s="189"/>
      <c r="WSX109" s="189"/>
      <c r="WSY109" s="189"/>
      <c r="WSZ109" s="189"/>
      <c r="WTA109" s="189"/>
      <c r="WTB109" s="189"/>
      <c r="WTC109" s="189"/>
      <c r="WTD109" s="189"/>
      <c r="WTE109" s="189"/>
      <c r="WTF109" s="189"/>
      <c r="WTG109" s="189"/>
      <c r="WTH109" s="189"/>
      <c r="WTI109" s="189"/>
      <c r="WTJ109" s="189"/>
      <c r="WTK109" s="189"/>
      <c r="WTL109" s="189"/>
      <c r="WTM109" s="189"/>
      <c r="WTN109" s="189"/>
      <c r="WTO109" s="189"/>
      <c r="WTP109" s="189"/>
      <c r="WTQ109" s="189"/>
      <c r="WTR109" s="189"/>
      <c r="WTS109" s="189"/>
      <c r="WTT109" s="189"/>
      <c r="WTU109" s="189"/>
      <c r="WTV109" s="189"/>
      <c r="WTW109" s="189"/>
      <c r="WTX109" s="189"/>
      <c r="WTY109" s="189"/>
      <c r="WTZ109" s="189"/>
      <c r="WUA109" s="189"/>
      <c r="WUB109" s="189"/>
      <c r="WUC109" s="189"/>
      <c r="WUD109" s="189"/>
      <c r="WUE109" s="189"/>
      <c r="WUF109" s="189"/>
      <c r="WUG109" s="189"/>
      <c r="WUH109" s="189"/>
      <c r="WUI109" s="189"/>
      <c r="WUJ109" s="189"/>
      <c r="WUK109" s="189"/>
      <c r="WUL109" s="189"/>
      <c r="WUM109" s="189"/>
      <c r="WUN109" s="189"/>
      <c r="WUO109" s="189"/>
      <c r="WUP109" s="189"/>
      <c r="WUQ109" s="189"/>
      <c r="WUR109" s="189"/>
      <c r="WUS109" s="189"/>
      <c r="WUT109" s="189"/>
      <c r="WUU109" s="189"/>
      <c r="WUV109" s="189"/>
      <c r="WUW109" s="189"/>
      <c r="WUX109" s="189"/>
      <c r="WUY109" s="189"/>
      <c r="WUZ109" s="189"/>
      <c r="WVA109" s="189"/>
      <c r="WVB109" s="189"/>
      <c r="WVC109" s="189"/>
      <c r="WVD109" s="189"/>
      <c r="WVE109" s="189"/>
      <c r="WVF109" s="189"/>
      <c r="WVG109" s="189"/>
      <c r="WVH109" s="189"/>
      <c r="WVI109" s="189"/>
      <c r="WVJ109" s="189"/>
      <c r="WVK109" s="189"/>
      <c r="WVL109" s="189"/>
      <c r="WVM109" s="189"/>
      <c r="WVN109" s="189"/>
      <c r="WVO109" s="189"/>
      <c r="WVP109" s="189"/>
      <c r="WVQ109" s="189"/>
      <c r="WVR109" s="189"/>
      <c r="WVS109" s="189"/>
      <c r="WVT109" s="189"/>
      <c r="WVU109" s="189"/>
      <c r="WVV109" s="189"/>
      <c r="WVW109" s="189"/>
      <c r="WVX109" s="189"/>
      <c r="WVY109" s="189"/>
      <c r="WVZ109" s="189"/>
      <c r="WWA109" s="189"/>
      <c r="WWB109" s="189"/>
      <c r="WWC109" s="189"/>
      <c r="WWD109" s="189"/>
      <c r="WWE109" s="189"/>
      <c r="WWF109" s="189"/>
      <c r="WWG109" s="189"/>
      <c r="WWH109" s="189"/>
      <c r="WWI109" s="189"/>
      <c r="WWJ109" s="189"/>
      <c r="WWK109" s="189"/>
      <c r="WWL109" s="189"/>
      <c r="WWM109" s="189"/>
      <c r="WWN109" s="189"/>
      <c r="WWO109" s="189"/>
      <c r="WWP109" s="189"/>
      <c r="WWQ109" s="189"/>
      <c r="WWR109" s="189"/>
      <c r="WWS109" s="189"/>
      <c r="WWT109" s="189"/>
      <c r="WWU109" s="189"/>
      <c r="WWV109" s="189"/>
      <c r="WWW109" s="189"/>
      <c r="WWX109" s="189"/>
      <c r="WWY109" s="189"/>
      <c r="WWZ109" s="189"/>
      <c r="WXA109" s="189"/>
      <c r="WXB109" s="189"/>
      <c r="WXC109" s="189"/>
      <c r="WXD109" s="189"/>
      <c r="WXE109" s="189"/>
      <c r="WXF109" s="189"/>
      <c r="WXG109" s="189"/>
      <c r="WXH109" s="189"/>
      <c r="WXI109" s="189"/>
      <c r="WXJ109" s="189"/>
      <c r="WXK109" s="189"/>
      <c r="WXL109" s="189"/>
      <c r="WXM109" s="189"/>
      <c r="WXN109" s="189"/>
      <c r="WXO109" s="189"/>
      <c r="WXP109" s="189"/>
      <c r="WXQ109" s="189"/>
      <c r="WXR109" s="189"/>
      <c r="WXS109" s="189"/>
      <c r="WXT109" s="189"/>
      <c r="WXU109" s="189"/>
      <c r="WXV109" s="189"/>
      <c r="WXW109" s="189"/>
      <c r="WXX109" s="189"/>
      <c r="WXY109" s="189"/>
      <c r="WXZ109" s="189"/>
      <c r="WYA109" s="189"/>
      <c r="WYB109" s="189"/>
      <c r="WYC109" s="189"/>
      <c r="WYD109" s="189"/>
      <c r="WYE109" s="189"/>
      <c r="WYF109" s="189"/>
      <c r="WYG109" s="189"/>
      <c r="WYH109" s="189"/>
      <c r="WYI109" s="189"/>
      <c r="WYJ109" s="189"/>
      <c r="WYK109" s="189"/>
      <c r="WYL109" s="189"/>
      <c r="WYM109" s="189"/>
      <c r="WYN109" s="189"/>
      <c r="WYO109" s="189"/>
      <c r="WYP109" s="189"/>
      <c r="WYQ109" s="189"/>
      <c r="WYR109" s="189"/>
      <c r="WYS109" s="189"/>
      <c r="WYT109" s="189"/>
      <c r="WYU109" s="189"/>
      <c r="WYV109" s="189"/>
      <c r="WYW109" s="189"/>
      <c r="WYX109" s="189"/>
      <c r="WYY109" s="189"/>
      <c r="WYZ109" s="189"/>
      <c r="WZA109" s="189"/>
      <c r="WZB109" s="189"/>
      <c r="WZC109" s="189"/>
      <c r="WZD109" s="189"/>
      <c r="WZE109" s="189"/>
      <c r="WZF109" s="189"/>
      <c r="WZG109" s="189"/>
      <c r="WZH109" s="189"/>
      <c r="WZI109" s="189"/>
      <c r="WZJ109" s="189"/>
      <c r="WZK109" s="189"/>
      <c r="WZL109" s="189"/>
      <c r="WZM109" s="189"/>
      <c r="WZN109" s="189"/>
      <c r="WZO109" s="189"/>
      <c r="WZP109" s="189"/>
      <c r="WZQ109" s="189"/>
      <c r="WZR109" s="189"/>
      <c r="WZS109" s="189"/>
      <c r="WZT109" s="189"/>
      <c r="WZU109" s="189"/>
      <c r="WZV109" s="189"/>
      <c r="WZW109" s="189"/>
      <c r="WZX109" s="189"/>
      <c r="WZY109" s="189"/>
      <c r="WZZ109" s="189"/>
      <c r="XAA109" s="189"/>
      <c r="XAB109" s="189"/>
      <c r="XAC109" s="189"/>
      <c r="XAD109" s="189"/>
      <c r="XAE109" s="189"/>
      <c r="XAF109" s="189"/>
      <c r="XAG109" s="189"/>
      <c r="XAH109" s="189"/>
      <c r="XAI109" s="189"/>
      <c r="XAJ109" s="189"/>
      <c r="XAK109" s="189"/>
      <c r="XAL109" s="189"/>
      <c r="XAM109" s="189"/>
      <c r="XAN109" s="189"/>
      <c r="XAO109" s="189"/>
      <c r="XAP109" s="189"/>
      <c r="XAQ109" s="189"/>
      <c r="XAR109" s="189"/>
      <c r="XAS109" s="189"/>
      <c r="XAT109" s="189"/>
      <c r="XAU109" s="189"/>
      <c r="XAV109" s="189"/>
      <c r="XAW109" s="189"/>
      <c r="XAX109" s="189"/>
      <c r="XAY109" s="189"/>
      <c r="XAZ109" s="189"/>
      <c r="XBA109" s="189"/>
      <c r="XBB109" s="189"/>
      <c r="XBC109" s="189"/>
      <c r="XBD109" s="189"/>
      <c r="XBE109" s="189"/>
      <c r="XBF109" s="189"/>
      <c r="XBG109" s="189"/>
      <c r="XBH109" s="189"/>
      <c r="XBI109" s="189"/>
      <c r="XBJ109" s="189"/>
      <c r="XBK109" s="189"/>
      <c r="XBL109" s="189"/>
      <c r="XBM109" s="189"/>
      <c r="XBN109" s="189"/>
      <c r="XBO109" s="189"/>
      <c r="XBP109" s="189"/>
      <c r="XBQ109" s="189"/>
      <c r="XBR109" s="189"/>
      <c r="XBS109" s="189"/>
      <c r="XBT109" s="189"/>
      <c r="XBU109" s="189"/>
      <c r="XBV109" s="189"/>
      <c r="XBW109" s="189"/>
      <c r="XBX109" s="189"/>
      <c r="XBY109" s="189"/>
      <c r="XBZ109" s="189"/>
      <c r="XCA109" s="189"/>
      <c r="XCB109" s="189"/>
      <c r="XCC109" s="189"/>
      <c r="XCD109" s="189"/>
      <c r="XCE109" s="189"/>
      <c r="XCF109" s="189"/>
      <c r="XCG109" s="189"/>
      <c r="XCH109" s="189"/>
      <c r="XCI109" s="189"/>
      <c r="XCJ109" s="189"/>
      <c r="XCK109" s="189"/>
      <c r="XCL109" s="189"/>
      <c r="XCM109" s="189"/>
      <c r="XCN109" s="189"/>
      <c r="XCO109" s="189"/>
      <c r="XCP109" s="189"/>
      <c r="XCQ109" s="189"/>
      <c r="XCR109" s="189"/>
      <c r="XCS109" s="189"/>
      <c r="XCT109" s="189"/>
      <c r="XCU109" s="189"/>
      <c r="XCV109" s="189"/>
      <c r="XCW109" s="189"/>
      <c r="XCX109" s="189"/>
      <c r="XCY109" s="189"/>
      <c r="XCZ109" s="189"/>
      <c r="XDA109" s="189"/>
      <c r="XDB109" s="189"/>
      <c r="XDC109" s="189"/>
      <c r="XDD109" s="189"/>
      <c r="XDE109" s="189"/>
      <c r="XDF109" s="189"/>
      <c r="XDG109" s="189"/>
      <c r="XDH109" s="189"/>
      <c r="XDI109" s="189"/>
      <c r="XDJ109" s="189"/>
      <c r="XDK109" s="189"/>
      <c r="XDL109" s="189"/>
      <c r="XDM109" s="189"/>
      <c r="XDN109" s="189"/>
      <c r="XDO109" s="189"/>
      <c r="XDP109" s="189"/>
      <c r="XDQ109" s="189"/>
      <c r="XDR109" s="189"/>
      <c r="XDS109" s="189"/>
      <c r="XDT109" s="189"/>
      <c r="XDU109" s="189"/>
      <c r="XDV109" s="189"/>
      <c r="XDW109" s="189"/>
      <c r="XDX109" s="189"/>
      <c r="XDY109" s="189"/>
      <c r="XDZ109" s="189"/>
      <c r="XEA109" s="189"/>
      <c r="XEB109" s="189"/>
      <c r="XEC109" s="189"/>
      <c r="XED109" s="189"/>
      <c r="XEE109" s="189"/>
      <c r="XEF109" s="189"/>
      <c r="XEG109" s="189"/>
      <c r="XEH109" s="189"/>
      <c r="XEI109" s="189"/>
      <c r="XEJ109" s="189"/>
      <c r="XEK109" s="189"/>
      <c r="XEL109" s="189"/>
      <c r="XEM109" s="189"/>
      <c r="XEN109" s="189"/>
      <c r="XEO109" s="189"/>
      <c r="XEP109" s="189"/>
      <c r="XEQ109" s="189"/>
      <c r="XER109" s="189"/>
      <c r="XES109" s="189"/>
      <c r="XET109" s="189"/>
      <c r="XEU109" s="189"/>
      <c r="XEV109" s="189"/>
      <c r="XEW109" s="189"/>
      <c r="XEX109" s="189"/>
      <c r="XEY109" s="189"/>
      <c r="XEZ109" s="189"/>
      <c r="XFA109" s="189"/>
      <c r="XFB109" s="189"/>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4"/>
      <c r="B138" s="194"/>
      <c r="C138" s="195"/>
      <c r="D138" s="190"/>
      <c r="E138" s="190"/>
      <c r="F138" s="190"/>
      <c r="G138" s="190"/>
      <c r="H138" s="190"/>
      <c r="I138" s="190"/>
      <c r="J138" s="190"/>
      <c r="K138" s="190"/>
      <c r="L138" s="190"/>
      <c r="M138" s="191"/>
    </row>
    <row r="139" spans="1:13" x14ac:dyDescent="0.2">
      <c r="A139" s="194"/>
      <c r="B139" s="194"/>
      <c r="C139" s="195"/>
      <c r="D139" s="190"/>
      <c r="E139" s="190"/>
      <c r="F139" s="190"/>
      <c r="G139" s="190"/>
      <c r="H139" s="190"/>
      <c r="I139" s="190"/>
      <c r="J139" s="190"/>
      <c r="K139" s="190"/>
      <c r="L139" s="190"/>
      <c r="M139" s="191"/>
    </row>
    <row r="140" spans="1:13" x14ac:dyDescent="0.2">
      <c r="A140" s="194"/>
      <c r="B140" s="194"/>
      <c r="C140" s="195"/>
      <c r="D140" s="190"/>
      <c r="E140" s="190"/>
      <c r="F140" s="190"/>
      <c r="G140" s="190"/>
      <c r="H140" s="190"/>
      <c r="I140" s="190"/>
      <c r="J140" s="190"/>
      <c r="K140" s="190"/>
      <c r="L140" s="190"/>
      <c r="M140" s="191"/>
    </row>
    <row r="141" spans="1:13" x14ac:dyDescent="0.2">
      <c r="A141" s="194"/>
      <c r="B141" s="194"/>
      <c r="C141" s="195"/>
      <c r="D141" s="190"/>
      <c r="E141" s="190"/>
      <c r="F141" s="190"/>
      <c r="G141" s="190"/>
      <c r="H141" s="190"/>
      <c r="I141" s="190"/>
      <c r="J141" s="190"/>
      <c r="K141" s="190"/>
      <c r="L141" s="190"/>
      <c r="M141" s="191"/>
    </row>
    <row r="142" spans="1:13" x14ac:dyDescent="0.2">
      <c r="A142" s="194"/>
      <c r="B142" s="194"/>
      <c r="C142" s="195"/>
      <c r="D142" s="190"/>
      <c r="E142" s="190"/>
      <c r="F142" s="190"/>
      <c r="G142" s="190"/>
      <c r="H142" s="190"/>
      <c r="I142" s="190"/>
      <c r="J142" s="190"/>
      <c r="K142" s="190"/>
      <c r="L142" s="190"/>
      <c r="M142" s="191"/>
    </row>
    <row r="143" spans="1:13" x14ac:dyDescent="0.2">
      <c r="A143" s="192"/>
      <c r="B143" s="192"/>
      <c r="C143" s="192"/>
      <c r="D143" s="190"/>
      <c r="E143" s="190"/>
      <c r="F143" s="190"/>
      <c r="G143" s="190"/>
      <c r="H143" s="190"/>
      <c r="I143" s="190"/>
      <c r="J143" s="190"/>
      <c r="K143" s="190"/>
      <c r="L143" s="190"/>
      <c r="M143" s="191"/>
    </row>
    <row r="144" spans="1:13" x14ac:dyDescent="0.2">
      <c r="A144" s="192"/>
      <c r="B144" s="192"/>
      <c r="C144" s="192"/>
      <c r="D144" s="190"/>
      <c r="E144" s="190"/>
      <c r="F144" s="190"/>
      <c r="G144" s="190"/>
      <c r="H144" s="190"/>
      <c r="I144" s="190"/>
      <c r="J144" s="190"/>
      <c r="K144" s="190"/>
      <c r="L144" s="190"/>
      <c r="M144" s="191"/>
    </row>
    <row r="145" spans="1:13" x14ac:dyDescent="0.2">
      <c r="A145" s="192"/>
      <c r="B145" s="192"/>
      <c r="C145" s="192"/>
      <c r="D145" s="190"/>
      <c r="E145" s="190"/>
      <c r="F145" s="190"/>
      <c r="G145" s="190"/>
      <c r="H145" s="190"/>
      <c r="I145" s="190"/>
      <c r="J145" s="190"/>
      <c r="K145" s="190"/>
      <c r="L145" s="190"/>
      <c r="M145" s="191"/>
    </row>
  </sheetData>
  <mergeCells count="12">
    <mergeCell ref="I99:J99"/>
    <mergeCell ref="B104:L104"/>
    <mergeCell ref="A2:L2"/>
    <mergeCell ref="A4:A6"/>
    <mergeCell ref="B4:B6"/>
    <mergeCell ref="C4:D4"/>
    <mergeCell ref="E4:F4"/>
    <mergeCell ref="G4:H4"/>
    <mergeCell ref="I4:J4"/>
    <mergeCell ref="K4:L4"/>
    <mergeCell ref="K5:K6"/>
    <mergeCell ref="L5:L6"/>
  </mergeCells>
  <conditionalFormatting sqref="M7:N108">
    <cfRule type="cellIs" dxfId="72" priority="21" operator="greaterThan">
      <formula>0.2</formula>
    </cfRule>
  </conditionalFormatting>
  <conditionalFormatting sqref="M7:M108 N7:N98">
    <cfRule type="cellIs" dxfId="71" priority="20"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19" operator="equal" id="{55C6F34F-4756-48A6-B20C-CBB934C7E0E3}">
            <xm:f>'\Users\ymendez\OneDrive - superdesalud.gob.cl\Documentos\marzo 2024\[Publicacion Casos Acumulados 202403 con formulas.xlsx]CASOS'!#REF!</xm:f>
            <x14:dxf>
              <font>
                <color rgb="FF9C0006"/>
              </font>
              <fill>
                <patternFill>
                  <bgColor rgb="FFFFC7CE"/>
                </patternFill>
              </fill>
            </x14:dxf>
          </x14:cfRule>
          <xm:sqref>C98</xm:sqref>
        </x14:conditionalFormatting>
        <x14:conditionalFormatting xmlns:xm="http://schemas.microsoft.com/office/excel/2006/main">
          <x14:cfRule type="cellIs" priority="18" operator="equal" id="{A098FC4B-7BED-48E8-969F-B390FF13B284}">
            <xm:f>'\Users\ymendez\OneDrive - superdesalud.gob.cl\Documentos\marzo 2024\[Publicacion Casos Acumulados 202403 con formulas.xlsx]CASOS'!#REF!</xm:f>
            <x14:dxf>
              <font>
                <color rgb="FF9C0006"/>
              </font>
              <fill>
                <patternFill>
                  <bgColor rgb="FFFFC7CE"/>
                </patternFill>
              </fill>
            </x14:dxf>
          </x14:cfRule>
          <xm:sqref>D98</xm:sqref>
        </x14:conditionalFormatting>
        <x14:conditionalFormatting xmlns:xm="http://schemas.microsoft.com/office/excel/2006/main">
          <x14:cfRule type="cellIs" priority="8" operator="equal" id="{9D29EBAF-1714-4AC5-8060-7E8597FF4595}">
            <xm:f>'\Users\ymendez\OneDrive - superdesalud.gob.cl\Documentos\marzo 2024\[Publicacion Casos Acumulados 202403 con formulas.xlsx]CASOS'!#REF!</xm:f>
            <x14:dxf>
              <font>
                <color rgb="FF9C0006"/>
              </font>
              <fill>
                <patternFill>
                  <bgColor rgb="FFFFC7CE"/>
                </patternFill>
              </fill>
            </x14:dxf>
          </x14:cfRule>
          <xm:sqref>E98</xm:sqref>
        </x14:conditionalFormatting>
        <x14:conditionalFormatting xmlns:xm="http://schemas.microsoft.com/office/excel/2006/main">
          <x14:cfRule type="cellIs" priority="7" operator="equal" id="{9F5E1351-F921-43C1-BC1F-08264454479C}">
            <xm:f>'\Users\ymendez\OneDrive - superdesalud.gob.cl\Documentos\marzo 2024\[Publicacion Casos Acumulados 202403 con formulas.xlsx]CASOS'!#REF!</xm:f>
            <x14:dxf>
              <font>
                <color rgb="FF9C0006"/>
              </font>
              <fill>
                <patternFill>
                  <bgColor rgb="FFFFC7CE"/>
                </patternFill>
              </fill>
            </x14:dxf>
          </x14:cfRule>
          <xm:sqref>F98</xm:sqref>
        </x14:conditionalFormatting>
        <x14:conditionalFormatting xmlns:xm="http://schemas.microsoft.com/office/excel/2006/main">
          <x14:cfRule type="cellIs" priority="6" operator="equal" id="{004FAA52-F94E-4EC5-8318-E4DA6B601289}">
            <xm:f>'\Users\ymendez\OneDrive - superdesalud.gob.cl\Documentos\marzo 2024\[Publicacion Casos Acumulados 202403 con formulas.xlsx]CASOS'!#REF!</xm:f>
            <x14:dxf>
              <font>
                <color rgb="FF9C0006"/>
              </font>
              <fill>
                <patternFill>
                  <bgColor rgb="FFFFC7CE"/>
                </patternFill>
              </fill>
            </x14:dxf>
          </x14:cfRule>
          <xm:sqref>G98</xm:sqref>
        </x14:conditionalFormatting>
        <x14:conditionalFormatting xmlns:xm="http://schemas.microsoft.com/office/excel/2006/main">
          <x14:cfRule type="cellIs" priority="5" operator="equal" id="{08DCDE66-2AD4-4B77-A9DE-AB6CE82AB5AF}">
            <xm:f>'\Users\ymendez\OneDrive - superdesalud.gob.cl\Documentos\marzo 2024\[Publicacion Casos Acumulados 202403 con formulas.xlsx]CASOS'!#REF!</xm:f>
            <x14:dxf>
              <font>
                <color rgb="FF9C0006"/>
              </font>
              <fill>
                <patternFill>
                  <bgColor rgb="FFFFC7CE"/>
                </patternFill>
              </fill>
            </x14:dxf>
          </x14:cfRule>
          <xm:sqref>H98</xm:sqref>
        </x14:conditionalFormatting>
        <x14:conditionalFormatting xmlns:xm="http://schemas.microsoft.com/office/excel/2006/main">
          <x14:cfRule type="cellIs" priority="4" operator="equal" id="{A88B35F7-FB4B-4600-A237-9B33A0665E81}">
            <xm:f>'\Users\ymendez\OneDrive - superdesalud.gob.cl\Documentos\marzo 2024\[Publicacion Casos Acumulados 202403 con formulas.xlsx]CASOS'!#REF!</xm:f>
            <x14:dxf>
              <font>
                <color rgb="FF9C0006"/>
              </font>
              <fill>
                <patternFill>
                  <bgColor rgb="FFFFC7CE"/>
                </patternFill>
              </fill>
            </x14:dxf>
          </x14:cfRule>
          <xm:sqref>I98</xm:sqref>
        </x14:conditionalFormatting>
        <x14:conditionalFormatting xmlns:xm="http://schemas.microsoft.com/office/excel/2006/main">
          <x14:cfRule type="cellIs" priority="3" operator="equal" id="{18B1DFCC-5A26-4E35-9A51-84AB98E864F1}">
            <xm:f>'\Users\ymendez\OneDrive - superdesalud.gob.cl\Documentos\marzo 2024\[Publicacion Casos Acumulados 202403 con formulas.xlsx]CASOS'!#REF!</xm:f>
            <x14:dxf>
              <font>
                <color rgb="FF9C0006"/>
              </font>
              <fill>
                <patternFill>
                  <bgColor rgb="FFFFC7CE"/>
                </patternFill>
              </fill>
            </x14:dxf>
          </x14:cfRule>
          <xm:sqref>J98</xm:sqref>
        </x14:conditionalFormatting>
        <x14:conditionalFormatting xmlns:xm="http://schemas.microsoft.com/office/excel/2006/main">
          <x14:cfRule type="cellIs" priority="2" operator="equal" id="{EC2070F4-4EDB-4A39-8F7E-250402276C91}">
            <xm:f>'\Users\ymendez\OneDrive - superdesalud.gob.cl\Documentos\marzo 2024\[Publicacion Casos Acumulados 202403 con formulas.xlsx]CASOS'!#REF!</xm:f>
            <x14:dxf>
              <font>
                <color rgb="FF9C0006"/>
              </font>
              <fill>
                <patternFill>
                  <bgColor rgb="FFFFC7CE"/>
                </patternFill>
              </fill>
            </x14:dxf>
          </x14:cfRule>
          <xm:sqref>K98</xm:sqref>
        </x14:conditionalFormatting>
        <x14:conditionalFormatting xmlns:xm="http://schemas.microsoft.com/office/excel/2006/main">
          <x14:cfRule type="cellIs" priority="1" operator="equal" id="{D4CB29DE-4F4D-47D6-B922-030911006AE7}">
            <xm:f>'\Users\ymendez\OneDrive - superdesalud.gob.cl\Documentos\marzo 2024\[Publicacion Casos Acumulados 202403 con formulas.xlsx]CASOS'!#REF!</xm:f>
            <x14:dxf>
              <font>
                <color rgb="FF9C0006"/>
              </font>
              <fill>
                <patternFill>
                  <bgColor rgb="FFFFC7CE"/>
                </patternFill>
              </fill>
            </x14:dxf>
          </x14:cfRule>
          <xm:sqref>L98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XFB145"/>
  <sheetViews>
    <sheetView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5703125" style="174" customWidth="1"/>
    <col min="2" max="2" width="88.42578125" style="174" customWidth="1"/>
    <col min="3" max="3" width="13.85546875" style="174" customWidth="1"/>
    <col min="4" max="4" width="16.85546875" style="174" customWidth="1"/>
    <col min="5" max="5" width="14.5703125" style="174" customWidth="1"/>
    <col min="6" max="6" width="16.42578125" style="174" customWidth="1"/>
    <col min="7" max="7" width="13.85546875" style="174" customWidth="1"/>
    <col min="8" max="8" width="16" style="174" customWidth="1"/>
    <col min="9" max="9" width="13" style="174" customWidth="1"/>
    <col min="10" max="10" width="16.28515625" style="174" customWidth="1"/>
    <col min="11" max="11" width="14.28515625" style="174" customWidth="1"/>
    <col min="12" max="12" width="14" style="174" customWidth="1"/>
    <col min="13" max="13" width="10.140625" style="173" customWidth="1"/>
    <col min="14" max="14" width="13.140625" style="173" bestFit="1" customWidth="1"/>
    <col min="15" max="16384" width="11.42578125" style="174"/>
  </cols>
  <sheetData>
    <row r="2" spans="1:18" ht="15" x14ac:dyDescent="0.2">
      <c r="A2" s="461" t="s">
        <v>406</v>
      </c>
      <c r="B2" s="461"/>
      <c r="C2" s="461"/>
      <c r="D2" s="461"/>
      <c r="E2" s="461"/>
      <c r="F2" s="461"/>
      <c r="G2" s="461"/>
      <c r="H2" s="461"/>
      <c r="I2" s="461"/>
      <c r="J2" s="461"/>
      <c r="K2" s="461"/>
      <c r="L2" s="461"/>
      <c r="M2" s="280"/>
    </row>
    <row r="3" spans="1:18" ht="15" x14ac:dyDescent="0.2">
      <c r="A3" s="414"/>
      <c r="B3" s="414"/>
      <c r="C3" s="414"/>
      <c r="D3" s="414"/>
      <c r="E3" s="414"/>
      <c r="F3" s="414"/>
      <c r="G3" s="414"/>
      <c r="H3" s="414"/>
      <c r="I3" s="415"/>
      <c r="J3" s="415"/>
      <c r="K3" s="415"/>
      <c r="L3" s="415"/>
      <c r="M3" s="280"/>
    </row>
    <row r="4" spans="1:18" ht="35.25" customHeight="1" x14ac:dyDescent="0.2">
      <c r="A4" s="435" t="s">
        <v>233</v>
      </c>
      <c r="B4" s="443" t="s">
        <v>0</v>
      </c>
      <c r="C4" s="446" t="s">
        <v>571</v>
      </c>
      <c r="D4" s="446"/>
      <c r="E4" s="446" t="s">
        <v>572</v>
      </c>
      <c r="F4" s="446"/>
      <c r="G4" s="446" t="s">
        <v>573</v>
      </c>
      <c r="H4" s="446"/>
      <c r="I4" s="446" t="s">
        <v>574</v>
      </c>
      <c r="J4" s="446"/>
      <c r="K4" s="441" t="s">
        <v>575</v>
      </c>
      <c r="L4" s="442"/>
      <c r="M4" s="175"/>
    </row>
    <row r="5" spans="1:18" ht="15" customHeight="1" x14ac:dyDescent="0.2">
      <c r="A5" s="436"/>
      <c r="B5" s="444"/>
      <c r="C5" s="413" t="s">
        <v>54</v>
      </c>
      <c r="D5" s="253" t="s">
        <v>55</v>
      </c>
      <c r="E5" s="413" t="s">
        <v>54</v>
      </c>
      <c r="F5" s="253" t="s">
        <v>55</v>
      </c>
      <c r="G5" s="413" t="s">
        <v>54</v>
      </c>
      <c r="H5" s="253" t="s">
        <v>55</v>
      </c>
      <c r="I5" s="413" t="s">
        <v>54</v>
      </c>
      <c r="J5" s="253" t="s">
        <v>55</v>
      </c>
      <c r="K5" s="447" t="s">
        <v>54</v>
      </c>
      <c r="L5" s="449" t="s">
        <v>55</v>
      </c>
      <c r="M5" s="175"/>
      <c r="Q5" s="176"/>
    </row>
    <row r="6" spans="1:18" ht="15" customHeight="1" x14ac:dyDescent="0.2">
      <c r="A6" s="437"/>
      <c r="B6" s="445"/>
      <c r="C6" s="254">
        <v>46112</v>
      </c>
      <c r="D6" s="255">
        <v>46112</v>
      </c>
      <c r="E6" s="254">
        <v>46203</v>
      </c>
      <c r="F6" s="255">
        <v>46203</v>
      </c>
      <c r="G6" s="254">
        <v>46295</v>
      </c>
      <c r="H6" s="255">
        <v>46295</v>
      </c>
      <c r="I6" s="254">
        <v>46387</v>
      </c>
      <c r="J6" s="255">
        <v>46387</v>
      </c>
      <c r="K6" s="448"/>
      <c r="L6" s="450"/>
      <c r="M6" s="175"/>
    </row>
    <row r="7" spans="1:18" ht="15" customHeight="1" x14ac:dyDescent="0.2">
      <c r="A7" s="256">
        <v>1</v>
      </c>
      <c r="B7" s="257" t="s">
        <v>1</v>
      </c>
      <c r="C7" s="258">
        <v>98443</v>
      </c>
      <c r="D7" s="259">
        <v>7598</v>
      </c>
      <c r="E7" s="258"/>
      <c r="F7" s="259"/>
      <c r="G7" s="258"/>
      <c r="H7" s="259"/>
      <c r="I7" s="258"/>
      <c r="J7" s="259"/>
      <c r="K7" s="258">
        <v>1763</v>
      </c>
      <c r="L7" s="259">
        <v>99</v>
      </c>
      <c r="M7" s="177"/>
      <c r="N7" s="340"/>
      <c r="O7" s="341"/>
      <c r="P7" s="211"/>
    </row>
    <row r="8" spans="1:18" ht="15" customHeight="1" x14ac:dyDescent="0.2">
      <c r="A8" s="256">
        <v>2</v>
      </c>
      <c r="B8" s="257" t="s">
        <v>2</v>
      </c>
      <c r="C8" s="258">
        <v>122449</v>
      </c>
      <c r="D8" s="259">
        <v>6958</v>
      </c>
      <c r="E8" s="258"/>
      <c r="F8" s="259"/>
      <c r="G8" s="258"/>
      <c r="H8" s="259"/>
      <c r="I8" s="258"/>
      <c r="J8" s="259"/>
      <c r="K8" s="258">
        <v>1201</v>
      </c>
      <c r="L8" s="259">
        <v>58</v>
      </c>
      <c r="M8" s="177"/>
      <c r="N8" s="178"/>
      <c r="O8" s="211"/>
      <c r="P8" s="211"/>
    </row>
    <row r="9" spans="1:18" ht="13.9" customHeight="1" x14ac:dyDescent="0.2">
      <c r="A9" s="256">
        <v>3</v>
      </c>
      <c r="B9" s="257" t="s">
        <v>3</v>
      </c>
      <c r="C9" s="258">
        <v>10341802</v>
      </c>
      <c r="D9" s="259">
        <v>39352</v>
      </c>
      <c r="E9" s="258"/>
      <c r="F9" s="259"/>
      <c r="G9" s="258"/>
      <c r="H9" s="259"/>
      <c r="I9" s="258"/>
      <c r="J9" s="259"/>
      <c r="K9" s="258">
        <v>203957</v>
      </c>
      <c r="L9" s="259">
        <v>1057</v>
      </c>
      <c r="M9" s="177"/>
      <c r="N9" s="178"/>
      <c r="O9" s="211"/>
      <c r="P9" s="211"/>
    </row>
    <row r="10" spans="1:18" ht="13.9" customHeight="1" x14ac:dyDescent="0.2">
      <c r="A10" s="256">
        <v>4</v>
      </c>
      <c r="B10" s="257" t="s">
        <v>4</v>
      </c>
      <c r="C10" s="258">
        <v>401249</v>
      </c>
      <c r="D10" s="259">
        <v>30806</v>
      </c>
      <c r="E10" s="258"/>
      <c r="F10" s="259"/>
      <c r="G10" s="258"/>
      <c r="H10" s="259"/>
      <c r="I10" s="258"/>
      <c r="J10" s="259"/>
      <c r="K10" s="258">
        <v>8442</v>
      </c>
      <c r="L10" s="259">
        <v>534</v>
      </c>
      <c r="M10" s="177"/>
      <c r="N10" s="178"/>
      <c r="R10" s="179"/>
    </row>
    <row r="11" spans="1:18" ht="13.9" customHeight="1" x14ac:dyDescent="0.2">
      <c r="A11" s="256">
        <v>5</v>
      </c>
      <c r="B11" s="257" t="s">
        <v>5</v>
      </c>
      <c r="C11" s="258">
        <v>1786209</v>
      </c>
      <c r="D11" s="259">
        <v>26670</v>
      </c>
      <c r="E11" s="258"/>
      <c r="F11" s="259"/>
      <c r="G11" s="258"/>
      <c r="H11" s="259"/>
      <c r="I11" s="258"/>
      <c r="J11" s="259"/>
      <c r="K11" s="258">
        <v>24484</v>
      </c>
      <c r="L11" s="259">
        <v>407</v>
      </c>
      <c r="M11" s="177"/>
      <c r="N11" s="178"/>
      <c r="R11" s="179"/>
    </row>
    <row r="12" spans="1:18" ht="13.9" customHeight="1" x14ac:dyDescent="0.2">
      <c r="A12" s="256">
        <v>6</v>
      </c>
      <c r="B12" s="257" t="s">
        <v>6</v>
      </c>
      <c r="C12" s="258">
        <v>25180</v>
      </c>
      <c r="D12" s="259">
        <v>11304</v>
      </c>
      <c r="E12" s="258"/>
      <c r="F12" s="259"/>
      <c r="G12" s="258"/>
      <c r="H12" s="259"/>
      <c r="I12" s="258"/>
      <c r="J12" s="259"/>
      <c r="K12" s="258">
        <v>536</v>
      </c>
      <c r="L12" s="259">
        <v>96</v>
      </c>
      <c r="M12" s="177"/>
      <c r="N12" s="178"/>
      <c r="R12" s="179"/>
    </row>
    <row r="13" spans="1:18" ht="13.9" customHeight="1" x14ac:dyDescent="0.2">
      <c r="A13" s="256">
        <v>7</v>
      </c>
      <c r="B13" s="257" t="s">
        <v>7</v>
      </c>
      <c r="C13" s="258">
        <v>2626273</v>
      </c>
      <c r="D13" s="259">
        <v>197555</v>
      </c>
      <c r="E13" s="258"/>
      <c r="F13" s="259"/>
      <c r="G13" s="258"/>
      <c r="H13" s="259"/>
      <c r="I13" s="258"/>
      <c r="J13" s="259"/>
      <c r="K13" s="258">
        <v>50960</v>
      </c>
      <c r="L13" s="259">
        <v>1793</v>
      </c>
      <c r="M13" s="177"/>
      <c r="N13" s="178"/>
      <c r="R13" s="179"/>
    </row>
    <row r="14" spans="1:18" ht="13.9" customHeight="1" x14ac:dyDescent="0.2">
      <c r="A14" s="256">
        <v>8</v>
      </c>
      <c r="B14" s="257" t="s">
        <v>8</v>
      </c>
      <c r="C14" s="258">
        <v>302933</v>
      </c>
      <c r="D14" s="259">
        <v>61345</v>
      </c>
      <c r="E14" s="258"/>
      <c r="F14" s="259"/>
      <c r="G14" s="258"/>
      <c r="H14" s="259"/>
      <c r="I14" s="258"/>
      <c r="J14" s="259"/>
      <c r="K14" s="258">
        <v>6279</v>
      </c>
      <c r="L14" s="259">
        <v>975</v>
      </c>
      <c r="M14" s="177"/>
      <c r="N14" s="178"/>
      <c r="R14" s="179"/>
    </row>
    <row r="15" spans="1:18" ht="13.9" customHeight="1" x14ac:dyDescent="0.2">
      <c r="A15" s="256">
        <v>9</v>
      </c>
      <c r="B15" s="257" t="s">
        <v>9</v>
      </c>
      <c r="C15" s="258">
        <v>16658</v>
      </c>
      <c r="D15" s="259">
        <v>640</v>
      </c>
      <c r="E15" s="258"/>
      <c r="F15" s="259"/>
      <c r="G15" s="258"/>
      <c r="H15" s="259"/>
      <c r="I15" s="258"/>
      <c r="J15" s="259"/>
      <c r="K15" s="258">
        <v>199</v>
      </c>
      <c r="L15" s="259">
        <v>5</v>
      </c>
      <c r="M15" s="177"/>
      <c r="N15" s="178"/>
      <c r="R15" s="179"/>
    </row>
    <row r="16" spans="1:18" ht="13.9" customHeight="1" x14ac:dyDescent="0.2">
      <c r="A16" s="256">
        <v>10</v>
      </c>
      <c r="B16" s="257" t="s">
        <v>10</v>
      </c>
      <c r="C16" s="258">
        <v>14877</v>
      </c>
      <c r="D16" s="259">
        <v>2900</v>
      </c>
      <c r="E16" s="258"/>
      <c r="F16" s="259"/>
      <c r="G16" s="258"/>
      <c r="H16" s="259"/>
      <c r="I16" s="258"/>
      <c r="J16" s="259"/>
      <c r="K16" s="258">
        <v>236</v>
      </c>
      <c r="L16" s="259">
        <v>30</v>
      </c>
      <c r="M16" s="177"/>
      <c r="N16" s="178"/>
      <c r="R16" s="179"/>
    </row>
    <row r="17" spans="1:18" ht="13.9" customHeight="1" x14ac:dyDescent="0.2">
      <c r="A17" s="256">
        <v>11</v>
      </c>
      <c r="B17" s="257" t="s">
        <v>11</v>
      </c>
      <c r="C17" s="258">
        <v>1285109</v>
      </c>
      <c r="D17" s="259">
        <v>44013</v>
      </c>
      <c r="E17" s="258"/>
      <c r="F17" s="259"/>
      <c r="G17" s="258"/>
      <c r="H17" s="259"/>
      <c r="I17" s="258"/>
      <c r="J17" s="259"/>
      <c r="K17" s="258">
        <v>20968</v>
      </c>
      <c r="L17" s="259">
        <v>542</v>
      </c>
      <c r="M17" s="177"/>
      <c r="N17" s="178"/>
      <c r="R17" s="179"/>
    </row>
    <row r="18" spans="1:18" ht="13.9" customHeight="1" x14ac:dyDescent="0.2">
      <c r="A18" s="256">
        <v>12</v>
      </c>
      <c r="B18" s="257" t="s">
        <v>12</v>
      </c>
      <c r="C18" s="258">
        <v>65187</v>
      </c>
      <c r="D18" s="259">
        <v>5600</v>
      </c>
      <c r="E18" s="258"/>
      <c r="F18" s="259"/>
      <c r="G18" s="258"/>
      <c r="H18" s="259"/>
      <c r="I18" s="258"/>
      <c r="J18" s="259"/>
      <c r="K18" s="258">
        <v>1663</v>
      </c>
      <c r="L18" s="259">
        <v>111</v>
      </c>
      <c r="M18" s="177"/>
      <c r="N18" s="178"/>
      <c r="O18" s="193"/>
    </row>
    <row r="19" spans="1:18" ht="13.9" customHeight="1" x14ac:dyDescent="0.2">
      <c r="A19" s="256">
        <v>13</v>
      </c>
      <c r="B19" s="257" t="s">
        <v>13</v>
      </c>
      <c r="C19" s="258">
        <v>7498</v>
      </c>
      <c r="D19" s="259">
        <v>1254</v>
      </c>
      <c r="E19" s="258"/>
      <c r="F19" s="259"/>
      <c r="G19" s="258"/>
      <c r="H19" s="259"/>
      <c r="I19" s="258"/>
      <c r="J19" s="259"/>
      <c r="K19" s="258">
        <v>63</v>
      </c>
      <c r="L19" s="259">
        <v>17</v>
      </c>
      <c r="M19" s="177"/>
      <c r="N19" s="178"/>
    </row>
    <row r="20" spans="1:18" ht="13.9" customHeight="1" x14ac:dyDescent="0.2">
      <c r="A20" s="256">
        <v>14</v>
      </c>
      <c r="B20" s="257" t="s">
        <v>14</v>
      </c>
      <c r="C20" s="258">
        <v>21964</v>
      </c>
      <c r="D20" s="259">
        <v>2617</v>
      </c>
      <c r="E20" s="258"/>
      <c r="F20" s="259"/>
      <c r="G20" s="258"/>
      <c r="H20" s="259"/>
      <c r="I20" s="258"/>
      <c r="J20" s="259"/>
      <c r="K20" s="258">
        <v>395</v>
      </c>
      <c r="L20" s="259">
        <v>22</v>
      </c>
      <c r="M20" s="177"/>
      <c r="N20" s="178"/>
      <c r="R20" s="179"/>
    </row>
    <row r="21" spans="1:18" ht="13.9" customHeight="1" x14ac:dyDescent="0.2">
      <c r="A21" s="256">
        <v>15</v>
      </c>
      <c r="B21" s="257" t="s">
        <v>15</v>
      </c>
      <c r="C21" s="258">
        <v>57872</v>
      </c>
      <c r="D21" s="259">
        <v>5779</v>
      </c>
      <c r="E21" s="258"/>
      <c r="F21" s="259"/>
      <c r="G21" s="258"/>
      <c r="H21" s="259"/>
      <c r="I21" s="258"/>
      <c r="J21" s="259"/>
      <c r="K21" s="258">
        <v>815</v>
      </c>
      <c r="L21" s="259">
        <v>66</v>
      </c>
      <c r="M21" s="177"/>
      <c r="N21" s="178"/>
      <c r="R21" s="179"/>
    </row>
    <row r="22" spans="1:18" ht="13.9" customHeight="1" x14ac:dyDescent="0.2">
      <c r="A22" s="256">
        <v>16</v>
      </c>
      <c r="B22" s="257" t="s">
        <v>16</v>
      </c>
      <c r="C22" s="258">
        <v>30365</v>
      </c>
      <c r="D22" s="259">
        <v>5519</v>
      </c>
      <c r="E22" s="258"/>
      <c r="F22" s="259"/>
      <c r="G22" s="258"/>
      <c r="H22" s="259"/>
      <c r="I22" s="258"/>
      <c r="J22" s="259"/>
      <c r="K22" s="258">
        <v>395</v>
      </c>
      <c r="L22" s="259">
        <v>55</v>
      </c>
      <c r="M22" s="177"/>
      <c r="N22" s="178"/>
    </row>
    <row r="23" spans="1:18" ht="13.9" customHeight="1" x14ac:dyDescent="0.2">
      <c r="A23" s="256">
        <v>17</v>
      </c>
      <c r="B23" s="257" t="s">
        <v>17</v>
      </c>
      <c r="C23" s="258">
        <v>47267</v>
      </c>
      <c r="D23" s="259">
        <v>7755</v>
      </c>
      <c r="E23" s="258"/>
      <c r="F23" s="259"/>
      <c r="G23" s="258"/>
      <c r="H23" s="259"/>
      <c r="I23" s="258"/>
      <c r="J23" s="259"/>
      <c r="K23" s="258">
        <v>955</v>
      </c>
      <c r="L23" s="259">
        <v>99</v>
      </c>
      <c r="M23" s="177"/>
      <c r="N23" s="178"/>
      <c r="R23" s="179"/>
    </row>
    <row r="24" spans="1:18" ht="13.9" customHeight="1" x14ac:dyDescent="0.2">
      <c r="A24" s="256">
        <v>18</v>
      </c>
      <c r="B24" s="257" t="s">
        <v>409</v>
      </c>
      <c r="C24" s="258">
        <v>1776027</v>
      </c>
      <c r="D24" s="259">
        <v>17440</v>
      </c>
      <c r="E24" s="258"/>
      <c r="F24" s="259"/>
      <c r="G24" s="258"/>
      <c r="H24" s="259"/>
      <c r="I24" s="258"/>
      <c r="J24" s="259"/>
      <c r="K24" s="258">
        <v>46213</v>
      </c>
      <c r="L24" s="259">
        <v>100</v>
      </c>
      <c r="M24" s="177"/>
      <c r="N24" s="178"/>
      <c r="R24" s="179"/>
    </row>
    <row r="25" spans="1:18" ht="13.9" customHeight="1" x14ac:dyDescent="0.2">
      <c r="A25" s="256">
        <v>19</v>
      </c>
      <c r="B25" s="257" t="s">
        <v>19</v>
      </c>
      <c r="C25" s="258">
        <v>4800739</v>
      </c>
      <c r="D25" s="259">
        <v>343169</v>
      </c>
      <c r="E25" s="258"/>
      <c r="F25" s="259"/>
      <c r="G25" s="258"/>
      <c r="H25" s="259"/>
      <c r="I25" s="258"/>
      <c r="J25" s="259"/>
      <c r="K25" s="258">
        <v>13050</v>
      </c>
      <c r="L25" s="259">
        <v>3221</v>
      </c>
      <c r="M25" s="177"/>
      <c r="N25" s="178"/>
      <c r="R25" s="179"/>
    </row>
    <row r="26" spans="1:18" ht="13.9" customHeight="1" x14ac:dyDescent="0.2">
      <c r="A26" s="256">
        <v>20</v>
      </c>
      <c r="B26" s="257" t="s">
        <v>20</v>
      </c>
      <c r="C26" s="258">
        <v>614561</v>
      </c>
      <c r="D26" s="259">
        <v>2783</v>
      </c>
      <c r="E26" s="258"/>
      <c r="F26" s="259"/>
      <c r="G26" s="258"/>
      <c r="H26" s="259"/>
      <c r="I26" s="258"/>
      <c r="J26" s="259"/>
      <c r="K26" s="258">
        <v>9631</v>
      </c>
      <c r="L26" s="259">
        <v>23</v>
      </c>
      <c r="M26" s="177"/>
      <c r="N26" s="178"/>
      <c r="R26" s="179"/>
    </row>
    <row r="27" spans="1:18" ht="13.9" customHeight="1" x14ac:dyDescent="0.2">
      <c r="A27" s="256">
        <v>21</v>
      </c>
      <c r="B27" s="257" t="s">
        <v>21</v>
      </c>
      <c r="C27" s="258">
        <v>4671646</v>
      </c>
      <c r="D27" s="259">
        <v>401450</v>
      </c>
      <c r="E27" s="258"/>
      <c r="F27" s="259"/>
      <c r="G27" s="258"/>
      <c r="H27" s="259"/>
      <c r="I27" s="258"/>
      <c r="J27" s="259"/>
      <c r="K27" s="258">
        <v>61416</v>
      </c>
      <c r="L27" s="259">
        <v>2670</v>
      </c>
      <c r="M27" s="177"/>
      <c r="N27" s="178"/>
      <c r="R27" s="179"/>
    </row>
    <row r="28" spans="1:18" ht="13.9" customHeight="1" x14ac:dyDescent="0.2">
      <c r="A28" s="256">
        <v>22</v>
      </c>
      <c r="B28" s="257" t="s">
        <v>22</v>
      </c>
      <c r="C28" s="258">
        <v>40105</v>
      </c>
      <c r="D28" s="259">
        <v>5787</v>
      </c>
      <c r="E28" s="258"/>
      <c r="F28" s="259"/>
      <c r="G28" s="258"/>
      <c r="H28" s="259"/>
      <c r="I28" s="258"/>
      <c r="J28" s="259"/>
      <c r="K28" s="258">
        <v>580</v>
      </c>
      <c r="L28" s="259">
        <v>103</v>
      </c>
      <c r="M28" s="177"/>
      <c r="N28" s="178"/>
      <c r="R28" s="179"/>
    </row>
    <row r="29" spans="1:18" ht="13.9" customHeight="1" x14ac:dyDescent="0.2">
      <c r="A29" s="256">
        <v>23</v>
      </c>
      <c r="B29" s="257" t="s">
        <v>23</v>
      </c>
      <c r="C29" s="258">
        <v>1908181</v>
      </c>
      <c r="D29" s="259">
        <v>258816</v>
      </c>
      <c r="E29" s="258"/>
      <c r="F29" s="259"/>
      <c r="G29" s="258"/>
      <c r="H29" s="259"/>
      <c r="I29" s="258"/>
      <c r="J29" s="259"/>
      <c r="K29" s="258">
        <v>22223</v>
      </c>
      <c r="L29" s="259">
        <v>2027</v>
      </c>
      <c r="M29" s="177"/>
      <c r="N29" s="178"/>
      <c r="R29" s="179"/>
    </row>
    <row r="30" spans="1:18" ht="13.9" customHeight="1" x14ac:dyDescent="0.2">
      <c r="A30" s="256">
        <v>24</v>
      </c>
      <c r="B30" s="257" t="s">
        <v>447</v>
      </c>
      <c r="C30" s="258">
        <v>320005</v>
      </c>
      <c r="D30" s="259">
        <v>12133</v>
      </c>
      <c r="E30" s="258"/>
      <c r="F30" s="259"/>
      <c r="G30" s="258"/>
      <c r="H30" s="259"/>
      <c r="I30" s="258"/>
      <c r="J30" s="259"/>
      <c r="K30" s="258">
        <v>2367</v>
      </c>
      <c r="L30" s="259">
        <v>80</v>
      </c>
      <c r="M30" s="177"/>
      <c r="N30" s="178"/>
      <c r="R30" s="179"/>
    </row>
    <row r="31" spans="1:18" ht="13.9" customHeight="1" x14ac:dyDescent="0.2">
      <c r="A31" s="256">
        <v>25</v>
      </c>
      <c r="B31" s="257" t="s">
        <v>25</v>
      </c>
      <c r="C31" s="258">
        <v>122408</v>
      </c>
      <c r="D31" s="259">
        <v>13241</v>
      </c>
      <c r="E31" s="258"/>
      <c r="F31" s="259"/>
      <c r="G31" s="258"/>
      <c r="H31" s="259"/>
      <c r="I31" s="258"/>
      <c r="J31" s="259"/>
      <c r="K31" s="258">
        <v>2328</v>
      </c>
      <c r="L31" s="259">
        <v>214</v>
      </c>
      <c r="M31" s="177"/>
      <c r="N31" s="178"/>
      <c r="R31" s="179"/>
    </row>
    <row r="32" spans="1:18" ht="13.9" customHeight="1" x14ac:dyDescent="0.2">
      <c r="A32" s="256">
        <v>26</v>
      </c>
      <c r="B32" s="257" t="s">
        <v>150</v>
      </c>
      <c r="C32" s="258">
        <v>439622</v>
      </c>
      <c r="D32" s="259">
        <v>41930</v>
      </c>
      <c r="E32" s="258"/>
      <c r="F32" s="259"/>
      <c r="G32" s="258"/>
      <c r="H32" s="259"/>
      <c r="I32" s="258"/>
      <c r="J32" s="259"/>
      <c r="K32" s="258">
        <v>7416</v>
      </c>
      <c r="L32" s="259">
        <v>524</v>
      </c>
      <c r="M32" s="177"/>
      <c r="N32" s="178"/>
      <c r="R32" s="179"/>
    </row>
    <row r="33" spans="1:18" ht="13.9" customHeight="1" x14ac:dyDescent="0.2">
      <c r="A33" s="256">
        <v>27</v>
      </c>
      <c r="B33" s="257" t="s">
        <v>27</v>
      </c>
      <c r="C33" s="258">
        <v>298699</v>
      </c>
      <c r="D33" s="259">
        <v>3453</v>
      </c>
      <c r="E33" s="258"/>
      <c r="F33" s="259"/>
      <c r="G33" s="258"/>
      <c r="H33" s="259"/>
      <c r="I33" s="258"/>
      <c r="J33" s="259"/>
      <c r="K33" s="258">
        <v>5857</v>
      </c>
      <c r="L33" s="259">
        <v>59</v>
      </c>
      <c r="M33" s="177"/>
      <c r="N33" s="178"/>
      <c r="R33" s="179"/>
    </row>
    <row r="34" spans="1:18" x14ac:dyDescent="0.2">
      <c r="A34" s="256">
        <v>28</v>
      </c>
      <c r="B34" s="257" t="s">
        <v>28</v>
      </c>
      <c r="C34" s="258">
        <v>92084</v>
      </c>
      <c r="D34" s="259">
        <v>13501</v>
      </c>
      <c r="E34" s="258"/>
      <c r="F34" s="259"/>
      <c r="G34" s="258"/>
      <c r="H34" s="259"/>
      <c r="I34" s="258"/>
      <c r="J34" s="259"/>
      <c r="K34" s="258">
        <v>1900</v>
      </c>
      <c r="L34" s="259">
        <v>217</v>
      </c>
      <c r="M34" s="177"/>
      <c r="N34" s="178"/>
      <c r="R34" s="179"/>
    </row>
    <row r="35" spans="1:18" ht="13.9" customHeight="1" x14ac:dyDescent="0.2">
      <c r="A35" s="256">
        <v>29</v>
      </c>
      <c r="B35" s="257" t="s">
        <v>29</v>
      </c>
      <c r="C35" s="258">
        <v>3592926</v>
      </c>
      <c r="D35" s="259">
        <v>76954</v>
      </c>
      <c r="E35" s="258"/>
      <c r="F35" s="259"/>
      <c r="G35" s="258"/>
      <c r="H35" s="259"/>
      <c r="I35" s="258"/>
      <c r="J35" s="259"/>
      <c r="K35" s="258">
        <v>80577</v>
      </c>
      <c r="L35" s="259">
        <v>1612</v>
      </c>
      <c r="M35" s="177"/>
      <c r="N35" s="178"/>
      <c r="R35" s="179"/>
    </row>
    <row r="36" spans="1:18" ht="13.9" customHeight="1" x14ac:dyDescent="0.2">
      <c r="A36" s="256">
        <v>30</v>
      </c>
      <c r="B36" s="257" t="s">
        <v>30</v>
      </c>
      <c r="C36" s="258">
        <v>167387</v>
      </c>
      <c r="D36" s="259">
        <v>10073</v>
      </c>
      <c r="E36" s="258"/>
      <c r="F36" s="259"/>
      <c r="G36" s="258"/>
      <c r="H36" s="259"/>
      <c r="I36" s="258"/>
      <c r="J36" s="259"/>
      <c r="K36" s="258">
        <v>2168</v>
      </c>
      <c r="L36" s="259">
        <v>76</v>
      </c>
      <c r="M36" s="177"/>
      <c r="N36" s="178"/>
      <c r="R36" s="179"/>
    </row>
    <row r="37" spans="1:18" ht="13.9" customHeight="1" x14ac:dyDescent="0.2">
      <c r="A37" s="256">
        <v>31</v>
      </c>
      <c r="B37" s="257" t="s">
        <v>31</v>
      </c>
      <c r="C37" s="258">
        <v>517845</v>
      </c>
      <c r="D37" s="259">
        <v>11399</v>
      </c>
      <c r="E37" s="258"/>
      <c r="F37" s="259"/>
      <c r="G37" s="258"/>
      <c r="H37" s="259"/>
      <c r="I37" s="258"/>
      <c r="J37" s="259"/>
      <c r="K37" s="258">
        <v>6430</v>
      </c>
      <c r="L37" s="259">
        <v>109</v>
      </c>
      <c r="M37" s="177"/>
      <c r="N37" s="178"/>
      <c r="R37" s="179"/>
    </row>
    <row r="38" spans="1:18" ht="13.9" customHeight="1" x14ac:dyDescent="0.2">
      <c r="A38" s="256">
        <v>32</v>
      </c>
      <c r="B38" s="257" t="s">
        <v>32</v>
      </c>
      <c r="C38" s="258">
        <v>48328</v>
      </c>
      <c r="D38" s="259">
        <v>3752</v>
      </c>
      <c r="E38" s="258"/>
      <c r="F38" s="259"/>
      <c r="G38" s="258"/>
      <c r="H38" s="259"/>
      <c r="I38" s="258"/>
      <c r="J38" s="259"/>
      <c r="K38" s="258">
        <v>956</v>
      </c>
      <c r="L38" s="259">
        <v>57</v>
      </c>
      <c r="M38" s="177"/>
      <c r="N38" s="178"/>
      <c r="R38" s="179"/>
    </row>
    <row r="39" spans="1:18" ht="13.9" customHeight="1" x14ac:dyDescent="0.2">
      <c r="A39" s="256">
        <v>33</v>
      </c>
      <c r="B39" s="257" t="s">
        <v>33</v>
      </c>
      <c r="C39" s="258">
        <v>11704</v>
      </c>
      <c r="D39" s="259">
        <v>714</v>
      </c>
      <c r="E39" s="258"/>
      <c r="F39" s="259"/>
      <c r="G39" s="258"/>
      <c r="H39" s="259"/>
      <c r="I39" s="258"/>
      <c r="J39" s="259"/>
      <c r="K39" s="258">
        <v>184</v>
      </c>
      <c r="L39" s="259">
        <v>7</v>
      </c>
      <c r="M39" s="177"/>
      <c r="N39" s="178"/>
      <c r="R39" s="179"/>
    </row>
    <row r="40" spans="1:18" ht="13.9" customHeight="1" x14ac:dyDescent="0.2">
      <c r="A40" s="256">
        <v>34</v>
      </c>
      <c r="B40" s="257" t="s">
        <v>34</v>
      </c>
      <c r="C40" s="258">
        <v>1552794</v>
      </c>
      <c r="D40" s="259">
        <v>407171</v>
      </c>
      <c r="E40" s="258"/>
      <c r="F40" s="259"/>
      <c r="G40" s="258"/>
      <c r="H40" s="259"/>
      <c r="I40" s="258"/>
      <c r="J40" s="259"/>
      <c r="K40" s="258">
        <v>13849</v>
      </c>
      <c r="L40" s="259">
        <v>3189</v>
      </c>
      <c r="M40" s="177"/>
      <c r="N40" s="178"/>
      <c r="R40" s="179"/>
    </row>
    <row r="41" spans="1:18" ht="13.9" customHeight="1" x14ac:dyDescent="0.2">
      <c r="A41" s="256">
        <v>35</v>
      </c>
      <c r="B41" s="257" t="s">
        <v>35</v>
      </c>
      <c r="C41" s="258">
        <v>225206</v>
      </c>
      <c r="D41" s="259">
        <v>37996</v>
      </c>
      <c r="E41" s="258"/>
      <c r="F41" s="259"/>
      <c r="G41" s="258"/>
      <c r="H41" s="259"/>
      <c r="I41" s="258"/>
      <c r="J41" s="259"/>
      <c r="K41" s="258">
        <v>4990</v>
      </c>
      <c r="L41" s="259">
        <v>704</v>
      </c>
      <c r="M41" s="177"/>
      <c r="N41" s="178"/>
      <c r="R41" s="179"/>
    </row>
    <row r="42" spans="1:18" ht="13.9" customHeight="1" x14ac:dyDescent="0.2">
      <c r="A42" s="256">
        <v>36</v>
      </c>
      <c r="B42" s="257" t="s">
        <v>36</v>
      </c>
      <c r="C42" s="258">
        <v>1124357</v>
      </c>
      <c r="D42" s="259">
        <v>7515</v>
      </c>
      <c r="E42" s="258"/>
      <c r="F42" s="259"/>
      <c r="G42" s="258"/>
      <c r="H42" s="259"/>
      <c r="I42" s="258"/>
      <c r="J42" s="259"/>
      <c r="K42" s="258">
        <v>22255</v>
      </c>
      <c r="L42" s="259">
        <v>165</v>
      </c>
      <c r="M42" s="177"/>
      <c r="N42" s="178"/>
    </row>
    <row r="43" spans="1:18" x14ac:dyDescent="0.2">
      <c r="A43" s="256">
        <v>37</v>
      </c>
      <c r="B43" s="257" t="s">
        <v>37</v>
      </c>
      <c r="C43" s="258">
        <v>518820</v>
      </c>
      <c r="D43" s="259">
        <v>23692</v>
      </c>
      <c r="E43" s="258"/>
      <c r="F43" s="259"/>
      <c r="G43" s="258"/>
      <c r="H43" s="259"/>
      <c r="I43" s="258"/>
      <c r="J43" s="259"/>
      <c r="K43" s="258">
        <v>9331</v>
      </c>
      <c r="L43" s="259">
        <v>429</v>
      </c>
      <c r="M43" s="177"/>
      <c r="N43" s="178"/>
      <c r="R43" s="179"/>
    </row>
    <row r="44" spans="1:18" ht="13.9" customHeight="1" x14ac:dyDescent="0.2">
      <c r="A44" s="256">
        <v>38</v>
      </c>
      <c r="B44" s="257" t="s">
        <v>38</v>
      </c>
      <c r="C44" s="258">
        <v>404569</v>
      </c>
      <c r="D44" s="259">
        <v>20671</v>
      </c>
      <c r="E44" s="258"/>
      <c r="F44" s="259"/>
      <c r="G44" s="258"/>
      <c r="H44" s="259"/>
      <c r="I44" s="258"/>
      <c r="J44" s="259"/>
      <c r="K44" s="258">
        <v>7313</v>
      </c>
      <c r="L44" s="259">
        <v>278</v>
      </c>
      <c r="M44" s="177"/>
      <c r="N44" s="178"/>
      <c r="R44" s="179"/>
    </row>
    <row r="45" spans="1:18" x14ac:dyDescent="0.2">
      <c r="A45" s="256">
        <v>39</v>
      </c>
      <c r="B45" s="257" t="s">
        <v>39</v>
      </c>
      <c r="C45" s="258">
        <v>556909</v>
      </c>
      <c r="D45" s="259">
        <v>123849</v>
      </c>
      <c r="E45" s="258"/>
      <c r="F45" s="259"/>
      <c r="G45" s="258"/>
      <c r="H45" s="259"/>
      <c r="I45" s="258"/>
      <c r="J45" s="259"/>
      <c r="K45" s="258">
        <v>6705</v>
      </c>
      <c r="L45" s="259">
        <v>1357</v>
      </c>
      <c r="M45" s="177"/>
      <c r="N45" s="178"/>
      <c r="R45" s="179"/>
    </row>
    <row r="46" spans="1:18" x14ac:dyDescent="0.2">
      <c r="A46" s="256">
        <v>40</v>
      </c>
      <c r="B46" s="257" t="s">
        <v>40</v>
      </c>
      <c r="C46" s="258">
        <v>45213</v>
      </c>
      <c r="D46" s="259">
        <v>5344</v>
      </c>
      <c r="E46" s="258"/>
      <c r="F46" s="259"/>
      <c r="G46" s="258"/>
      <c r="H46" s="259"/>
      <c r="I46" s="258"/>
      <c r="J46" s="259"/>
      <c r="K46" s="258">
        <v>504</v>
      </c>
      <c r="L46" s="259">
        <v>40</v>
      </c>
      <c r="M46" s="177"/>
      <c r="N46" s="178"/>
      <c r="R46" s="179"/>
    </row>
    <row r="47" spans="1:18" ht="13.9" customHeight="1" x14ac:dyDescent="0.2">
      <c r="A47" s="256">
        <v>41</v>
      </c>
      <c r="B47" s="257" t="s">
        <v>41</v>
      </c>
      <c r="C47" s="258">
        <v>1188429</v>
      </c>
      <c r="D47" s="259">
        <v>47425</v>
      </c>
      <c r="E47" s="258"/>
      <c r="F47" s="259"/>
      <c r="G47" s="258"/>
      <c r="H47" s="259"/>
      <c r="I47" s="258"/>
      <c r="J47" s="259"/>
      <c r="K47" s="258">
        <v>23086</v>
      </c>
      <c r="L47" s="259">
        <v>624</v>
      </c>
      <c r="M47" s="177"/>
      <c r="N47" s="178"/>
      <c r="R47" s="179"/>
    </row>
    <row r="48" spans="1:18" ht="13.9" customHeight="1" x14ac:dyDescent="0.2">
      <c r="A48" s="256">
        <v>42</v>
      </c>
      <c r="B48" s="257" t="s">
        <v>42</v>
      </c>
      <c r="C48" s="258">
        <v>16570</v>
      </c>
      <c r="D48" s="259">
        <v>1625</v>
      </c>
      <c r="E48" s="258"/>
      <c r="F48" s="259"/>
      <c r="G48" s="258"/>
      <c r="H48" s="259"/>
      <c r="I48" s="258"/>
      <c r="J48" s="259"/>
      <c r="K48" s="258">
        <v>169</v>
      </c>
      <c r="L48" s="259">
        <v>24</v>
      </c>
      <c r="M48" s="177"/>
      <c r="N48" s="178"/>
      <c r="R48" s="179"/>
    </row>
    <row r="49" spans="1:18" x14ac:dyDescent="0.2">
      <c r="A49" s="256">
        <v>43</v>
      </c>
      <c r="B49" s="257" t="s">
        <v>149</v>
      </c>
      <c r="C49" s="258">
        <v>30883</v>
      </c>
      <c r="D49" s="259">
        <v>6327</v>
      </c>
      <c r="E49" s="258"/>
      <c r="F49" s="259"/>
      <c r="G49" s="258"/>
      <c r="H49" s="259"/>
      <c r="I49" s="258"/>
      <c r="J49" s="259"/>
      <c r="K49" s="258">
        <v>726</v>
      </c>
      <c r="L49" s="259">
        <v>103</v>
      </c>
      <c r="M49" s="177"/>
      <c r="N49" s="178"/>
      <c r="R49" s="179"/>
    </row>
    <row r="50" spans="1:18" x14ac:dyDescent="0.2">
      <c r="A50" s="256">
        <v>44</v>
      </c>
      <c r="B50" s="257" t="s">
        <v>152</v>
      </c>
      <c r="C50" s="258">
        <v>48077</v>
      </c>
      <c r="D50" s="259">
        <v>24143</v>
      </c>
      <c r="E50" s="258"/>
      <c r="F50" s="259"/>
      <c r="G50" s="258"/>
      <c r="H50" s="259"/>
      <c r="I50" s="258"/>
      <c r="J50" s="259"/>
      <c r="K50" s="258">
        <v>451</v>
      </c>
      <c r="L50" s="259">
        <v>158</v>
      </c>
      <c r="M50" s="177"/>
      <c r="N50" s="178"/>
      <c r="R50" s="179"/>
    </row>
    <row r="51" spans="1:18" x14ac:dyDescent="0.2">
      <c r="A51" s="256">
        <v>45</v>
      </c>
      <c r="B51" s="257" t="s">
        <v>43</v>
      </c>
      <c r="C51" s="258">
        <v>23730</v>
      </c>
      <c r="D51" s="259">
        <v>3196</v>
      </c>
      <c r="E51" s="258"/>
      <c r="F51" s="259"/>
      <c r="G51" s="258"/>
      <c r="H51" s="259"/>
      <c r="I51" s="258"/>
      <c r="J51" s="259"/>
      <c r="K51" s="258">
        <v>638</v>
      </c>
      <c r="L51" s="259">
        <v>48</v>
      </c>
      <c r="M51" s="177"/>
      <c r="N51" s="178"/>
    </row>
    <row r="52" spans="1:18" ht="13.9" customHeight="1" x14ac:dyDescent="0.2">
      <c r="A52" s="256">
        <v>46</v>
      </c>
      <c r="B52" s="257" t="s">
        <v>44</v>
      </c>
      <c r="C52" s="258">
        <v>6290643</v>
      </c>
      <c r="D52" s="259">
        <v>82478</v>
      </c>
      <c r="E52" s="258"/>
      <c r="F52" s="259"/>
      <c r="G52" s="258"/>
      <c r="H52" s="259"/>
      <c r="I52" s="258"/>
      <c r="J52" s="259"/>
      <c r="K52" s="258">
        <v>62802</v>
      </c>
      <c r="L52" s="259">
        <v>142</v>
      </c>
      <c r="M52" s="177"/>
      <c r="N52" s="178"/>
      <c r="R52" s="179"/>
    </row>
    <row r="53" spans="1:18" ht="13.9" customHeight="1" x14ac:dyDescent="0.2">
      <c r="A53" s="256">
        <v>47</v>
      </c>
      <c r="B53" s="257" t="s">
        <v>45</v>
      </c>
      <c r="C53" s="258">
        <v>706083</v>
      </c>
      <c r="D53" s="259">
        <v>49128</v>
      </c>
      <c r="E53" s="258"/>
      <c r="F53" s="259"/>
      <c r="G53" s="258"/>
      <c r="H53" s="259"/>
      <c r="I53" s="258"/>
      <c r="J53" s="259"/>
      <c r="K53" s="258">
        <v>13213</v>
      </c>
      <c r="L53" s="259">
        <v>1193</v>
      </c>
      <c r="M53" s="177"/>
      <c r="N53" s="178"/>
      <c r="R53" s="179"/>
    </row>
    <row r="54" spans="1:18" ht="13.9" customHeight="1" x14ac:dyDescent="0.2">
      <c r="A54" s="256">
        <v>48</v>
      </c>
      <c r="B54" s="257" t="s">
        <v>46</v>
      </c>
      <c r="C54" s="258">
        <v>31622</v>
      </c>
      <c r="D54" s="259">
        <v>2215</v>
      </c>
      <c r="E54" s="258"/>
      <c r="F54" s="259"/>
      <c r="G54" s="258"/>
      <c r="H54" s="259"/>
      <c r="I54" s="258"/>
      <c r="J54" s="259"/>
      <c r="K54" s="258">
        <v>473</v>
      </c>
      <c r="L54" s="259">
        <v>32</v>
      </c>
      <c r="M54" s="177"/>
      <c r="N54" s="178"/>
      <c r="R54" s="179"/>
    </row>
    <row r="55" spans="1:18" ht="13.9" customHeight="1" x14ac:dyDescent="0.2">
      <c r="A55" s="256">
        <v>49</v>
      </c>
      <c r="B55" s="257" t="s">
        <v>47</v>
      </c>
      <c r="C55" s="258">
        <v>304916</v>
      </c>
      <c r="D55" s="259">
        <v>4455</v>
      </c>
      <c r="E55" s="258"/>
      <c r="F55" s="259"/>
      <c r="G55" s="258"/>
      <c r="H55" s="259"/>
      <c r="I55" s="258"/>
      <c r="J55" s="259"/>
      <c r="K55" s="258">
        <v>6695</v>
      </c>
      <c r="L55" s="259">
        <v>70</v>
      </c>
      <c r="M55" s="177"/>
      <c r="N55" s="178"/>
      <c r="R55" s="179"/>
    </row>
    <row r="56" spans="1:18" ht="13.9" customHeight="1" x14ac:dyDescent="0.2">
      <c r="A56" s="256">
        <v>50</v>
      </c>
      <c r="B56" s="257" t="s">
        <v>48</v>
      </c>
      <c r="C56" s="258">
        <v>294913</v>
      </c>
      <c r="D56" s="259">
        <v>2020</v>
      </c>
      <c r="E56" s="258"/>
      <c r="F56" s="259"/>
      <c r="G56" s="258"/>
      <c r="H56" s="259"/>
      <c r="I56" s="258"/>
      <c r="J56" s="259"/>
      <c r="K56" s="258">
        <v>4059</v>
      </c>
      <c r="L56" s="259">
        <v>29</v>
      </c>
      <c r="M56" s="177"/>
      <c r="N56" s="178"/>
      <c r="R56" s="179"/>
    </row>
    <row r="57" spans="1:18" x14ac:dyDescent="0.2">
      <c r="A57" s="256">
        <v>51</v>
      </c>
      <c r="B57" s="257" t="s">
        <v>151</v>
      </c>
      <c r="C57" s="258">
        <v>922</v>
      </c>
      <c r="D57" s="259">
        <v>209</v>
      </c>
      <c r="E57" s="258"/>
      <c r="F57" s="259"/>
      <c r="G57" s="258"/>
      <c r="H57" s="259"/>
      <c r="I57" s="258"/>
      <c r="J57" s="259"/>
      <c r="K57" s="258">
        <v>12</v>
      </c>
      <c r="L57" s="259">
        <v>2</v>
      </c>
      <c r="M57" s="177"/>
      <c r="N57" s="178"/>
    </row>
    <row r="58" spans="1:18" ht="13.9" customHeight="1" x14ac:dyDescent="0.2">
      <c r="A58" s="256">
        <v>52</v>
      </c>
      <c r="B58" s="257" t="s">
        <v>49</v>
      </c>
      <c r="C58" s="258">
        <v>108025</v>
      </c>
      <c r="D58" s="259">
        <v>20967</v>
      </c>
      <c r="E58" s="258"/>
      <c r="F58" s="259"/>
      <c r="G58" s="258"/>
      <c r="H58" s="259"/>
      <c r="I58" s="258"/>
      <c r="J58" s="259"/>
      <c r="K58" s="258">
        <v>2828</v>
      </c>
      <c r="L58" s="259">
        <v>228</v>
      </c>
      <c r="M58" s="177"/>
      <c r="N58" s="178"/>
      <c r="R58" s="179"/>
    </row>
    <row r="59" spans="1:18" ht="13.9" customHeight="1" x14ac:dyDescent="0.2">
      <c r="A59" s="256">
        <v>53</v>
      </c>
      <c r="B59" s="257" t="s">
        <v>50</v>
      </c>
      <c r="C59" s="258">
        <v>27584</v>
      </c>
      <c r="D59" s="259">
        <v>1786</v>
      </c>
      <c r="E59" s="258"/>
      <c r="F59" s="259"/>
      <c r="G59" s="258"/>
      <c r="H59" s="259"/>
      <c r="I59" s="258"/>
      <c r="J59" s="259"/>
      <c r="K59" s="258">
        <v>218</v>
      </c>
      <c r="L59" s="259">
        <v>17</v>
      </c>
      <c r="M59" s="177"/>
      <c r="N59" s="178"/>
    </row>
    <row r="60" spans="1:18" ht="13.9" customHeight="1" x14ac:dyDescent="0.2">
      <c r="A60" s="256">
        <v>54</v>
      </c>
      <c r="B60" s="257" t="s">
        <v>51</v>
      </c>
      <c r="C60" s="258">
        <v>1061434</v>
      </c>
      <c r="D60" s="259">
        <v>2026</v>
      </c>
      <c r="E60" s="258"/>
      <c r="F60" s="259"/>
      <c r="G60" s="258"/>
      <c r="H60" s="259"/>
      <c r="I60" s="258"/>
      <c r="J60" s="259"/>
      <c r="K60" s="258">
        <v>12035</v>
      </c>
      <c r="L60" s="259">
        <v>1</v>
      </c>
      <c r="M60" s="177"/>
      <c r="N60" s="178"/>
    </row>
    <row r="61" spans="1:18" x14ac:dyDescent="0.2">
      <c r="A61" s="256">
        <v>55</v>
      </c>
      <c r="B61" s="257" t="s">
        <v>52</v>
      </c>
      <c r="C61" s="258">
        <v>17626</v>
      </c>
      <c r="D61" s="259">
        <v>1262</v>
      </c>
      <c r="E61" s="258"/>
      <c r="F61" s="259"/>
      <c r="G61" s="258"/>
      <c r="H61" s="259"/>
      <c r="I61" s="258"/>
      <c r="J61" s="259"/>
      <c r="K61" s="258">
        <v>289</v>
      </c>
      <c r="L61" s="259">
        <v>18</v>
      </c>
      <c r="M61" s="177"/>
      <c r="N61" s="178"/>
      <c r="R61" s="179"/>
    </row>
    <row r="62" spans="1:18" ht="13.9" customHeight="1" x14ac:dyDescent="0.2">
      <c r="A62" s="256">
        <v>56</v>
      </c>
      <c r="B62" s="257" t="s">
        <v>53</v>
      </c>
      <c r="C62" s="258">
        <v>526053</v>
      </c>
      <c r="D62" s="259">
        <v>33038</v>
      </c>
      <c r="E62" s="258"/>
      <c r="F62" s="259"/>
      <c r="G62" s="258"/>
      <c r="H62" s="259"/>
      <c r="I62" s="258"/>
      <c r="J62" s="259"/>
      <c r="K62" s="258">
        <v>7139</v>
      </c>
      <c r="L62" s="259">
        <v>462</v>
      </c>
      <c r="M62" s="177"/>
      <c r="N62" s="178"/>
    </row>
    <row r="63" spans="1:18" ht="13.9" customHeight="1" x14ac:dyDescent="0.2">
      <c r="A63" s="256">
        <v>57</v>
      </c>
      <c r="B63" s="257" t="s">
        <v>424</v>
      </c>
      <c r="C63" s="258">
        <v>34278</v>
      </c>
      <c r="D63" s="259">
        <v>1578</v>
      </c>
      <c r="E63" s="258"/>
      <c r="F63" s="259"/>
      <c r="G63" s="258"/>
      <c r="H63" s="259"/>
      <c r="I63" s="258"/>
      <c r="J63" s="259"/>
      <c r="K63" s="258">
        <v>404</v>
      </c>
      <c r="L63" s="259">
        <v>6</v>
      </c>
      <c r="M63" s="177"/>
      <c r="N63" s="178"/>
      <c r="R63" s="179"/>
    </row>
    <row r="64" spans="1:18" x14ac:dyDescent="0.2">
      <c r="A64" s="256">
        <v>58</v>
      </c>
      <c r="B64" s="257" t="s">
        <v>541</v>
      </c>
      <c r="C64" s="258">
        <v>12576</v>
      </c>
      <c r="D64" s="259">
        <v>1991</v>
      </c>
      <c r="E64" s="258"/>
      <c r="F64" s="259"/>
      <c r="G64" s="258"/>
      <c r="H64" s="259"/>
      <c r="I64" s="258"/>
      <c r="J64" s="259"/>
      <c r="K64" s="258">
        <v>156</v>
      </c>
      <c r="L64" s="259">
        <v>20</v>
      </c>
      <c r="M64" s="180"/>
      <c r="N64" s="178"/>
    </row>
    <row r="65" spans="1:18" ht="13.9" customHeight="1" x14ac:dyDescent="0.2">
      <c r="A65" s="256">
        <v>59</v>
      </c>
      <c r="B65" s="257" t="s">
        <v>542</v>
      </c>
      <c r="C65" s="258">
        <v>29314</v>
      </c>
      <c r="D65" s="259">
        <v>1820</v>
      </c>
      <c r="E65" s="258"/>
      <c r="F65" s="259"/>
      <c r="G65" s="258"/>
      <c r="H65" s="259"/>
      <c r="I65" s="258"/>
      <c r="J65" s="259"/>
      <c r="K65" s="258">
        <v>265</v>
      </c>
      <c r="L65" s="259">
        <v>7</v>
      </c>
      <c r="M65" s="177"/>
      <c r="N65" s="178"/>
      <c r="R65" s="179"/>
    </row>
    <row r="66" spans="1:18" ht="13.9" customHeight="1" x14ac:dyDescent="0.2">
      <c r="A66" s="256">
        <v>60</v>
      </c>
      <c r="B66" s="257" t="s">
        <v>543</v>
      </c>
      <c r="C66" s="258">
        <v>96828</v>
      </c>
      <c r="D66" s="259">
        <v>13700</v>
      </c>
      <c r="E66" s="258"/>
      <c r="F66" s="259"/>
      <c r="G66" s="258"/>
      <c r="H66" s="259"/>
      <c r="I66" s="258"/>
      <c r="J66" s="259"/>
      <c r="K66" s="258">
        <v>2091</v>
      </c>
      <c r="L66" s="259">
        <v>195</v>
      </c>
      <c r="M66" s="177"/>
      <c r="N66" s="178"/>
    </row>
    <row r="67" spans="1:18" ht="13.9" customHeight="1" x14ac:dyDescent="0.2">
      <c r="A67" s="256">
        <v>61</v>
      </c>
      <c r="B67" s="257" t="s">
        <v>544</v>
      </c>
      <c r="C67" s="258">
        <v>426585</v>
      </c>
      <c r="D67" s="259">
        <v>103258</v>
      </c>
      <c r="E67" s="258"/>
      <c r="F67" s="259"/>
      <c r="G67" s="258"/>
      <c r="H67" s="259"/>
      <c r="I67" s="258"/>
      <c r="J67" s="259"/>
      <c r="K67" s="258">
        <v>9717</v>
      </c>
      <c r="L67" s="259">
        <v>1807</v>
      </c>
      <c r="M67" s="177"/>
      <c r="N67" s="178"/>
    </row>
    <row r="68" spans="1:18" ht="13.9" customHeight="1" x14ac:dyDescent="0.2">
      <c r="A68" s="256">
        <v>62</v>
      </c>
      <c r="B68" s="257" t="s">
        <v>545</v>
      </c>
      <c r="C68" s="258">
        <v>59717</v>
      </c>
      <c r="D68" s="259">
        <v>8044</v>
      </c>
      <c r="E68" s="258"/>
      <c r="F68" s="259"/>
      <c r="G68" s="258"/>
      <c r="H68" s="259"/>
      <c r="I68" s="258"/>
      <c r="J68" s="259"/>
      <c r="K68" s="258">
        <v>1238</v>
      </c>
      <c r="L68" s="259">
        <v>143</v>
      </c>
      <c r="M68" s="177"/>
      <c r="N68" s="178"/>
    </row>
    <row r="69" spans="1:18" ht="13.9" customHeight="1" x14ac:dyDescent="0.2">
      <c r="A69" s="256">
        <v>63</v>
      </c>
      <c r="B69" s="257" t="s">
        <v>546</v>
      </c>
      <c r="C69" s="258">
        <v>3859</v>
      </c>
      <c r="D69" s="259">
        <v>1285</v>
      </c>
      <c r="E69" s="258"/>
      <c r="F69" s="259"/>
      <c r="G69" s="258"/>
      <c r="H69" s="259"/>
      <c r="I69" s="258"/>
      <c r="J69" s="259"/>
      <c r="K69" s="258">
        <v>65</v>
      </c>
      <c r="L69" s="259">
        <v>18</v>
      </c>
      <c r="M69" s="177"/>
      <c r="N69" s="178"/>
      <c r="R69" s="179"/>
    </row>
    <row r="70" spans="1:18" ht="13.9" customHeight="1" x14ac:dyDescent="0.2">
      <c r="A70" s="256">
        <v>64</v>
      </c>
      <c r="B70" s="257" t="s">
        <v>547</v>
      </c>
      <c r="C70" s="258">
        <v>486648</v>
      </c>
      <c r="D70" s="259">
        <v>4604</v>
      </c>
      <c r="E70" s="258"/>
      <c r="F70" s="259"/>
      <c r="G70" s="258"/>
      <c r="H70" s="259"/>
      <c r="I70" s="258"/>
      <c r="J70" s="259"/>
      <c r="K70" s="258">
        <v>11968</v>
      </c>
      <c r="L70" s="259">
        <v>129</v>
      </c>
      <c r="M70" s="177"/>
      <c r="N70" s="178"/>
      <c r="R70" s="179"/>
    </row>
    <row r="71" spans="1:18" ht="13.9" customHeight="1" x14ac:dyDescent="0.2">
      <c r="A71" s="256">
        <v>65</v>
      </c>
      <c r="B71" s="257" t="s">
        <v>548</v>
      </c>
      <c r="C71" s="258">
        <v>1461430</v>
      </c>
      <c r="D71" s="259">
        <v>7988</v>
      </c>
      <c r="E71" s="258"/>
      <c r="F71" s="259"/>
      <c r="G71" s="258"/>
      <c r="H71" s="259"/>
      <c r="I71" s="258"/>
      <c r="J71" s="259"/>
      <c r="K71" s="258">
        <v>21245</v>
      </c>
      <c r="L71" s="259">
        <v>62</v>
      </c>
      <c r="M71" s="177"/>
      <c r="N71" s="178"/>
      <c r="R71" s="179"/>
    </row>
    <row r="72" spans="1:18" ht="13.9" customHeight="1" x14ac:dyDescent="0.2">
      <c r="A72" s="256">
        <v>66</v>
      </c>
      <c r="B72" s="257" t="s">
        <v>549</v>
      </c>
      <c r="C72" s="258">
        <v>1937883</v>
      </c>
      <c r="D72" s="259">
        <v>154576</v>
      </c>
      <c r="E72" s="258"/>
      <c r="F72" s="259"/>
      <c r="G72" s="258"/>
      <c r="H72" s="259"/>
      <c r="I72" s="258"/>
      <c r="J72" s="259"/>
      <c r="K72" s="258">
        <v>27025</v>
      </c>
      <c r="L72" s="259">
        <v>1841</v>
      </c>
      <c r="M72" s="177"/>
      <c r="N72" s="178"/>
    </row>
    <row r="73" spans="1:18" ht="13.9" customHeight="1" x14ac:dyDescent="0.2">
      <c r="A73" s="256">
        <v>67</v>
      </c>
      <c r="B73" s="257" t="s">
        <v>550</v>
      </c>
      <c r="C73" s="258">
        <v>3735</v>
      </c>
      <c r="D73" s="259">
        <v>2640</v>
      </c>
      <c r="E73" s="258"/>
      <c r="F73" s="259"/>
      <c r="G73" s="258"/>
      <c r="H73" s="259"/>
      <c r="I73" s="258"/>
      <c r="J73" s="259"/>
      <c r="K73" s="258">
        <v>81</v>
      </c>
      <c r="L73" s="259">
        <v>25</v>
      </c>
      <c r="M73" s="177"/>
      <c r="N73" s="178"/>
      <c r="R73" s="179"/>
    </row>
    <row r="74" spans="1:18" ht="13.9" customHeight="1" x14ac:dyDescent="0.2">
      <c r="A74" s="256">
        <v>68</v>
      </c>
      <c r="B74" s="257" t="s">
        <v>237</v>
      </c>
      <c r="C74" s="258">
        <v>5599</v>
      </c>
      <c r="D74" s="259">
        <v>1469</v>
      </c>
      <c r="E74" s="258"/>
      <c r="F74" s="259"/>
      <c r="G74" s="258"/>
      <c r="H74" s="259"/>
      <c r="I74" s="258"/>
      <c r="J74" s="259"/>
      <c r="K74" s="258">
        <v>101</v>
      </c>
      <c r="L74" s="259">
        <v>6</v>
      </c>
      <c r="M74" s="177"/>
      <c r="N74" s="178"/>
      <c r="R74" s="179"/>
    </row>
    <row r="75" spans="1:18" ht="13.9" customHeight="1" x14ac:dyDescent="0.2">
      <c r="A75" s="256">
        <v>69</v>
      </c>
      <c r="B75" s="257" t="s">
        <v>243</v>
      </c>
      <c r="C75" s="258">
        <v>8913</v>
      </c>
      <c r="D75" s="259">
        <v>1423</v>
      </c>
      <c r="E75" s="258"/>
      <c r="F75" s="259"/>
      <c r="G75" s="258"/>
      <c r="H75" s="259"/>
      <c r="I75" s="258"/>
      <c r="J75" s="259"/>
      <c r="K75" s="258">
        <v>1544</v>
      </c>
      <c r="L75" s="259">
        <v>40</v>
      </c>
      <c r="M75" s="177"/>
      <c r="N75" s="178"/>
      <c r="R75" s="179"/>
    </row>
    <row r="76" spans="1:18" ht="13.9" customHeight="1" x14ac:dyDescent="0.2">
      <c r="A76" s="256">
        <v>70</v>
      </c>
      <c r="B76" s="257" t="s">
        <v>287</v>
      </c>
      <c r="C76" s="258">
        <v>164062</v>
      </c>
      <c r="D76" s="259">
        <v>9200</v>
      </c>
      <c r="E76" s="258"/>
      <c r="F76" s="259"/>
      <c r="G76" s="258"/>
      <c r="H76" s="259"/>
      <c r="I76" s="258"/>
      <c r="J76" s="259"/>
      <c r="K76" s="258">
        <v>8258</v>
      </c>
      <c r="L76" s="259">
        <v>352</v>
      </c>
      <c r="M76" s="177"/>
      <c r="N76" s="178"/>
      <c r="R76" s="179"/>
    </row>
    <row r="77" spans="1:18" ht="13.9" customHeight="1" x14ac:dyDescent="0.2">
      <c r="A77" s="256">
        <v>71</v>
      </c>
      <c r="B77" s="257" t="s">
        <v>288</v>
      </c>
      <c r="C77" s="258">
        <v>15472</v>
      </c>
      <c r="D77" s="259">
        <v>2111</v>
      </c>
      <c r="E77" s="258"/>
      <c r="F77" s="259"/>
      <c r="G77" s="258"/>
      <c r="H77" s="259"/>
      <c r="I77" s="258"/>
      <c r="J77" s="259"/>
      <c r="K77" s="258">
        <v>435</v>
      </c>
      <c r="L77" s="259">
        <v>46</v>
      </c>
      <c r="M77" s="177"/>
      <c r="N77" s="178"/>
    </row>
    <row r="78" spans="1:18" ht="13.9" customHeight="1" x14ac:dyDescent="0.2">
      <c r="A78" s="256">
        <v>72</v>
      </c>
      <c r="B78" s="257" t="s">
        <v>289</v>
      </c>
      <c r="C78" s="258">
        <v>13129</v>
      </c>
      <c r="D78" s="259">
        <v>2589</v>
      </c>
      <c r="E78" s="258"/>
      <c r="F78" s="259"/>
      <c r="G78" s="258"/>
      <c r="H78" s="259"/>
      <c r="I78" s="258"/>
      <c r="J78" s="259"/>
      <c r="K78" s="258">
        <v>371</v>
      </c>
      <c r="L78" s="259">
        <v>78</v>
      </c>
      <c r="M78" s="177"/>
      <c r="N78" s="178"/>
    </row>
    <row r="79" spans="1:18" ht="13.9" customHeight="1" x14ac:dyDescent="0.2">
      <c r="A79" s="256">
        <v>73</v>
      </c>
      <c r="B79" s="257" t="s">
        <v>290</v>
      </c>
      <c r="C79" s="258">
        <v>1111</v>
      </c>
      <c r="D79" s="259">
        <v>142</v>
      </c>
      <c r="E79" s="258"/>
      <c r="F79" s="259"/>
      <c r="G79" s="258"/>
      <c r="H79" s="259"/>
      <c r="I79" s="258"/>
      <c r="J79" s="259"/>
      <c r="K79" s="258">
        <v>29</v>
      </c>
      <c r="L79" s="259">
        <v>0</v>
      </c>
      <c r="M79" s="177"/>
      <c r="N79" s="178"/>
      <c r="R79" s="179"/>
    </row>
    <row r="80" spans="1:18" ht="13.9" customHeight="1" x14ac:dyDescent="0.2">
      <c r="A80" s="256">
        <v>74</v>
      </c>
      <c r="B80" s="257" t="s">
        <v>291</v>
      </c>
      <c r="C80" s="258">
        <v>15467</v>
      </c>
      <c r="D80" s="259">
        <v>2400</v>
      </c>
      <c r="E80" s="258"/>
      <c r="F80" s="259"/>
      <c r="G80" s="258"/>
      <c r="H80" s="259"/>
      <c r="I80" s="258"/>
      <c r="J80" s="259"/>
      <c r="K80" s="258">
        <v>363</v>
      </c>
      <c r="L80" s="259">
        <v>53</v>
      </c>
      <c r="M80" s="177"/>
      <c r="N80" s="178"/>
    </row>
    <row r="81" spans="1:18" ht="13.9" customHeight="1" x14ac:dyDescent="0.2">
      <c r="A81" s="256">
        <v>75</v>
      </c>
      <c r="B81" s="257" t="s">
        <v>292</v>
      </c>
      <c r="C81" s="258">
        <v>36339</v>
      </c>
      <c r="D81" s="259">
        <v>39529</v>
      </c>
      <c r="E81" s="258"/>
      <c r="F81" s="259"/>
      <c r="G81" s="258"/>
      <c r="H81" s="259"/>
      <c r="I81" s="258"/>
      <c r="J81" s="259"/>
      <c r="K81" s="258">
        <v>803</v>
      </c>
      <c r="L81" s="259">
        <v>625</v>
      </c>
      <c r="M81" s="177"/>
      <c r="N81" s="178"/>
      <c r="R81" s="179"/>
    </row>
    <row r="82" spans="1:18" x14ac:dyDescent="0.2">
      <c r="A82" s="256">
        <v>76</v>
      </c>
      <c r="B82" s="257" t="s">
        <v>293</v>
      </c>
      <c r="C82" s="258">
        <v>992278</v>
      </c>
      <c r="D82" s="259">
        <v>149179</v>
      </c>
      <c r="E82" s="258"/>
      <c r="F82" s="259"/>
      <c r="G82" s="258"/>
      <c r="H82" s="259"/>
      <c r="I82" s="258"/>
      <c r="J82" s="259"/>
      <c r="K82" s="258">
        <v>16906</v>
      </c>
      <c r="L82" s="259">
        <v>1635</v>
      </c>
      <c r="M82" s="177"/>
      <c r="N82" s="178"/>
    </row>
    <row r="83" spans="1:18" ht="13.9" customHeight="1" x14ac:dyDescent="0.2">
      <c r="A83" s="256">
        <v>77</v>
      </c>
      <c r="B83" s="257" t="s">
        <v>294</v>
      </c>
      <c r="C83" s="258">
        <v>2814</v>
      </c>
      <c r="D83" s="259">
        <v>415</v>
      </c>
      <c r="E83" s="258"/>
      <c r="F83" s="259"/>
      <c r="G83" s="258"/>
      <c r="H83" s="259"/>
      <c r="I83" s="258"/>
      <c r="J83" s="259"/>
      <c r="K83" s="258">
        <v>160</v>
      </c>
      <c r="L83" s="259">
        <v>8</v>
      </c>
      <c r="M83" s="177"/>
      <c r="N83" s="178"/>
      <c r="R83" s="179"/>
    </row>
    <row r="84" spans="1:18" ht="13.9" customHeight="1" x14ac:dyDescent="0.2">
      <c r="A84" s="256">
        <v>78</v>
      </c>
      <c r="B84" s="257" t="s">
        <v>295</v>
      </c>
      <c r="C84" s="258">
        <v>20039</v>
      </c>
      <c r="D84" s="259">
        <v>5763</v>
      </c>
      <c r="E84" s="258"/>
      <c r="F84" s="259"/>
      <c r="G84" s="258"/>
      <c r="H84" s="259"/>
      <c r="I84" s="258"/>
      <c r="J84" s="259"/>
      <c r="K84" s="258">
        <v>359</v>
      </c>
      <c r="L84" s="259">
        <v>67</v>
      </c>
      <c r="M84" s="177"/>
      <c r="N84" s="178"/>
      <c r="R84" s="179"/>
    </row>
    <row r="85" spans="1:18" ht="13.9" customHeight="1" x14ac:dyDescent="0.2">
      <c r="A85" s="256">
        <v>79</v>
      </c>
      <c r="B85" s="257" t="s">
        <v>296</v>
      </c>
      <c r="C85" s="258">
        <v>7042</v>
      </c>
      <c r="D85" s="259">
        <v>890</v>
      </c>
      <c r="E85" s="258"/>
      <c r="F85" s="259"/>
      <c r="G85" s="258"/>
      <c r="H85" s="259"/>
      <c r="I85" s="258"/>
      <c r="J85" s="259"/>
      <c r="K85" s="258">
        <v>98</v>
      </c>
      <c r="L85" s="259">
        <v>16</v>
      </c>
      <c r="M85" s="177"/>
      <c r="N85" s="178"/>
      <c r="R85" s="179"/>
    </row>
    <row r="86" spans="1:18" ht="13.9" customHeight="1" x14ac:dyDescent="0.2">
      <c r="A86" s="256">
        <v>80</v>
      </c>
      <c r="B86" s="257" t="s">
        <v>297</v>
      </c>
      <c r="C86" s="258">
        <v>464860</v>
      </c>
      <c r="D86" s="259">
        <v>68461</v>
      </c>
      <c r="E86" s="258"/>
      <c r="F86" s="259"/>
      <c r="G86" s="258"/>
      <c r="H86" s="259"/>
      <c r="I86" s="258"/>
      <c r="J86" s="259"/>
      <c r="K86" s="258">
        <v>15026</v>
      </c>
      <c r="L86" s="259">
        <v>1251</v>
      </c>
      <c r="M86" s="177"/>
      <c r="N86" s="178"/>
    </row>
    <row r="87" spans="1:18" x14ac:dyDescent="0.2">
      <c r="A87" s="256">
        <v>81</v>
      </c>
      <c r="B87" s="257" t="s">
        <v>372</v>
      </c>
      <c r="C87" s="258">
        <v>32469</v>
      </c>
      <c r="D87" s="259">
        <v>3142</v>
      </c>
      <c r="E87" s="258"/>
      <c r="F87" s="259"/>
      <c r="G87" s="258"/>
      <c r="H87" s="259"/>
      <c r="I87" s="258"/>
      <c r="J87" s="259"/>
      <c r="K87" s="258">
        <v>1635</v>
      </c>
      <c r="L87" s="259">
        <v>151</v>
      </c>
      <c r="M87" s="177"/>
      <c r="N87" s="178"/>
      <c r="R87" s="179"/>
    </row>
    <row r="88" spans="1:18" ht="13.9" customHeight="1" x14ac:dyDescent="0.2">
      <c r="A88" s="256">
        <v>82</v>
      </c>
      <c r="B88" s="257" t="s">
        <v>373</v>
      </c>
      <c r="C88" s="258">
        <v>22255</v>
      </c>
      <c r="D88" s="259">
        <v>6568</v>
      </c>
      <c r="E88" s="258"/>
      <c r="F88" s="259"/>
      <c r="G88" s="258"/>
      <c r="H88" s="259"/>
      <c r="I88" s="258"/>
      <c r="J88" s="259"/>
      <c r="K88" s="258">
        <v>801</v>
      </c>
      <c r="L88" s="259">
        <v>220</v>
      </c>
      <c r="M88" s="177"/>
      <c r="N88" s="178"/>
    </row>
    <row r="89" spans="1:18" ht="13.9" customHeight="1" x14ac:dyDescent="0.2">
      <c r="A89" s="256">
        <v>83</v>
      </c>
      <c r="B89" s="257" t="s">
        <v>374</v>
      </c>
      <c r="C89" s="258">
        <v>20873</v>
      </c>
      <c r="D89" s="259">
        <v>2396</v>
      </c>
      <c r="E89" s="258"/>
      <c r="F89" s="259"/>
      <c r="G89" s="258"/>
      <c r="H89" s="259"/>
      <c r="I89" s="258"/>
      <c r="J89" s="259"/>
      <c r="K89" s="258">
        <v>1000</v>
      </c>
      <c r="L89" s="259">
        <v>88</v>
      </c>
      <c r="M89" s="177"/>
      <c r="N89" s="178"/>
      <c r="R89" s="179"/>
    </row>
    <row r="90" spans="1:18" ht="13.9" customHeight="1" x14ac:dyDescent="0.2">
      <c r="A90" s="256">
        <v>84</v>
      </c>
      <c r="B90" s="257" t="s">
        <v>375</v>
      </c>
      <c r="C90" s="258">
        <v>6562</v>
      </c>
      <c r="D90" s="259">
        <v>1200</v>
      </c>
      <c r="E90" s="258"/>
      <c r="F90" s="259"/>
      <c r="G90" s="258"/>
      <c r="H90" s="259"/>
      <c r="I90" s="258"/>
      <c r="J90" s="259"/>
      <c r="K90" s="258">
        <v>264</v>
      </c>
      <c r="L90" s="259">
        <v>27</v>
      </c>
      <c r="M90" s="177"/>
      <c r="N90" s="178"/>
    </row>
    <row r="91" spans="1:18" ht="13.9" customHeight="1" x14ac:dyDescent="0.2">
      <c r="A91" s="256">
        <v>85</v>
      </c>
      <c r="B91" s="257" t="s">
        <v>376</v>
      </c>
      <c r="C91" s="258">
        <v>163289</v>
      </c>
      <c r="D91" s="259">
        <v>5198</v>
      </c>
      <c r="E91" s="258"/>
      <c r="F91" s="259"/>
      <c r="G91" s="258"/>
      <c r="H91" s="259"/>
      <c r="I91" s="258"/>
      <c r="J91" s="259"/>
      <c r="K91" s="258">
        <v>8542</v>
      </c>
      <c r="L91" s="259">
        <v>190</v>
      </c>
      <c r="M91" s="177"/>
      <c r="N91" s="178"/>
    </row>
    <row r="92" spans="1:18" ht="13.9" customHeight="1" x14ac:dyDescent="0.2">
      <c r="A92" s="256">
        <v>86</v>
      </c>
      <c r="B92" s="257" t="s">
        <v>539</v>
      </c>
      <c r="C92" s="258">
        <v>8163</v>
      </c>
      <c r="D92" s="259">
        <v>163</v>
      </c>
      <c r="E92" s="258"/>
      <c r="F92" s="259"/>
      <c r="G92" s="258"/>
      <c r="H92" s="259"/>
      <c r="I92" s="258"/>
      <c r="J92" s="259"/>
      <c r="K92" s="258">
        <v>779</v>
      </c>
      <c r="L92" s="259">
        <v>15</v>
      </c>
      <c r="M92" s="177"/>
      <c r="N92" s="178"/>
    </row>
    <row r="93" spans="1:18" ht="13.9" customHeight="1" x14ac:dyDescent="0.2">
      <c r="A93" s="256">
        <v>87</v>
      </c>
      <c r="B93" s="257" t="s">
        <v>469</v>
      </c>
      <c r="C93" s="258">
        <v>436</v>
      </c>
      <c r="D93" s="259">
        <v>162</v>
      </c>
      <c r="E93" s="258"/>
      <c r="F93" s="259"/>
      <c r="G93" s="258"/>
      <c r="H93" s="259"/>
      <c r="I93" s="258"/>
      <c r="J93" s="259"/>
      <c r="K93" s="258">
        <v>1</v>
      </c>
      <c r="L93" s="259">
        <v>0</v>
      </c>
      <c r="M93" s="177"/>
      <c r="N93" s="178"/>
    </row>
    <row r="94" spans="1:18" ht="13.9" customHeight="1" x14ac:dyDescent="0.2">
      <c r="A94" s="256">
        <v>88</v>
      </c>
      <c r="B94" s="258" t="s">
        <v>561</v>
      </c>
      <c r="C94" s="258">
        <v>352</v>
      </c>
      <c r="D94" s="259">
        <v>101</v>
      </c>
      <c r="E94" s="260"/>
      <c r="F94" s="259"/>
      <c r="G94" s="258"/>
      <c r="H94" s="259"/>
      <c r="I94" s="260"/>
      <c r="J94" s="260"/>
      <c r="K94" s="258">
        <v>328</v>
      </c>
      <c r="L94" s="259">
        <v>86</v>
      </c>
      <c r="M94" s="177"/>
      <c r="N94" s="178"/>
    </row>
    <row r="95" spans="1:18" ht="13.9" customHeight="1" x14ac:dyDescent="0.2">
      <c r="A95" s="256">
        <v>89</v>
      </c>
      <c r="B95" s="258" t="s">
        <v>562</v>
      </c>
      <c r="C95" s="258">
        <v>189</v>
      </c>
      <c r="D95" s="259">
        <v>41</v>
      </c>
      <c r="E95" s="260"/>
      <c r="F95" s="259"/>
      <c r="G95" s="258"/>
      <c r="H95" s="259"/>
      <c r="I95" s="260"/>
      <c r="J95" s="260"/>
      <c r="K95" s="258">
        <v>179</v>
      </c>
      <c r="L95" s="259">
        <v>30</v>
      </c>
      <c r="M95" s="177"/>
      <c r="N95" s="178"/>
    </row>
    <row r="96" spans="1:18" ht="13.9" customHeight="1" x14ac:dyDescent="0.2">
      <c r="A96" s="256">
        <v>90</v>
      </c>
      <c r="B96" s="258" t="s">
        <v>563</v>
      </c>
      <c r="C96" s="258">
        <v>2166</v>
      </c>
      <c r="D96" s="259">
        <v>827</v>
      </c>
      <c r="E96" s="260"/>
      <c r="F96" s="259"/>
      <c r="G96" s="258"/>
      <c r="H96" s="259"/>
      <c r="I96" s="260"/>
      <c r="J96" s="260"/>
      <c r="K96" s="258">
        <v>2071</v>
      </c>
      <c r="L96" s="259">
        <v>711</v>
      </c>
      <c r="M96" s="177"/>
      <c r="N96" s="178"/>
    </row>
    <row r="97" spans="1:16382" ht="13.9" customHeight="1" x14ac:dyDescent="0.2">
      <c r="A97" s="256">
        <v>0</v>
      </c>
      <c r="B97" s="258" t="s">
        <v>145</v>
      </c>
      <c r="C97" s="258"/>
      <c r="D97" s="259"/>
      <c r="E97" s="260"/>
      <c r="F97" s="259"/>
      <c r="G97" s="258"/>
      <c r="H97" s="259"/>
      <c r="K97" s="258"/>
      <c r="L97" s="259"/>
      <c r="M97" s="177"/>
      <c r="N97" s="178"/>
    </row>
    <row r="98" spans="1:16382" s="285" customFormat="1" ht="13.9" customHeight="1" x14ac:dyDescent="0.2">
      <c r="A98" s="261"/>
      <c r="B98" s="262" t="s">
        <v>60</v>
      </c>
      <c r="C98" s="263">
        <v>58335712</v>
      </c>
      <c r="D98" s="264">
        <v>3187651</v>
      </c>
      <c r="E98" s="263"/>
      <c r="F98" s="264"/>
      <c r="G98" s="263"/>
      <c r="H98" s="264"/>
      <c r="I98" s="263"/>
      <c r="J98" s="264"/>
      <c r="K98" s="263">
        <v>920695</v>
      </c>
      <c r="L98" s="264">
        <v>36326</v>
      </c>
      <c r="M98" s="283"/>
      <c r="N98" s="284"/>
    </row>
    <row r="99" spans="1:16382" ht="13.9" customHeight="1" x14ac:dyDescent="0.2">
      <c r="B99" s="204"/>
      <c r="E99" s="181"/>
      <c r="G99" s="182"/>
      <c r="H99" s="182"/>
      <c r="I99" s="459"/>
      <c r="J99" s="459"/>
      <c r="K99" s="182"/>
      <c r="L99" s="182"/>
      <c r="M99" s="177"/>
      <c r="N99" s="178"/>
    </row>
    <row r="100" spans="1:16382" x14ac:dyDescent="0.2">
      <c r="B100" s="183"/>
      <c r="G100" s="184"/>
      <c r="H100" s="184"/>
      <c r="K100" s="185"/>
      <c r="L100" s="185"/>
      <c r="M100" s="177"/>
      <c r="N100" s="178"/>
    </row>
    <row r="101" spans="1:16382" ht="18.75" customHeight="1" x14ac:dyDescent="0.2">
      <c r="B101" s="183"/>
      <c r="E101" s="181"/>
      <c r="F101" s="181"/>
      <c r="M101" s="177"/>
      <c r="N101" s="178"/>
    </row>
    <row r="102" spans="1:16382" x14ac:dyDescent="0.2">
      <c r="B102" s="187"/>
      <c r="C102" s="187"/>
      <c r="D102" s="187"/>
      <c r="E102" s="187"/>
      <c r="F102" s="187"/>
      <c r="G102" s="187"/>
      <c r="H102" s="187"/>
      <c r="I102" s="187"/>
      <c r="J102" s="187"/>
      <c r="K102" s="187"/>
      <c r="L102" s="187"/>
      <c r="M102" s="177"/>
      <c r="N102" s="178"/>
    </row>
    <row r="103" spans="1:16382" x14ac:dyDescent="0.2">
      <c r="B103" s="187"/>
      <c r="C103" s="187"/>
      <c r="D103" s="187"/>
      <c r="E103" s="187"/>
      <c r="F103" s="187"/>
      <c r="G103" s="187"/>
      <c r="H103" s="187"/>
      <c r="I103" s="187"/>
      <c r="J103" s="187"/>
      <c r="K103" s="187"/>
      <c r="L103" s="187"/>
      <c r="M103" s="177"/>
      <c r="N103" s="178"/>
    </row>
    <row r="104" spans="1:16382" x14ac:dyDescent="0.2">
      <c r="B104" s="460"/>
      <c r="C104" s="460"/>
      <c r="D104" s="460"/>
      <c r="E104" s="460"/>
      <c r="F104" s="460"/>
      <c r="G104" s="460"/>
      <c r="H104" s="460"/>
      <c r="I104" s="460"/>
      <c r="J104" s="460"/>
      <c r="K104" s="460"/>
      <c r="L104" s="460"/>
      <c r="M104" s="177"/>
      <c r="N104" s="178"/>
    </row>
    <row r="105" spans="1:16382" x14ac:dyDescent="0.2">
      <c r="B105" s="186"/>
      <c r="M105" s="177"/>
      <c r="N105" s="178"/>
    </row>
    <row r="106" spans="1:16382" x14ac:dyDescent="0.2">
      <c r="B106" s="186"/>
      <c r="M106" s="177"/>
      <c r="N106" s="178"/>
    </row>
    <row r="107" spans="1:16382" x14ac:dyDescent="0.2">
      <c r="B107" s="187"/>
      <c r="C107" s="187"/>
      <c r="D107" s="187"/>
      <c r="E107" s="188"/>
      <c r="F107" s="188"/>
      <c r="M107" s="177"/>
      <c r="N107" s="178"/>
    </row>
    <row r="108" spans="1:16382" x14ac:dyDescent="0.2">
      <c r="B108" s="186"/>
      <c r="M108" s="177"/>
      <c r="N108" s="178"/>
    </row>
    <row r="109" spans="1:16382" x14ac:dyDescent="0.2">
      <c r="A109" s="189"/>
      <c r="B109" s="189"/>
      <c r="C109" s="189"/>
      <c r="D109" s="189"/>
      <c r="E109" s="189"/>
      <c r="F109" s="189"/>
      <c r="G109" s="189"/>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89"/>
      <c r="DW109" s="189"/>
      <c r="DX109" s="189"/>
      <c r="DY109" s="189"/>
      <c r="DZ109" s="189"/>
      <c r="EA109" s="189"/>
      <c r="EB109" s="189"/>
      <c r="EC109" s="189"/>
      <c r="ED109" s="189"/>
      <c r="EE109" s="189"/>
      <c r="EF109" s="189"/>
      <c r="EG109" s="189"/>
      <c r="EH109" s="189"/>
      <c r="EI109" s="189"/>
      <c r="EJ109" s="189"/>
      <c r="EK109" s="189"/>
      <c r="EL109" s="189"/>
      <c r="EM109" s="189"/>
      <c r="EN109" s="189"/>
      <c r="EO109" s="189"/>
      <c r="EP109" s="189"/>
      <c r="EQ109" s="189"/>
      <c r="ER109" s="189"/>
      <c r="ES109" s="189"/>
      <c r="ET109" s="189"/>
      <c r="EU109" s="189"/>
      <c r="EV109" s="189"/>
      <c r="EW109" s="189"/>
      <c r="EX109" s="189"/>
      <c r="EY109" s="189"/>
      <c r="EZ109" s="189"/>
      <c r="FA109" s="189"/>
      <c r="FB109" s="189"/>
      <c r="FC109" s="189"/>
      <c r="FD109" s="189"/>
      <c r="FE109" s="189"/>
      <c r="FF109" s="189"/>
      <c r="FG109" s="189"/>
      <c r="FH109" s="189"/>
      <c r="FI109" s="189"/>
      <c r="FJ109" s="189"/>
      <c r="FK109" s="189"/>
      <c r="FL109" s="189"/>
      <c r="FM109" s="189"/>
      <c r="FN109" s="189"/>
      <c r="FO109" s="189"/>
      <c r="FP109" s="189"/>
      <c r="FQ109" s="189"/>
      <c r="FR109" s="189"/>
      <c r="FS109" s="189"/>
      <c r="FT109" s="189"/>
      <c r="FU109" s="189"/>
      <c r="FV109" s="189"/>
      <c r="FW109" s="189"/>
      <c r="FX109" s="189"/>
      <c r="FY109" s="189"/>
      <c r="FZ109" s="189"/>
      <c r="GA109" s="189"/>
      <c r="GB109" s="189"/>
      <c r="GC109" s="189"/>
      <c r="GD109" s="189"/>
      <c r="GE109" s="189"/>
      <c r="GF109" s="189"/>
      <c r="GG109" s="189"/>
      <c r="GH109" s="189"/>
      <c r="GI109" s="189"/>
      <c r="GJ109" s="189"/>
      <c r="GK109" s="189"/>
      <c r="GL109" s="189"/>
      <c r="GM109" s="189"/>
      <c r="GN109" s="189"/>
      <c r="GO109" s="189"/>
      <c r="GP109" s="189"/>
      <c r="GQ109" s="189"/>
      <c r="GR109" s="189"/>
      <c r="GS109" s="189"/>
      <c r="GT109" s="189"/>
      <c r="GU109" s="189"/>
      <c r="GV109" s="189"/>
      <c r="GW109" s="189"/>
      <c r="GX109" s="189"/>
      <c r="GY109" s="189"/>
      <c r="GZ109" s="189"/>
      <c r="HA109" s="189"/>
      <c r="HB109" s="189"/>
      <c r="HC109" s="189"/>
      <c r="HD109" s="189"/>
      <c r="HE109" s="189"/>
      <c r="HF109" s="189"/>
      <c r="HG109" s="189"/>
      <c r="HH109" s="189"/>
      <c r="HI109" s="189"/>
      <c r="HJ109" s="189"/>
      <c r="HK109" s="189"/>
      <c r="HL109" s="189"/>
      <c r="HM109" s="189"/>
      <c r="HN109" s="189"/>
      <c r="HO109" s="189"/>
      <c r="HP109" s="189"/>
      <c r="HQ109" s="189"/>
      <c r="HR109" s="189"/>
      <c r="HS109" s="189"/>
      <c r="HT109" s="189"/>
      <c r="HU109" s="189"/>
      <c r="HV109" s="189"/>
      <c r="HW109" s="189"/>
      <c r="HX109" s="189"/>
      <c r="HY109" s="189"/>
      <c r="HZ109" s="189"/>
      <c r="IA109" s="189"/>
      <c r="IB109" s="189"/>
      <c r="IC109" s="189"/>
      <c r="ID109" s="189"/>
      <c r="IE109" s="189"/>
      <c r="IF109" s="189"/>
      <c r="IG109" s="189"/>
      <c r="IH109" s="189"/>
      <c r="II109" s="189"/>
      <c r="IJ109" s="189"/>
      <c r="IK109" s="189"/>
      <c r="IL109" s="189"/>
      <c r="IM109" s="189"/>
      <c r="IN109" s="189"/>
      <c r="IO109" s="189"/>
      <c r="IP109" s="189"/>
      <c r="IQ109" s="189"/>
      <c r="IR109" s="189"/>
      <c r="IS109" s="189"/>
      <c r="IT109" s="189"/>
      <c r="IU109" s="189"/>
      <c r="IV109" s="189"/>
      <c r="IW109" s="189"/>
      <c r="IX109" s="189"/>
      <c r="IY109" s="189"/>
      <c r="IZ109" s="189"/>
      <c r="JA109" s="189"/>
      <c r="JB109" s="189"/>
      <c r="JC109" s="189"/>
      <c r="JD109" s="189"/>
      <c r="JE109" s="189"/>
      <c r="JF109" s="189"/>
      <c r="JG109" s="189"/>
      <c r="JH109" s="189"/>
      <c r="JI109" s="189"/>
      <c r="JJ109" s="189"/>
      <c r="JK109" s="189"/>
      <c r="JL109" s="189"/>
      <c r="JM109" s="189"/>
      <c r="JN109" s="189"/>
      <c r="JO109" s="189"/>
      <c r="JP109" s="189"/>
      <c r="JQ109" s="189"/>
      <c r="JR109" s="189"/>
      <c r="JS109" s="189"/>
      <c r="JT109" s="189"/>
      <c r="JU109" s="189"/>
      <c r="JV109" s="189"/>
      <c r="JW109" s="189"/>
      <c r="JX109" s="189"/>
      <c r="JY109" s="189"/>
      <c r="JZ109" s="189"/>
      <c r="KA109" s="189"/>
      <c r="KB109" s="189"/>
      <c r="KC109" s="189"/>
      <c r="KD109" s="189"/>
      <c r="KE109" s="189"/>
      <c r="KF109" s="189"/>
      <c r="KG109" s="189"/>
      <c r="KH109" s="189"/>
      <c r="KI109" s="189"/>
      <c r="KJ109" s="189"/>
      <c r="KK109" s="189"/>
      <c r="KL109" s="189"/>
      <c r="KM109" s="189"/>
      <c r="KN109" s="189"/>
      <c r="KO109" s="189"/>
      <c r="KP109" s="189"/>
      <c r="KQ109" s="189"/>
      <c r="KR109" s="189"/>
      <c r="KS109" s="189"/>
      <c r="KT109" s="189"/>
      <c r="KU109" s="189"/>
      <c r="KV109" s="189"/>
      <c r="KW109" s="189"/>
      <c r="KX109" s="189"/>
      <c r="KY109" s="189"/>
      <c r="KZ109" s="189"/>
      <c r="LA109" s="189"/>
      <c r="LB109" s="189"/>
      <c r="LC109" s="189"/>
      <c r="LD109" s="189"/>
      <c r="LE109" s="189"/>
      <c r="LF109" s="189"/>
      <c r="LG109" s="189"/>
      <c r="LH109" s="189"/>
      <c r="LI109" s="189"/>
      <c r="LJ109" s="189"/>
      <c r="LK109" s="189"/>
      <c r="LL109" s="189"/>
      <c r="LM109" s="189"/>
      <c r="LN109" s="189"/>
      <c r="LO109" s="189"/>
      <c r="LP109" s="189"/>
      <c r="LQ109" s="189"/>
      <c r="LR109" s="189"/>
      <c r="LS109" s="189"/>
      <c r="LT109" s="189"/>
      <c r="LU109" s="189"/>
      <c r="LV109" s="189"/>
      <c r="LW109" s="189"/>
      <c r="LX109" s="189"/>
      <c r="LY109" s="189"/>
      <c r="LZ109" s="189"/>
      <c r="MA109" s="189"/>
      <c r="MB109" s="189"/>
      <c r="MC109" s="189"/>
      <c r="MD109" s="189"/>
      <c r="ME109" s="189"/>
      <c r="MF109" s="189"/>
      <c r="MG109" s="189"/>
      <c r="MH109" s="189"/>
      <c r="MI109" s="189"/>
      <c r="MJ109" s="189"/>
      <c r="MK109" s="189"/>
      <c r="ML109" s="189"/>
      <c r="MM109" s="189"/>
      <c r="MN109" s="189"/>
      <c r="MO109" s="189"/>
      <c r="MP109" s="189"/>
      <c r="MQ109" s="189"/>
      <c r="MR109" s="189"/>
      <c r="MS109" s="189"/>
      <c r="MT109" s="189"/>
      <c r="MU109" s="189"/>
      <c r="MV109" s="189"/>
      <c r="MW109" s="189"/>
      <c r="MX109" s="189"/>
      <c r="MY109" s="189"/>
      <c r="MZ109" s="189"/>
      <c r="NA109" s="189"/>
      <c r="NB109" s="189"/>
      <c r="NC109" s="189"/>
      <c r="ND109" s="189"/>
      <c r="NE109" s="189"/>
      <c r="NF109" s="189"/>
      <c r="NG109" s="189"/>
      <c r="NH109" s="189"/>
      <c r="NI109" s="189"/>
      <c r="NJ109" s="189"/>
      <c r="NK109" s="189"/>
      <c r="NL109" s="189"/>
      <c r="NM109" s="189"/>
      <c r="NN109" s="189"/>
      <c r="NO109" s="189"/>
      <c r="NP109" s="189"/>
      <c r="NQ109" s="189"/>
      <c r="NR109" s="189"/>
      <c r="NS109" s="189"/>
      <c r="NT109" s="189"/>
      <c r="NU109" s="189"/>
      <c r="NV109" s="189"/>
      <c r="NW109" s="189"/>
      <c r="NX109" s="189"/>
      <c r="NY109" s="189"/>
      <c r="NZ109" s="189"/>
      <c r="OA109" s="189"/>
      <c r="OB109" s="189"/>
      <c r="OC109" s="189"/>
      <c r="OD109" s="189"/>
      <c r="OE109" s="189"/>
      <c r="OF109" s="189"/>
      <c r="OG109" s="189"/>
      <c r="OH109" s="189"/>
      <c r="OI109" s="189"/>
      <c r="OJ109" s="189"/>
      <c r="OK109" s="189"/>
      <c r="OL109" s="189"/>
      <c r="OM109" s="189"/>
      <c r="ON109" s="189"/>
      <c r="OO109" s="189"/>
      <c r="OP109" s="189"/>
      <c r="OQ109" s="189"/>
      <c r="OR109" s="189"/>
      <c r="OS109" s="189"/>
      <c r="OT109" s="189"/>
      <c r="OU109" s="189"/>
      <c r="OV109" s="189"/>
      <c r="OW109" s="189"/>
      <c r="OX109" s="189"/>
      <c r="OY109" s="189"/>
      <c r="OZ109" s="189"/>
      <c r="PA109" s="189"/>
      <c r="PB109" s="189"/>
      <c r="PC109" s="189"/>
      <c r="PD109" s="189"/>
      <c r="PE109" s="189"/>
      <c r="PF109" s="189"/>
      <c r="PG109" s="189"/>
      <c r="PH109" s="189"/>
      <c r="PI109" s="189"/>
      <c r="PJ109" s="189"/>
      <c r="PK109" s="189"/>
      <c r="PL109" s="189"/>
      <c r="PM109" s="189"/>
      <c r="PN109" s="189"/>
      <c r="PO109" s="189"/>
      <c r="PP109" s="189"/>
      <c r="PQ109" s="189"/>
      <c r="PR109" s="189"/>
      <c r="PS109" s="189"/>
      <c r="PT109" s="189"/>
      <c r="PU109" s="189"/>
      <c r="PV109" s="189"/>
      <c r="PW109" s="189"/>
      <c r="PX109" s="189"/>
      <c r="PY109" s="189"/>
      <c r="PZ109" s="189"/>
      <c r="QA109" s="189"/>
      <c r="QB109" s="189"/>
      <c r="QC109" s="189"/>
      <c r="QD109" s="189"/>
      <c r="QE109" s="189"/>
      <c r="QF109" s="189"/>
      <c r="QG109" s="189"/>
      <c r="QH109" s="189"/>
      <c r="QI109" s="189"/>
      <c r="QJ109" s="189"/>
      <c r="QK109" s="189"/>
      <c r="QL109" s="189"/>
      <c r="QM109" s="189"/>
      <c r="QN109" s="189"/>
      <c r="QO109" s="189"/>
      <c r="QP109" s="189"/>
      <c r="QQ109" s="189"/>
      <c r="QR109" s="189"/>
      <c r="QS109" s="189"/>
      <c r="QT109" s="189"/>
      <c r="QU109" s="189"/>
      <c r="QV109" s="189"/>
      <c r="QW109" s="189"/>
      <c r="QX109" s="189"/>
      <c r="QY109" s="189"/>
      <c r="QZ109" s="189"/>
      <c r="RA109" s="189"/>
      <c r="RB109" s="189"/>
      <c r="RC109" s="189"/>
      <c r="RD109" s="189"/>
      <c r="RE109" s="189"/>
      <c r="RF109" s="189"/>
      <c r="RG109" s="189"/>
      <c r="RH109" s="189"/>
      <c r="RI109" s="189"/>
      <c r="RJ109" s="189"/>
      <c r="RK109" s="189"/>
      <c r="RL109" s="189"/>
      <c r="RM109" s="189"/>
      <c r="RN109" s="189"/>
      <c r="RO109" s="189"/>
      <c r="RP109" s="189"/>
      <c r="RQ109" s="189"/>
      <c r="RR109" s="189"/>
      <c r="RS109" s="189"/>
      <c r="RT109" s="189"/>
      <c r="RU109" s="189"/>
      <c r="RV109" s="189"/>
      <c r="RW109" s="189"/>
      <c r="RX109" s="189"/>
      <c r="RY109" s="189"/>
      <c r="RZ109" s="189"/>
      <c r="SA109" s="189"/>
      <c r="SB109" s="189"/>
      <c r="SC109" s="189"/>
      <c r="SD109" s="189"/>
      <c r="SE109" s="189"/>
      <c r="SF109" s="189"/>
      <c r="SG109" s="189"/>
      <c r="SH109" s="189"/>
      <c r="SI109" s="189"/>
      <c r="SJ109" s="189"/>
      <c r="SK109" s="189"/>
      <c r="SL109" s="189"/>
      <c r="SM109" s="189"/>
      <c r="SN109" s="189"/>
      <c r="SO109" s="189"/>
      <c r="SP109" s="189"/>
      <c r="SQ109" s="189"/>
      <c r="SR109" s="189"/>
      <c r="SS109" s="189"/>
      <c r="ST109" s="189"/>
      <c r="SU109" s="189"/>
      <c r="SV109" s="189"/>
      <c r="SW109" s="189"/>
      <c r="SX109" s="189"/>
      <c r="SY109" s="189"/>
      <c r="SZ109" s="189"/>
      <c r="TA109" s="189"/>
      <c r="TB109" s="189"/>
      <c r="TC109" s="189"/>
      <c r="TD109" s="189"/>
      <c r="TE109" s="189"/>
      <c r="TF109" s="189"/>
      <c r="TG109" s="189"/>
      <c r="TH109" s="189"/>
      <c r="TI109" s="189"/>
      <c r="TJ109" s="189"/>
      <c r="TK109" s="189"/>
      <c r="TL109" s="189"/>
      <c r="TM109" s="189"/>
      <c r="TN109" s="189"/>
      <c r="TO109" s="189"/>
      <c r="TP109" s="189"/>
      <c r="TQ109" s="189"/>
      <c r="TR109" s="189"/>
      <c r="TS109" s="189"/>
      <c r="TT109" s="189"/>
      <c r="TU109" s="189"/>
      <c r="TV109" s="189"/>
      <c r="TW109" s="189"/>
      <c r="TX109" s="189"/>
      <c r="TY109" s="189"/>
      <c r="TZ109" s="189"/>
      <c r="UA109" s="189"/>
      <c r="UB109" s="189"/>
      <c r="UC109" s="189"/>
      <c r="UD109" s="189"/>
      <c r="UE109" s="189"/>
      <c r="UF109" s="189"/>
      <c r="UG109" s="189"/>
      <c r="UH109" s="189"/>
      <c r="UI109" s="189"/>
      <c r="UJ109" s="189"/>
      <c r="UK109" s="189"/>
      <c r="UL109" s="189"/>
      <c r="UM109" s="189"/>
      <c r="UN109" s="189"/>
      <c r="UO109" s="189"/>
      <c r="UP109" s="189"/>
      <c r="UQ109" s="189"/>
      <c r="UR109" s="189"/>
      <c r="US109" s="189"/>
      <c r="UT109" s="189"/>
      <c r="UU109" s="189"/>
      <c r="UV109" s="189"/>
      <c r="UW109" s="189"/>
      <c r="UX109" s="189"/>
      <c r="UY109" s="189"/>
      <c r="UZ109" s="189"/>
      <c r="VA109" s="189"/>
      <c r="VB109" s="189"/>
      <c r="VC109" s="189"/>
      <c r="VD109" s="189"/>
      <c r="VE109" s="189"/>
      <c r="VF109" s="189"/>
      <c r="VG109" s="189"/>
      <c r="VH109" s="189"/>
      <c r="VI109" s="189"/>
      <c r="VJ109" s="189"/>
      <c r="VK109" s="189"/>
      <c r="VL109" s="189"/>
      <c r="VM109" s="189"/>
      <c r="VN109" s="189"/>
      <c r="VO109" s="189"/>
      <c r="VP109" s="189"/>
      <c r="VQ109" s="189"/>
      <c r="VR109" s="189"/>
      <c r="VS109" s="189"/>
      <c r="VT109" s="189"/>
      <c r="VU109" s="189"/>
      <c r="VV109" s="189"/>
      <c r="VW109" s="189"/>
      <c r="VX109" s="189"/>
      <c r="VY109" s="189"/>
      <c r="VZ109" s="189"/>
      <c r="WA109" s="189"/>
      <c r="WB109" s="189"/>
      <c r="WC109" s="189"/>
      <c r="WD109" s="189"/>
      <c r="WE109" s="189"/>
      <c r="WF109" s="189"/>
      <c r="WG109" s="189"/>
      <c r="WH109" s="189"/>
      <c r="WI109" s="189"/>
      <c r="WJ109" s="189"/>
      <c r="WK109" s="189"/>
      <c r="WL109" s="189"/>
      <c r="WM109" s="189"/>
      <c r="WN109" s="189"/>
      <c r="WO109" s="189"/>
      <c r="WP109" s="189"/>
      <c r="WQ109" s="189"/>
      <c r="WR109" s="189"/>
      <c r="WS109" s="189"/>
      <c r="WT109" s="189"/>
      <c r="WU109" s="189"/>
      <c r="WV109" s="189"/>
      <c r="WW109" s="189"/>
      <c r="WX109" s="189"/>
      <c r="WY109" s="189"/>
      <c r="WZ109" s="189"/>
      <c r="XA109" s="189"/>
      <c r="XB109" s="189"/>
      <c r="XC109" s="189"/>
      <c r="XD109" s="189"/>
      <c r="XE109" s="189"/>
      <c r="XF109" s="189"/>
      <c r="XG109" s="189"/>
      <c r="XH109" s="189"/>
      <c r="XI109" s="189"/>
      <c r="XJ109" s="189"/>
      <c r="XK109" s="189"/>
      <c r="XL109" s="189"/>
      <c r="XM109" s="189"/>
      <c r="XN109" s="189"/>
      <c r="XO109" s="189"/>
      <c r="XP109" s="189"/>
      <c r="XQ109" s="189"/>
      <c r="XR109" s="189"/>
      <c r="XS109" s="189"/>
      <c r="XT109" s="189"/>
      <c r="XU109" s="189"/>
      <c r="XV109" s="189"/>
      <c r="XW109" s="189"/>
      <c r="XX109" s="189"/>
      <c r="XY109" s="189"/>
      <c r="XZ109" s="189"/>
      <c r="YA109" s="189"/>
      <c r="YB109" s="189"/>
      <c r="YC109" s="189"/>
      <c r="YD109" s="189"/>
      <c r="YE109" s="189"/>
      <c r="YF109" s="189"/>
      <c r="YG109" s="189"/>
      <c r="YH109" s="189"/>
      <c r="YI109" s="189"/>
      <c r="YJ109" s="189"/>
      <c r="YK109" s="189"/>
      <c r="YL109" s="189"/>
      <c r="YM109" s="189"/>
      <c r="YN109" s="189"/>
      <c r="YO109" s="189"/>
      <c r="YP109" s="189"/>
      <c r="YQ109" s="189"/>
      <c r="YR109" s="189"/>
      <c r="YS109" s="189"/>
      <c r="YT109" s="189"/>
      <c r="YU109" s="189"/>
      <c r="YV109" s="189"/>
      <c r="YW109" s="189"/>
      <c r="YX109" s="189"/>
      <c r="YY109" s="189"/>
      <c r="YZ109" s="189"/>
      <c r="ZA109" s="189"/>
      <c r="ZB109" s="189"/>
      <c r="ZC109" s="189"/>
      <c r="ZD109" s="189"/>
      <c r="ZE109" s="189"/>
      <c r="ZF109" s="189"/>
      <c r="ZG109" s="189"/>
      <c r="ZH109" s="189"/>
      <c r="ZI109" s="189"/>
      <c r="ZJ109" s="189"/>
      <c r="ZK109" s="189"/>
      <c r="ZL109" s="189"/>
      <c r="ZM109" s="189"/>
      <c r="ZN109" s="189"/>
      <c r="ZO109" s="189"/>
      <c r="ZP109" s="189"/>
      <c r="ZQ109" s="189"/>
      <c r="ZR109" s="189"/>
      <c r="ZS109" s="189"/>
      <c r="ZT109" s="189"/>
      <c r="ZU109" s="189"/>
      <c r="ZV109" s="189"/>
      <c r="ZW109" s="189"/>
      <c r="ZX109" s="189"/>
      <c r="ZY109" s="189"/>
      <c r="ZZ109" s="189"/>
      <c r="AAA109" s="189"/>
      <c r="AAB109" s="189"/>
      <c r="AAC109" s="189"/>
      <c r="AAD109" s="189"/>
      <c r="AAE109" s="189"/>
      <c r="AAF109" s="189"/>
      <c r="AAG109" s="189"/>
      <c r="AAH109" s="189"/>
      <c r="AAI109" s="189"/>
      <c r="AAJ109" s="189"/>
      <c r="AAK109" s="189"/>
      <c r="AAL109" s="189"/>
      <c r="AAM109" s="189"/>
      <c r="AAN109" s="189"/>
      <c r="AAO109" s="189"/>
      <c r="AAP109" s="189"/>
      <c r="AAQ109" s="189"/>
      <c r="AAR109" s="189"/>
      <c r="AAS109" s="189"/>
      <c r="AAT109" s="189"/>
      <c r="AAU109" s="189"/>
      <c r="AAV109" s="189"/>
      <c r="AAW109" s="189"/>
      <c r="AAX109" s="189"/>
      <c r="AAY109" s="189"/>
      <c r="AAZ109" s="189"/>
      <c r="ABA109" s="189"/>
      <c r="ABB109" s="189"/>
      <c r="ABC109" s="189"/>
      <c r="ABD109" s="189"/>
      <c r="ABE109" s="189"/>
      <c r="ABF109" s="189"/>
      <c r="ABG109" s="189"/>
      <c r="ABH109" s="189"/>
      <c r="ABI109" s="189"/>
      <c r="ABJ109" s="189"/>
      <c r="ABK109" s="189"/>
      <c r="ABL109" s="189"/>
      <c r="ABM109" s="189"/>
      <c r="ABN109" s="189"/>
      <c r="ABO109" s="189"/>
      <c r="ABP109" s="189"/>
      <c r="ABQ109" s="189"/>
      <c r="ABR109" s="189"/>
      <c r="ABS109" s="189"/>
      <c r="ABT109" s="189"/>
      <c r="ABU109" s="189"/>
      <c r="ABV109" s="189"/>
      <c r="ABW109" s="189"/>
      <c r="ABX109" s="189"/>
      <c r="ABY109" s="189"/>
      <c r="ABZ109" s="189"/>
      <c r="ACA109" s="189"/>
      <c r="ACB109" s="189"/>
      <c r="ACC109" s="189"/>
      <c r="ACD109" s="189"/>
      <c r="ACE109" s="189"/>
      <c r="ACF109" s="189"/>
      <c r="ACG109" s="189"/>
      <c r="ACH109" s="189"/>
      <c r="ACI109" s="189"/>
      <c r="ACJ109" s="189"/>
      <c r="ACK109" s="189"/>
      <c r="ACL109" s="189"/>
      <c r="ACM109" s="189"/>
      <c r="ACN109" s="189"/>
      <c r="ACO109" s="189"/>
      <c r="ACP109" s="189"/>
      <c r="ACQ109" s="189"/>
      <c r="ACR109" s="189"/>
      <c r="ACS109" s="189"/>
      <c r="ACT109" s="189"/>
      <c r="ACU109" s="189"/>
      <c r="ACV109" s="189"/>
      <c r="ACW109" s="189"/>
      <c r="ACX109" s="189"/>
      <c r="ACY109" s="189"/>
      <c r="ACZ109" s="189"/>
      <c r="ADA109" s="189"/>
      <c r="ADB109" s="189"/>
      <c r="ADC109" s="189"/>
      <c r="ADD109" s="189"/>
      <c r="ADE109" s="189"/>
      <c r="ADF109" s="189"/>
      <c r="ADG109" s="189"/>
      <c r="ADH109" s="189"/>
      <c r="ADI109" s="189"/>
      <c r="ADJ109" s="189"/>
      <c r="ADK109" s="189"/>
      <c r="ADL109" s="189"/>
      <c r="ADM109" s="189"/>
      <c r="ADN109" s="189"/>
      <c r="ADO109" s="189"/>
      <c r="ADP109" s="189"/>
      <c r="ADQ109" s="189"/>
      <c r="ADR109" s="189"/>
      <c r="ADS109" s="189"/>
      <c r="ADT109" s="189"/>
      <c r="ADU109" s="189"/>
      <c r="ADV109" s="189"/>
      <c r="ADW109" s="189"/>
      <c r="ADX109" s="189"/>
      <c r="ADY109" s="189"/>
      <c r="ADZ109" s="189"/>
      <c r="AEA109" s="189"/>
      <c r="AEB109" s="189"/>
      <c r="AEC109" s="189"/>
      <c r="AED109" s="189"/>
      <c r="AEE109" s="189"/>
      <c r="AEF109" s="189"/>
      <c r="AEG109" s="189"/>
      <c r="AEH109" s="189"/>
      <c r="AEI109" s="189"/>
      <c r="AEJ109" s="189"/>
      <c r="AEK109" s="189"/>
      <c r="AEL109" s="189"/>
      <c r="AEM109" s="189"/>
      <c r="AEN109" s="189"/>
      <c r="AEO109" s="189"/>
      <c r="AEP109" s="189"/>
      <c r="AEQ109" s="189"/>
      <c r="AER109" s="189"/>
      <c r="AES109" s="189"/>
      <c r="AET109" s="189"/>
      <c r="AEU109" s="189"/>
      <c r="AEV109" s="189"/>
      <c r="AEW109" s="189"/>
      <c r="AEX109" s="189"/>
      <c r="AEY109" s="189"/>
      <c r="AEZ109" s="189"/>
      <c r="AFA109" s="189"/>
      <c r="AFB109" s="189"/>
      <c r="AFC109" s="189"/>
      <c r="AFD109" s="189"/>
      <c r="AFE109" s="189"/>
      <c r="AFF109" s="189"/>
      <c r="AFG109" s="189"/>
      <c r="AFH109" s="189"/>
      <c r="AFI109" s="189"/>
      <c r="AFJ109" s="189"/>
      <c r="AFK109" s="189"/>
      <c r="AFL109" s="189"/>
      <c r="AFM109" s="189"/>
      <c r="AFN109" s="189"/>
      <c r="AFO109" s="189"/>
      <c r="AFP109" s="189"/>
      <c r="AFQ109" s="189"/>
      <c r="AFR109" s="189"/>
      <c r="AFS109" s="189"/>
      <c r="AFT109" s="189"/>
      <c r="AFU109" s="189"/>
      <c r="AFV109" s="189"/>
      <c r="AFW109" s="189"/>
      <c r="AFX109" s="189"/>
      <c r="AFY109" s="189"/>
      <c r="AFZ109" s="189"/>
      <c r="AGA109" s="189"/>
      <c r="AGB109" s="189"/>
      <c r="AGC109" s="189"/>
      <c r="AGD109" s="189"/>
      <c r="AGE109" s="189"/>
      <c r="AGF109" s="189"/>
      <c r="AGG109" s="189"/>
      <c r="AGH109" s="189"/>
      <c r="AGI109" s="189"/>
      <c r="AGJ109" s="189"/>
      <c r="AGK109" s="189"/>
      <c r="AGL109" s="189"/>
      <c r="AGM109" s="189"/>
      <c r="AGN109" s="189"/>
      <c r="AGO109" s="189"/>
      <c r="AGP109" s="189"/>
      <c r="AGQ109" s="189"/>
      <c r="AGR109" s="189"/>
      <c r="AGS109" s="189"/>
      <c r="AGT109" s="189"/>
      <c r="AGU109" s="189"/>
      <c r="AGV109" s="189"/>
      <c r="AGW109" s="189"/>
      <c r="AGX109" s="189"/>
      <c r="AGY109" s="189"/>
      <c r="AGZ109" s="189"/>
      <c r="AHA109" s="189"/>
      <c r="AHB109" s="189"/>
      <c r="AHC109" s="189"/>
      <c r="AHD109" s="189"/>
      <c r="AHE109" s="189"/>
      <c r="AHF109" s="189"/>
      <c r="AHG109" s="189"/>
      <c r="AHH109" s="189"/>
      <c r="AHI109" s="189"/>
      <c r="AHJ109" s="189"/>
      <c r="AHK109" s="189"/>
      <c r="AHL109" s="189"/>
      <c r="AHM109" s="189"/>
      <c r="AHN109" s="189"/>
      <c r="AHO109" s="189"/>
      <c r="AHP109" s="189"/>
      <c r="AHQ109" s="189"/>
      <c r="AHR109" s="189"/>
      <c r="AHS109" s="189"/>
      <c r="AHT109" s="189"/>
      <c r="AHU109" s="189"/>
      <c r="AHV109" s="189"/>
      <c r="AHW109" s="189"/>
      <c r="AHX109" s="189"/>
      <c r="AHY109" s="189"/>
      <c r="AHZ109" s="189"/>
      <c r="AIA109" s="189"/>
      <c r="AIB109" s="189"/>
      <c r="AIC109" s="189"/>
      <c r="AID109" s="189"/>
      <c r="AIE109" s="189"/>
      <c r="AIF109" s="189"/>
      <c r="AIG109" s="189"/>
      <c r="AIH109" s="189"/>
      <c r="AII109" s="189"/>
      <c r="AIJ109" s="189"/>
      <c r="AIK109" s="189"/>
      <c r="AIL109" s="189"/>
      <c r="AIM109" s="189"/>
      <c r="AIN109" s="189"/>
      <c r="AIO109" s="189"/>
      <c r="AIP109" s="189"/>
      <c r="AIQ109" s="189"/>
      <c r="AIR109" s="189"/>
      <c r="AIS109" s="189"/>
      <c r="AIT109" s="189"/>
      <c r="AIU109" s="189"/>
      <c r="AIV109" s="189"/>
      <c r="AIW109" s="189"/>
      <c r="AIX109" s="189"/>
      <c r="AIY109" s="189"/>
      <c r="AIZ109" s="189"/>
      <c r="AJA109" s="189"/>
      <c r="AJB109" s="189"/>
      <c r="AJC109" s="189"/>
      <c r="AJD109" s="189"/>
      <c r="AJE109" s="189"/>
      <c r="AJF109" s="189"/>
      <c r="AJG109" s="189"/>
      <c r="AJH109" s="189"/>
      <c r="AJI109" s="189"/>
      <c r="AJJ109" s="189"/>
      <c r="AJK109" s="189"/>
      <c r="AJL109" s="189"/>
      <c r="AJM109" s="189"/>
      <c r="AJN109" s="189"/>
      <c r="AJO109" s="189"/>
      <c r="AJP109" s="189"/>
      <c r="AJQ109" s="189"/>
      <c r="AJR109" s="189"/>
      <c r="AJS109" s="189"/>
      <c r="AJT109" s="189"/>
      <c r="AJU109" s="189"/>
      <c r="AJV109" s="189"/>
      <c r="AJW109" s="189"/>
      <c r="AJX109" s="189"/>
      <c r="AJY109" s="189"/>
      <c r="AJZ109" s="189"/>
      <c r="AKA109" s="189"/>
      <c r="AKB109" s="189"/>
      <c r="AKC109" s="189"/>
      <c r="AKD109" s="189"/>
      <c r="AKE109" s="189"/>
      <c r="AKF109" s="189"/>
      <c r="AKG109" s="189"/>
      <c r="AKH109" s="189"/>
      <c r="AKI109" s="189"/>
      <c r="AKJ109" s="189"/>
      <c r="AKK109" s="189"/>
      <c r="AKL109" s="189"/>
      <c r="AKM109" s="189"/>
      <c r="AKN109" s="189"/>
      <c r="AKO109" s="189"/>
      <c r="AKP109" s="189"/>
      <c r="AKQ109" s="189"/>
      <c r="AKR109" s="189"/>
      <c r="AKS109" s="189"/>
      <c r="AKT109" s="189"/>
      <c r="AKU109" s="189"/>
      <c r="AKV109" s="189"/>
      <c r="AKW109" s="189"/>
      <c r="AKX109" s="189"/>
      <c r="AKY109" s="189"/>
      <c r="AKZ109" s="189"/>
      <c r="ALA109" s="189"/>
      <c r="ALB109" s="189"/>
      <c r="ALC109" s="189"/>
      <c r="ALD109" s="189"/>
      <c r="ALE109" s="189"/>
      <c r="ALF109" s="189"/>
      <c r="ALG109" s="189"/>
      <c r="ALH109" s="189"/>
      <c r="ALI109" s="189"/>
      <c r="ALJ109" s="189"/>
      <c r="ALK109" s="189"/>
      <c r="ALL109" s="189"/>
      <c r="ALM109" s="189"/>
      <c r="ALN109" s="189"/>
      <c r="ALO109" s="189"/>
      <c r="ALP109" s="189"/>
      <c r="ALQ109" s="189"/>
      <c r="ALR109" s="189"/>
      <c r="ALS109" s="189"/>
      <c r="ALT109" s="189"/>
      <c r="ALU109" s="189"/>
      <c r="ALV109" s="189"/>
      <c r="ALW109" s="189"/>
      <c r="ALX109" s="189"/>
      <c r="ALY109" s="189"/>
      <c r="ALZ109" s="189"/>
      <c r="AMA109" s="189"/>
      <c r="AMB109" s="189"/>
      <c r="AMC109" s="189"/>
      <c r="AMD109" s="189"/>
      <c r="AME109" s="189"/>
      <c r="AMF109" s="189"/>
      <c r="AMG109" s="189"/>
      <c r="AMH109" s="189"/>
      <c r="AMI109" s="189"/>
      <c r="AMJ109" s="189"/>
      <c r="AMK109" s="189"/>
      <c r="AML109" s="189"/>
      <c r="AMM109" s="189"/>
      <c r="AMN109" s="189"/>
      <c r="AMO109" s="189"/>
      <c r="AMP109" s="189"/>
      <c r="AMQ109" s="189"/>
      <c r="AMR109" s="189"/>
      <c r="AMS109" s="189"/>
      <c r="AMT109" s="189"/>
      <c r="AMU109" s="189"/>
      <c r="AMV109" s="189"/>
      <c r="AMW109" s="189"/>
      <c r="AMX109" s="189"/>
      <c r="AMY109" s="189"/>
      <c r="AMZ109" s="189"/>
      <c r="ANA109" s="189"/>
      <c r="ANB109" s="189"/>
      <c r="ANC109" s="189"/>
      <c r="AND109" s="189"/>
      <c r="ANE109" s="189"/>
      <c r="ANF109" s="189"/>
      <c r="ANG109" s="189"/>
      <c r="ANH109" s="189"/>
      <c r="ANI109" s="189"/>
      <c r="ANJ109" s="189"/>
      <c r="ANK109" s="189"/>
      <c r="ANL109" s="189"/>
      <c r="ANM109" s="189"/>
      <c r="ANN109" s="189"/>
      <c r="ANO109" s="189"/>
      <c r="ANP109" s="189"/>
      <c r="ANQ109" s="189"/>
      <c r="ANR109" s="189"/>
      <c r="ANS109" s="189"/>
      <c r="ANT109" s="189"/>
      <c r="ANU109" s="189"/>
      <c r="ANV109" s="189"/>
      <c r="ANW109" s="189"/>
      <c r="ANX109" s="189"/>
      <c r="ANY109" s="189"/>
      <c r="ANZ109" s="189"/>
      <c r="AOA109" s="189"/>
      <c r="AOB109" s="189"/>
      <c r="AOC109" s="189"/>
      <c r="AOD109" s="189"/>
      <c r="AOE109" s="189"/>
      <c r="AOF109" s="189"/>
      <c r="AOG109" s="189"/>
      <c r="AOH109" s="189"/>
      <c r="AOI109" s="189"/>
      <c r="AOJ109" s="189"/>
      <c r="AOK109" s="189"/>
      <c r="AOL109" s="189"/>
      <c r="AOM109" s="189"/>
      <c r="AON109" s="189"/>
      <c r="AOO109" s="189"/>
      <c r="AOP109" s="189"/>
      <c r="AOQ109" s="189"/>
      <c r="AOR109" s="189"/>
      <c r="AOS109" s="189"/>
      <c r="AOT109" s="189"/>
      <c r="AOU109" s="189"/>
      <c r="AOV109" s="189"/>
      <c r="AOW109" s="189"/>
      <c r="AOX109" s="189"/>
      <c r="AOY109" s="189"/>
      <c r="AOZ109" s="189"/>
      <c r="APA109" s="189"/>
      <c r="APB109" s="189"/>
      <c r="APC109" s="189"/>
      <c r="APD109" s="189"/>
      <c r="APE109" s="189"/>
      <c r="APF109" s="189"/>
      <c r="APG109" s="189"/>
      <c r="APH109" s="189"/>
      <c r="API109" s="189"/>
      <c r="APJ109" s="189"/>
      <c r="APK109" s="189"/>
      <c r="APL109" s="189"/>
      <c r="APM109" s="189"/>
      <c r="APN109" s="189"/>
      <c r="APO109" s="189"/>
      <c r="APP109" s="189"/>
      <c r="APQ109" s="189"/>
      <c r="APR109" s="189"/>
      <c r="APS109" s="189"/>
      <c r="APT109" s="189"/>
      <c r="APU109" s="189"/>
      <c r="APV109" s="189"/>
      <c r="APW109" s="189"/>
      <c r="APX109" s="189"/>
      <c r="APY109" s="189"/>
      <c r="APZ109" s="189"/>
      <c r="AQA109" s="189"/>
      <c r="AQB109" s="189"/>
      <c r="AQC109" s="189"/>
      <c r="AQD109" s="189"/>
      <c r="AQE109" s="189"/>
      <c r="AQF109" s="189"/>
      <c r="AQG109" s="189"/>
      <c r="AQH109" s="189"/>
      <c r="AQI109" s="189"/>
      <c r="AQJ109" s="189"/>
      <c r="AQK109" s="189"/>
      <c r="AQL109" s="189"/>
      <c r="AQM109" s="189"/>
      <c r="AQN109" s="189"/>
      <c r="AQO109" s="189"/>
      <c r="AQP109" s="189"/>
      <c r="AQQ109" s="189"/>
      <c r="AQR109" s="189"/>
      <c r="AQS109" s="189"/>
      <c r="AQT109" s="189"/>
      <c r="AQU109" s="189"/>
      <c r="AQV109" s="189"/>
      <c r="AQW109" s="189"/>
      <c r="AQX109" s="189"/>
      <c r="AQY109" s="189"/>
      <c r="AQZ109" s="189"/>
      <c r="ARA109" s="189"/>
      <c r="ARB109" s="189"/>
      <c r="ARC109" s="189"/>
      <c r="ARD109" s="189"/>
      <c r="ARE109" s="189"/>
      <c r="ARF109" s="189"/>
      <c r="ARG109" s="189"/>
      <c r="ARH109" s="189"/>
      <c r="ARI109" s="189"/>
      <c r="ARJ109" s="189"/>
      <c r="ARK109" s="189"/>
      <c r="ARL109" s="189"/>
      <c r="ARM109" s="189"/>
      <c r="ARN109" s="189"/>
      <c r="ARO109" s="189"/>
      <c r="ARP109" s="189"/>
      <c r="ARQ109" s="189"/>
      <c r="ARR109" s="189"/>
      <c r="ARS109" s="189"/>
      <c r="ART109" s="189"/>
      <c r="ARU109" s="189"/>
      <c r="ARV109" s="189"/>
      <c r="ARW109" s="189"/>
      <c r="ARX109" s="189"/>
      <c r="ARY109" s="189"/>
      <c r="ARZ109" s="189"/>
      <c r="ASA109" s="189"/>
      <c r="ASB109" s="189"/>
      <c r="ASC109" s="189"/>
      <c r="ASD109" s="189"/>
      <c r="ASE109" s="189"/>
      <c r="ASF109" s="189"/>
      <c r="ASG109" s="189"/>
      <c r="ASH109" s="189"/>
      <c r="ASI109" s="189"/>
      <c r="ASJ109" s="189"/>
      <c r="ASK109" s="189"/>
      <c r="ASL109" s="189"/>
      <c r="ASM109" s="189"/>
      <c r="ASN109" s="189"/>
      <c r="ASO109" s="189"/>
      <c r="ASP109" s="189"/>
      <c r="ASQ109" s="189"/>
      <c r="ASR109" s="189"/>
      <c r="ASS109" s="189"/>
      <c r="AST109" s="189"/>
      <c r="ASU109" s="189"/>
      <c r="ASV109" s="189"/>
      <c r="ASW109" s="189"/>
      <c r="ASX109" s="189"/>
      <c r="ASY109" s="189"/>
      <c r="ASZ109" s="189"/>
      <c r="ATA109" s="189"/>
      <c r="ATB109" s="189"/>
      <c r="ATC109" s="189"/>
      <c r="ATD109" s="189"/>
      <c r="ATE109" s="189"/>
      <c r="ATF109" s="189"/>
      <c r="ATG109" s="189"/>
      <c r="ATH109" s="189"/>
      <c r="ATI109" s="189"/>
      <c r="ATJ109" s="189"/>
      <c r="ATK109" s="189"/>
      <c r="ATL109" s="189"/>
      <c r="ATM109" s="189"/>
      <c r="ATN109" s="189"/>
      <c r="ATO109" s="189"/>
      <c r="ATP109" s="189"/>
      <c r="ATQ109" s="189"/>
      <c r="ATR109" s="189"/>
      <c r="ATS109" s="189"/>
      <c r="ATT109" s="189"/>
      <c r="ATU109" s="189"/>
      <c r="ATV109" s="189"/>
      <c r="ATW109" s="189"/>
      <c r="ATX109" s="189"/>
      <c r="ATY109" s="189"/>
      <c r="ATZ109" s="189"/>
      <c r="AUA109" s="189"/>
      <c r="AUB109" s="189"/>
      <c r="AUC109" s="189"/>
      <c r="AUD109" s="189"/>
      <c r="AUE109" s="189"/>
      <c r="AUF109" s="189"/>
      <c r="AUG109" s="189"/>
      <c r="AUH109" s="189"/>
      <c r="AUI109" s="189"/>
      <c r="AUJ109" s="189"/>
      <c r="AUK109" s="189"/>
      <c r="AUL109" s="189"/>
      <c r="AUM109" s="189"/>
      <c r="AUN109" s="189"/>
      <c r="AUO109" s="189"/>
      <c r="AUP109" s="189"/>
      <c r="AUQ109" s="189"/>
      <c r="AUR109" s="189"/>
      <c r="AUS109" s="189"/>
      <c r="AUT109" s="189"/>
      <c r="AUU109" s="189"/>
      <c r="AUV109" s="189"/>
      <c r="AUW109" s="189"/>
      <c r="AUX109" s="189"/>
      <c r="AUY109" s="189"/>
      <c r="AUZ109" s="189"/>
      <c r="AVA109" s="189"/>
      <c r="AVB109" s="189"/>
      <c r="AVC109" s="189"/>
      <c r="AVD109" s="189"/>
      <c r="AVE109" s="189"/>
      <c r="AVF109" s="189"/>
      <c r="AVG109" s="189"/>
      <c r="AVH109" s="189"/>
      <c r="AVI109" s="189"/>
      <c r="AVJ109" s="189"/>
      <c r="AVK109" s="189"/>
      <c r="AVL109" s="189"/>
      <c r="AVM109" s="189"/>
      <c r="AVN109" s="189"/>
      <c r="AVO109" s="189"/>
      <c r="AVP109" s="189"/>
      <c r="AVQ109" s="189"/>
      <c r="AVR109" s="189"/>
      <c r="AVS109" s="189"/>
      <c r="AVT109" s="189"/>
      <c r="AVU109" s="189"/>
      <c r="AVV109" s="189"/>
      <c r="AVW109" s="189"/>
      <c r="AVX109" s="189"/>
      <c r="AVY109" s="189"/>
      <c r="AVZ109" s="189"/>
      <c r="AWA109" s="189"/>
      <c r="AWB109" s="189"/>
      <c r="AWC109" s="189"/>
      <c r="AWD109" s="189"/>
      <c r="AWE109" s="189"/>
      <c r="AWF109" s="189"/>
      <c r="AWG109" s="189"/>
      <c r="AWH109" s="189"/>
      <c r="AWI109" s="189"/>
      <c r="AWJ109" s="189"/>
      <c r="AWK109" s="189"/>
      <c r="AWL109" s="189"/>
      <c r="AWM109" s="189"/>
      <c r="AWN109" s="189"/>
      <c r="AWO109" s="189"/>
      <c r="AWP109" s="189"/>
      <c r="AWQ109" s="189"/>
      <c r="AWR109" s="189"/>
      <c r="AWS109" s="189"/>
      <c r="AWT109" s="189"/>
      <c r="AWU109" s="189"/>
      <c r="AWV109" s="189"/>
      <c r="AWW109" s="189"/>
      <c r="AWX109" s="189"/>
      <c r="AWY109" s="189"/>
      <c r="AWZ109" s="189"/>
      <c r="AXA109" s="189"/>
      <c r="AXB109" s="189"/>
      <c r="AXC109" s="189"/>
      <c r="AXD109" s="189"/>
      <c r="AXE109" s="189"/>
      <c r="AXF109" s="189"/>
      <c r="AXG109" s="189"/>
      <c r="AXH109" s="189"/>
      <c r="AXI109" s="189"/>
      <c r="AXJ109" s="189"/>
      <c r="AXK109" s="189"/>
      <c r="AXL109" s="189"/>
      <c r="AXM109" s="189"/>
      <c r="AXN109" s="189"/>
      <c r="AXO109" s="189"/>
      <c r="AXP109" s="189"/>
      <c r="AXQ109" s="189"/>
      <c r="AXR109" s="189"/>
      <c r="AXS109" s="189"/>
      <c r="AXT109" s="189"/>
      <c r="AXU109" s="189"/>
      <c r="AXV109" s="189"/>
      <c r="AXW109" s="189"/>
      <c r="AXX109" s="189"/>
      <c r="AXY109" s="189"/>
      <c r="AXZ109" s="189"/>
      <c r="AYA109" s="189"/>
      <c r="AYB109" s="189"/>
      <c r="AYC109" s="189"/>
      <c r="AYD109" s="189"/>
      <c r="AYE109" s="189"/>
      <c r="AYF109" s="189"/>
      <c r="AYG109" s="189"/>
      <c r="AYH109" s="189"/>
      <c r="AYI109" s="189"/>
      <c r="AYJ109" s="189"/>
      <c r="AYK109" s="189"/>
      <c r="AYL109" s="189"/>
      <c r="AYM109" s="189"/>
      <c r="AYN109" s="189"/>
      <c r="AYO109" s="189"/>
      <c r="AYP109" s="189"/>
      <c r="AYQ109" s="189"/>
      <c r="AYR109" s="189"/>
      <c r="AYS109" s="189"/>
      <c r="AYT109" s="189"/>
      <c r="AYU109" s="189"/>
      <c r="AYV109" s="189"/>
      <c r="AYW109" s="189"/>
      <c r="AYX109" s="189"/>
      <c r="AYY109" s="189"/>
      <c r="AYZ109" s="189"/>
      <c r="AZA109" s="189"/>
      <c r="AZB109" s="189"/>
      <c r="AZC109" s="189"/>
      <c r="AZD109" s="189"/>
      <c r="AZE109" s="189"/>
      <c r="AZF109" s="189"/>
      <c r="AZG109" s="189"/>
      <c r="AZH109" s="189"/>
      <c r="AZI109" s="189"/>
      <c r="AZJ109" s="189"/>
      <c r="AZK109" s="189"/>
      <c r="AZL109" s="189"/>
      <c r="AZM109" s="189"/>
      <c r="AZN109" s="189"/>
      <c r="AZO109" s="189"/>
      <c r="AZP109" s="189"/>
      <c r="AZQ109" s="189"/>
      <c r="AZR109" s="189"/>
      <c r="AZS109" s="189"/>
      <c r="AZT109" s="189"/>
      <c r="AZU109" s="189"/>
      <c r="AZV109" s="189"/>
      <c r="AZW109" s="189"/>
      <c r="AZX109" s="189"/>
      <c r="AZY109" s="189"/>
      <c r="AZZ109" s="189"/>
      <c r="BAA109" s="189"/>
      <c r="BAB109" s="189"/>
      <c r="BAC109" s="189"/>
      <c r="BAD109" s="189"/>
      <c r="BAE109" s="189"/>
      <c r="BAF109" s="189"/>
      <c r="BAG109" s="189"/>
      <c r="BAH109" s="189"/>
      <c r="BAI109" s="189"/>
      <c r="BAJ109" s="189"/>
      <c r="BAK109" s="189"/>
      <c r="BAL109" s="189"/>
      <c r="BAM109" s="189"/>
      <c r="BAN109" s="189"/>
      <c r="BAO109" s="189"/>
      <c r="BAP109" s="189"/>
      <c r="BAQ109" s="189"/>
      <c r="BAR109" s="189"/>
      <c r="BAS109" s="189"/>
      <c r="BAT109" s="189"/>
      <c r="BAU109" s="189"/>
      <c r="BAV109" s="189"/>
      <c r="BAW109" s="189"/>
      <c r="BAX109" s="189"/>
      <c r="BAY109" s="189"/>
      <c r="BAZ109" s="189"/>
      <c r="BBA109" s="189"/>
      <c r="BBB109" s="189"/>
      <c r="BBC109" s="189"/>
      <c r="BBD109" s="189"/>
      <c r="BBE109" s="189"/>
      <c r="BBF109" s="189"/>
      <c r="BBG109" s="189"/>
      <c r="BBH109" s="189"/>
      <c r="BBI109" s="189"/>
      <c r="BBJ109" s="189"/>
      <c r="BBK109" s="189"/>
      <c r="BBL109" s="189"/>
      <c r="BBM109" s="189"/>
      <c r="BBN109" s="189"/>
      <c r="BBO109" s="189"/>
      <c r="BBP109" s="189"/>
      <c r="BBQ109" s="189"/>
      <c r="BBR109" s="189"/>
      <c r="BBS109" s="189"/>
      <c r="BBT109" s="189"/>
      <c r="BBU109" s="189"/>
      <c r="BBV109" s="189"/>
      <c r="BBW109" s="189"/>
      <c r="BBX109" s="189"/>
      <c r="BBY109" s="189"/>
      <c r="BBZ109" s="189"/>
      <c r="BCA109" s="189"/>
      <c r="BCB109" s="189"/>
      <c r="BCC109" s="189"/>
      <c r="BCD109" s="189"/>
      <c r="BCE109" s="189"/>
      <c r="BCF109" s="189"/>
      <c r="BCG109" s="189"/>
      <c r="BCH109" s="189"/>
      <c r="BCI109" s="189"/>
      <c r="BCJ109" s="189"/>
      <c r="BCK109" s="189"/>
      <c r="BCL109" s="189"/>
      <c r="BCM109" s="189"/>
      <c r="BCN109" s="189"/>
      <c r="BCO109" s="189"/>
      <c r="BCP109" s="189"/>
      <c r="BCQ109" s="189"/>
      <c r="BCR109" s="189"/>
      <c r="BCS109" s="189"/>
      <c r="BCT109" s="189"/>
      <c r="BCU109" s="189"/>
      <c r="BCV109" s="189"/>
      <c r="BCW109" s="189"/>
      <c r="BCX109" s="189"/>
      <c r="BCY109" s="189"/>
      <c r="BCZ109" s="189"/>
      <c r="BDA109" s="189"/>
      <c r="BDB109" s="189"/>
      <c r="BDC109" s="189"/>
      <c r="BDD109" s="189"/>
      <c r="BDE109" s="189"/>
      <c r="BDF109" s="189"/>
      <c r="BDG109" s="189"/>
      <c r="BDH109" s="189"/>
      <c r="BDI109" s="189"/>
      <c r="BDJ109" s="189"/>
      <c r="BDK109" s="189"/>
      <c r="BDL109" s="189"/>
      <c r="BDM109" s="189"/>
      <c r="BDN109" s="189"/>
      <c r="BDO109" s="189"/>
      <c r="BDP109" s="189"/>
      <c r="BDQ109" s="189"/>
      <c r="BDR109" s="189"/>
      <c r="BDS109" s="189"/>
      <c r="BDT109" s="189"/>
      <c r="BDU109" s="189"/>
      <c r="BDV109" s="189"/>
      <c r="BDW109" s="189"/>
      <c r="BDX109" s="189"/>
      <c r="BDY109" s="189"/>
      <c r="BDZ109" s="189"/>
      <c r="BEA109" s="189"/>
      <c r="BEB109" s="189"/>
      <c r="BEC109" s="189"/>
      <c r="BED109" s="189"/>
      <c r="BEE109" s="189"/>
      <c r="BEF109" s="189"/>
      <c r="BEG109" s="189"/>
      <c r="BEH109" s="189"/>
      <c r="BEI109" s="189"/>
      <c r="BEJ109" s="189"/>
      <c r="BEK109" s="189"/>
      <c r="BEL109" s="189"/>
      <c r="BEM109" s="189"/>
      <c r="BEN109" s="189"/>
      <c r="BEO109" s="189"/>
      <c r="BEP109" s="189"/>
      <c r="BEQ109" s="189"/>
      <c r="BER109" s="189"/>
      <c r="BES109" s="189"/>
      <c r="BET109" s="189"/>
      <c r="BEU109" s="189"/>
      <c r="BEV109" s="189"/>
      <c r="BEW109" s="189"/>
      <c r="BEX109" s="189"/>
      <c r="BEY109" s="189"/>
      <c r="BEZ109" s="189"/>
      <c r="BFA109" s="189"/>
      <c r="BFB109" s="189"/>
      <c r="BFC109" s="189"/>
      <c r="BFD109" s="189"/>
      <c r="BFE109" s="189"/>
      <c r="BFF109" s="189"/>
      <c r="BFG109" s="189"/>
      <c r="BFH109" s="189"/>
      <c r="BFI109" s="189"/>
      <c r="BFJ109" s="189"/>
      <c r="BFK109" s="189"/>
      <c r="BFL109" s="189"/>
      <c r="BFM109" s="189"/>
      <c r="BFN109" s="189"/>
      <c r="BFO109" s="189"/>
      <c r="BFP109" s="189"/>
      <c r="BFQ109" s="189"/>
      <c r="BFR109" s="189"/>
      <c r="BFS109" s="189"/>
      <c r="BFT109" s="189"/>
      <c r="BFU109" s="189"/>
      <c r="BFV109" s="189"/>
      <c r="BFW109" s="189"/>
      <c r="BFX109" s="189"/>
      <c r="BFY109" s="189"/>
      <c r="BFZ109" s="189"/>
      <c r="BGA109" s="189"/>
      <c r="BGB109" s="189"/>
      <c r="BGC109" s="189"/>
      <c r="BGD109" s="189"/>
      <c r="BGE109" s="189"/>
      <c r="BGF109" s="189"/>
      <c r="BGG109" s="189"/>
      <c r="BGH109" s="189"/>
      <c r="BGI109" s="189"/>
      <c r="BGJ109" s="189"/>
      <c r="BGK109" s="189"/>
      <c r="BGL109" s="189"/>
      <c r="BGM109" s="189"/>
      <c r="BGN109" s="189"/>
      <c r="BGO109" s="189"/>
      <c r="BGP109" s="189"/>
      <c r="BGQ109" s="189"/>
      <c r="BGR109" s="189"/>
      <c r="BGS109" s="189"/>
      <c r="BGT109" s="189"/>
      <c r="BGU109" s="189"/>
      <c r="BGV109" s="189"/>
      <c r="BGW109" s="189"/>
      <c r="BGX109" s="189"/>
      <c r="BGY109" s="189"/>
      <c r="BGZ109" s="189"/>
      <c r="BHA109" s="189"/>
      <c r="BHB109" s="189"/>
      <c r="BHC109" s="189"/>
      <c r="BHD109" s="189"/>
      <c r="BHE109" s="189"/>
      <c r="BHF109" s="189"/>
      <c r="BHG109" s="189"/>
      <c r="BHH109" s="189"/>
      <c r="BHI109" s="189"/>
      <c r="BHJ109" s="189"/>
      <c r="BHK109" s="189"/>
      <c r="BHL109" s="189"/>
      <c r="BHM109" s="189"/>
      <c r="BHN109" s="189"/>
      <c r="BHO109" s="189"/>
      <c r="BHP109" s="189"/>
      <c r="BHQ109" s="189"/>
      <c r="BHR109" s="189"/>
      <c r="BHS109" s="189"/>
      <c r="BHT109" s="189"/>
      <c r="BHU109" s="189"/>
      <c r="BHV109" s="189"/>
      <c r="BHW109" s="189"/>
      <c r="BHX109" s="189"/>
      <c r="BHY109" s="189"/>
      <c r="BHZ109" s="189"/>
      <c r="BIA109" s="189"/>
      <c r="BIB109" s="189"/>
      <c r="BIC109" s="189"/>
      <c r="BID109" s="189"/>
      <c r="BIE109" s="189"/>
      <c r="BIF109" s="189"/>
      <c r="BIG109" s="189"/>
      <c r="BIH109" s="189"/>
      <c r="BII109" s="189"/>
      <c r="BIJ109" s="189"/>
      <c r="BIK109" s="189"/>
      <c r="BIL109" s="189"/>
      <c r="BIM109" s="189"/>
      <c r="BIN109" s="189"/>
      <c r="BIO109" s="189"/>
      <c r="BIP109" s="189"/>
      <c r="BIQ109" s="189"/>
      <c r="BIR109" s="189"/>
      <c r="BIS109" s="189"/>
      <c r="BIT109" s="189"/>
      <c r="BIU109" s="189"/>
      <c r="BIV109" s="189"/>
      <c r="BIW109" s="189"/>
      <c r="BIX109" s="189"/>
      <c r="BIY109" s="189"/>
      <c r="BIZ109" s="189"/>
      <c r="BJA109" s="189"/>
      <c r="BJB109" s="189"/>
      <c r="BJC109" s="189"/>
      <c r="BJD109" s="189"/>
      <c r="BJE109" s="189"/>
      <c r="BJF109" s="189"/>
      <c r="BJG109" s="189"/>
      <c r="BJH109" s="189"/>
      <c r="BJI109" s="189"/>
      <c r="BJJ109" s="189"/>
      <c r="BJK109" s="189"/>
      <c r="BJL109" s="189"/>
      <c r="BJM109" s="189"/>
      <c r="BJN109" s="189"/>
      <c r="BJO109" s="189"/>
      <c r="BJP109" s="189"/>
      <c r="BJQ109" s="189"/>
      <c r="BJR109" s="189"/>
      <c r="BJS109" s="189"/>
      <c r="BJT109" s="189"/>
      <c r="BJU109" s="189"/>
      <c r="BJV109" s="189"/>
      <c r="BJW109" s="189"/>
      <c r="BJX109" s="189"/>
      <c r="BJY109" s="189"/>
      <c r="BJZ109" s="189"/>
      <c r="BKA109" s="189"/>
      <c r="BKB109" s="189"/>
      <c r="BKC109" s="189"/>
      <c r="BKD109" s="189"/>
      <c r="BKE109" s="189"/>
      <c r="BKF109" s="189"/>
      <c r="BKG109" s="189"/>
      <c r="BKH109" s="189"/>
      <c r="BKI109" s="189"/>
      <c r="BKJ109" s="189"/>
      <c r="BKK109" s="189"/>
      <c r="BKL109" s="189"/>
      <c r="BKM109" s="189"/>
      <c r="BKN109" s="189"/>
      <c r="BKO109" s="189"/>
      <c r="BKP109" s="189"/>
      <c r="BKQ109" s="189"/>
      <c r="BKR109" s="189"/>
      <c r="BKS109" s="189"/>
      <c r="BKT109" s="189"/>
      <c r="BKU109" s="189"/>
      <c r="BKV109" s="189"/>
      <c r="BKW109" s="189"/>
      <c r="BKX109" s="189"/>
      <c r="BKY109" s="189"/>
      <c r="BKZ109" s="189"/>
      <c r="BLA109" s="189"/>
      <c r="BLB109" s="189"/>
      <c r="BLC109" s="189"/>
      <c r="BLD109" s="189"/>
      <c r="BLE109" s="189"/>
      <c r="BLF109" s="189"/>
      <c r="BLG109" s="189"/>
      <c r="BLH109" s="189"/>
      <c r="BLI109" s="189"/>
      <c r="BLJ109" s="189"/>
      <c r="BLK109" s="189"/>
      <c r="BLL109" s="189"/>
      <c r="BLM109" s="189"/>
      <c r="BLN109" s="189"/>
      <c r="BLO109" s="189"/>
      <c r="BLP109" s="189"/>
      <c r="BLQ109" s="189"/>
      <c r="BLR109" s="189"/>
      <c r="BLS109" s="189"/>
      <c r="BLT109" s="189"/>
      <c r="BLU109" s="189"/>
      <c r="BLV109" s="189"/>
      <c r="BLW109" s="189"/>
      <c r="BLX109" s="189"/>
      <c r="BLY109" s="189"/>
      <c r="BLZ109" s="189"/>
      <c r="BMA109" s="189"/>
      <c r="BMB109" s="189"/>
      <c r="BMC109" s="189"/>
      <c r="BMD109" s="189"/>
      <c r="BME109" s="189"/>
      <c r="BMF109" s="189"/>
      <c r="BMG109" s="189"/>
      <c r="BMH109" s="189"/>
      <c r="BMI109" s="189"/>
      <c r="BMJ109" s="189"/>
      <c r="BMK109" s="189"/>
      <c r="BML109" s="189"/>
      <c r="BMM109" s="189"/>
      <c r="BMN109" s="189"/>
      <c r="BMO109" s="189"/>
      <c r="BMP109" s="189"/>
      <c r="BMQ109" s="189"/>
      <c r="BMR109" s="189"/>
      <c r="BMS109" s="189"/>
      <c r="BMT109" s="189"/>
      <c r="BMU109" s="189"/>
      <c r="BMV109" s="189"/>
      <c r="BMW109" s="189"/>
      <c r="BMX109" s="189"/>
      <c r="BMY109" s="189"/>
      <c r="BMZ109" s="189"/>
      <c r="BNA109" s="189"/>
      <c r="BNB109" s="189"/>
      <c r="BNC109" s="189"/>
      <c r="BND109" s="189"/>
      <c r="BNE109" s="189"/>
      <c r="BNF109" s="189"/>
      <c r="BNG109" s="189"/>
      <c r="BNH109" s="189"/>
      <c r="BNI109" s="189"/>
      <c r="BNJ109" s="189"/>
      <c r="BNK109" s="189"/>
      <c r="BNL109" s="189"/>
      <c r="BNM109" s="189"/>
      <c r="BNN109" s="189"/>
      <c r="BNO109" s="189"/>
      <c r="BNP109" s="189"/>
      <c r="BNQ109" s="189"/>
      <c r="BNR109" s="189"/>
      <c r="BNS109" s="189"/>
      <c r="BNT109" s="189"/>
      <c r="BNU109" s="189"/>
      <c r="BNV109" s="189"/>
      <c r="BNW109" s="189"/>
      <c r="BNX109" s="189"/>
      <c r="BNY109" s="189"/>
      <c r="BNZ109" s="189"/>
      <c r="BOA109" s="189"/>
      <c r="BOB109" s="189"/>
      <c r="BOC109" s="189"/>
      <c r="BOD109" s="189"/>
      <c r="BOE109" s="189"/>
      <c r="BOF109" s="189"/>
      <c r="BOG109" s="189"/>
      <c r="BOH109" s="189"/>
      <c r="BOI109" s="189"/>
      <c r="BOJ109" s="189"/>
      <c r="BOK109" s="189"/>
      <c r="BOL109" s="189"/>
      <c r="BOM109" s="189"/>
      <c r="BON109" s="189"/>
      <c r="BOO109" s="189"/>
      <c r="BOP109" s="189"/>
      <c r="BOQ109" s="189"/>
      <c r="BOR109" s="189"/>
      <c r="BOS109" s="189"/>
      <c r="BOT109" s="189"/>
      <c r="BOU109" s="189"/>
      <c r="BOV109" s="189"/>
      <c r="BOW109" s="189"/>
      <c r="BOX109" s="189"/>
      <c r="BOY109" s="189"/>
      <c r="BOZ109" s="189"/>
      <c r="BPA109" s="189"/>
      <c r="BPB109" s="189"/>
      <c r="BPC109" s="189"/>
      <c r="BPD109" s="189"/>
      <c r="BPE109" s="189"/>
      <c r="BPF109" s="189"/>
      <c r="BPG109" s="189"/>
      <c r="BPH109" s="189"/>
      <c r="BPI109" s="189"/>
      <c r="BPJ109" s="189"/>
      <c r="BPK109" s="189"/>
      <c r="BPL109" s="189"/>
      <c r="BPM109" s="189"/>
      <c r="BPN109" s="189"/>
      <c r="BPO109" s="189"/>
      <c r="BPP109" s="189"/>
      <c r="BPQ109" s="189"/>
      <c r="BPR109" s="189"/>
      <c r="BPS109" s="189"/>
      <c r="BPT109" s="189"/>
      <c r="BPU109" s="189"/>
      <c r="BPV109" s="189"/>
      <c r="BPW109" s="189"/>
      <c r="BPX109" s="189"/>
      <c r="BPY109" s="189"/>
      <c r="BPZ109" s="189"/>
      <c r="BQA109" s="189"/>
      <c r="BQB109" s="189"/>
      <c r="BQC109" s="189"/>
      <c r="BQD109" s="189"/>
      <c r="BQE109" s="189"/>
      <c r="BQF109" s="189"/>
      <c r="BQG109" s="189"/>
      <c r="BQH109" s="189"/>
      <c r="BQI109" s="189"/>
      <c r="BQJ109" s="189"/>
      <c r="BQK109" s="189"/>
      <c r="BQL109" s="189"/>
      <c r="BQM109" s="189"/>
      <c r="BQN109" s="189"/>
      <c r="BQO109" s="189"/>
      <c r="BQP109" s="189"/>
      <c r="BQQ109" s="189"/>
      <c r="BQR109" s="189"/>
      <c r="BQS109" s="189"/>
      <c r="BQT109" s="189"/>
      <c r="BQU109" s="189"/>
      <c r="BQV109" s="189"/>
      <c r="BQW109" s="189"/>
      <c r="BQX109" s="189"/>
      <c r="BQY109" s="189"/>
      <c r="BQZ109" s="189"/>
      <c r="BRA109" s="189"/>
      <c r="BRB109" s="189"/>
      <c r="BRC109" s="189"/>
      <c r="BRD109" s="189"/>
      <c r="BRE109" s="189"/>
      <c r="BRF109" s="189"/>
      <c r="BRG109" s="189"/>
      <c r="BRH109" s="189"/>
      <c r="BRI109" s="189"/>
      <c r="BRJ109" s="189"/>
      <c r="BRK109" s="189"/>
      <c r="BRL109" s="189"/>
      <c r="BRM109" s="189"/>
      <c r="BRN109" s="189"/>
      <c r="BRO109" s="189"/>
      <c r="BRP109" s="189"/>
      <c r="BRQ109" s="189"/>
      <c r="BRR109" s="189"/>
      <c r="BRS109" s="189"/>
      <c r="BRT109" s="189"/>
      <c r="BRU109" s="189"/>
      <c r="BRV109" s="189"/>
      <c r="BRW109" s="189"/>
      <c r="BRX109" s="189"/>
      <c r="BRY109" s="189"/>
      <c r="BRZ109" s="189"/>
      <c r="BSA109" s="189"/>
      <c r="BSB109" s="189"/>
      <c r="BSC109" s="189"/>
      <c r="BSD109" s="189"/>
      <c r="BSE109" s="189"/>
      <c r="BSF109" s="189"/>
      <c r="BSG109" s="189"/>
      <c r="BSH109" s="189"/>
      <c r="BSI109" s="189"/>
      <c r="BSJ109" s="189"/>
      <c r="BSK109" s="189"/>
      <c r="BSL109" s="189"/>
      <c r="BSM109" s="189"/>
      <c r="BSN109" s="189"/>
      <c r="BSO109" s="189"/>
      <c r="BSP109" s="189"/>
      <c r="BSQ109" s="189"/>
      <c r="BSR109" s="189"/>
      <c r="BSS109" s="189"/>
      <c r="BST109" s="189"/>
      <c r="BSU109" s="189"/>
      <c r="BSV109" s="189"/>
      <c r="BSW109" s="189"/>
      <c r="BSX109" s="189"/>
      <c r="BSY109" s="189"/>
      <c r="BSZ109" s="189"/>
      <c r="BTA109" s="189"/>
      <c r="BTB109" s="189"/>
      <c r="BTC109" s="189"/>
      <c r="BTD109" s="189"/>
      <c r="BTE109" s="189"/>
      <c r="BTF109" s="189"/>
      <c r="BTG109" s="189"/>
      <c r="BTH109" s="189"/>
      <c r="BTI109" s="189"/>
      <c r="BTJ109" s="189"/>
      <c r="BTK109" s="189"/>
      <c r="BTL109" s="189"/>
      <c r="BTM109" s="189"/>
      <c r="BTN109" s="189"/>
      <c r="BTO109" s="189"/>
      <c r="BTP109" s="189"/>
      <c r="BTQ109" s="189"/>
      <c r="BTR109" s="189"/>
      <c r="BTS109" s="189"/>
      <c r="BTT109" s="189"/>
      <c r="BTU109" s="189"/>
      <c r="BTV109" s="189"/>
      <c r="BTW109" s="189"/>
      <c r="BTX109" s="189"/>
      <c r="BTY109" s="189"/>
      <c r="BTZ109" s="189"/>
      <c r="BUA109" s="189"/>
      <c r="BUB109" s="189"/>
      <c r="BUC109" s="189"/>
      <c r="BUD109" s="189"/>
      <c r="BUE109" s="189"/>
      <c r="BUF109" s="189"/>
      <c r="BUG109" s="189"/>
      <c r="BUH109" s="189"/>
      <c r="BUI109" s="189"/>
      <c r="BUJ109" s="189"/>
      <c r="BUK109" s="189"/>
      <c r="BUL109" s="189"/>
      <c r="BUM109" s="189"/>
      <c r="BUN109" s="189"/>
      <c r="BUO109" s="189"/>
      <c r="BUP109" s="189"/>
      <c r="BUQ109" s="189"/>
      <c r="BUR109" s="189"/>
      <c r="BUS109" s="189"/>
      <c r="BUT109" s="189"/>
      <c r="BUU109" s="189"/>
      <c r="BUV109" s="189"/>
      <c r="BUW109" s="189"/>
      <c r="BUX109" s="189"/>
      <c r="BUY109" s="189"/>
      <c r="BUZ109" s="189"/>
      <c r="BVA109" s="189"/>
      <c r="BVB109" s="189"/>
      <c r="BVC109" s="189"/>
      <c r="BVD109" s="189"/>
      <c r="BVE109" s="189"/>
      <c r="BVF109" s="189"/>
      <c r="BVG109" s="189"/>
      <c r="BVH109" s="189"/>
      <c r="BVI109" s="189"/>
      <c r="BVJ109" s="189"/>
      <c r="BVK109" s="189"/>
      <c r="BVL109" s="189"/>
      <c r="BVM109" s="189"/>
      <c r="BVN109" s="189"/>
      <c r="BVO109" s="189"/>
      <c r="BVP109" s="189"/>
      <c r="BVQ109" s="189"/>
      <c r="BVR109" s="189"/>
      <c r="BVS109" s="189"/>
      <c r="BVT109" s="189"/>
      <c r="BVU109" s="189"/>
      <c r="BVV109" s="189"/>
      <c r="BVW109" s="189"/>
      <c r="BVX109" s="189"/>
      <c r="BVY109" s="189"/>
      <c r="BVZ109" s="189"/>
      <c r="BWA109" s="189"/>
      <c r="BWB109" s="189"/>
      <c r="BWC109" s="189"/>
      <c r="BWD109" s="189"/>
      <c r="BWE109" s="189"/>
      <c r="BWF109" s="189"/>
      <c r="BWG109" s="189"/>
      <c r="BWH109" s="189"/>
      <c r="BWI109" s="189"/>
      <c r="BWJ109" s="189"/>
      <c r="BWK109" s="189"/>
      <c r="BWL109" s="189"/>
      <c r="BWM109" s="189"/>
      <c r="BWN109" s="189"/>
      <c r="BWO109" s="189"/>
      <c r="BWP109" s="189"/>
      <c r="BWQ109" s="189"/>
      <c r="BWR109" s="189"/>
      <c r="BWS109" s="189"/>
      <c r="BWT109" s="189"/>
      <c r="BWU109" s="189"/>
      <c r="BWV109" s="189"/>
      <c r="BWW109" s="189"/>
      <c r="BWX109" s="189"/>
      <c r="BWY109" s="189"/>
      <c r="BWZ109" s="189"/>
      <c r="BXA109" s="189"/>
      <c r="BXB109" s="189"/>
      <c r="BXC109" s="189"/>
      <c r="BXD109" s="189"/>
      <c r="BXE109" s="189"/>
      <c r="BXF109" s="189"/>
      <c r="BXG109" s="189"/>
      <c r="BXH109" s="189"/>
      <c r="BXI109" s="189"/>
      <c r="BXJ109" s="189"/>
      <c r="BXK109" s="189"/>
      <c r="BXL109" s="189"/>
      <c r="BXM109" s="189"/>
      <c r="BXN109" s="189"/>
      <c r="BXO109" s="189"/>
      <c r="BXP109" s="189"/>
      <c r="BXQ109" s="189"/>
      <c r="BXR109" s="189"/>
      <c r="BXS109" s="189"/>
      <c r="BXT109" s="189"/>
      <c r="BXU109" s="189"/>
      <c r="BXV109" s="189"/>
      <c r="BXW109" s="189"/>
      <c r="BXX109" s="189"/>
      <c r="BXY109" s="189"/>
      <c r="BXZ109" s="189"/>
      <c r="BYA109" s="189"/>
      <c r="BYB109" s="189"/>
      <c r="BYC109" s="189"/>
      <c r="BYD109" s="189"/>
      <c r="BYE109" s="189"/>
      <c r="BYF109" s="189"/>
      <c r="BYG109" s="189"/>
      <c r="BYH109" s="189"/>
      <c r="BYI109" s="189"/>
      <c r="BYJ109" s="189"/>
      <c r="BYK109" s="189"/>
      <c r="BYL109" s="189"/>
      <c r="BYM109" s="189"/>
      <c r="BYN109" s="189"/>
      <c r="BYO109" s="189"/>
      <c r="BYP109" s="189"/>
      <c r="BYQ109" s="189"/>
      <c r="BYR109" s="189"/>
      <c r="BYS109" s="189"/>
      <c r="BYT109" s="189"/>
      <c r="BYU109" s="189"/>
      <c r="BYV109" s="189"/>
      <c r="BYW109" s="189"/>
      <c r="BYX109" s="189"/>
      <c r="BYY109" s="189"/>
      <c r="BYZ109" s="189"/>
      <c r="BZA109" s="189"/>
      <c r="BZB109" s="189"/>
      <c r="BZC109" s="189"/>
      <c r="BZD109" s="189"/>
      <c r="BZE109" s="189"/>
      <c r="BZF109" s="189"/>
      <c r="BZG109" s="189"/>
      <c r="BZH109" s="189"/>
      <c r="BZI109" s="189"/>
      <c r="BZJ109" s="189"/>
      <c r="BZK109" s="189"/>
      <c r="BZL109" s="189"/>
      <c r="BZM109" s="189"/>
      <c r="BZN109" s="189"/>
      <c r="BZO109" s="189"/>
      <c r="BZP109" s="189"/>
      <c r="BZQ109" s="189"/>
      <c r="BZR109" s="189"/>
      <c r="BZS109" s="189"/>
      <c r="BZT109" s="189"/>
      <c r="BZU109" s="189"/>
      <c r="BZV109" s="189"/>
      <c r="BZW109" s="189"/>
      <c r="BZX109" s="189"/>
      <c r="BZY109" s="189"/>
      <c r="BZZ109" s="189"/>
      <c r="CAA109" s="189"/>
      <c r="CAB109" s="189"/>
      <c r="CAC109" s="189"/>
      <c r="CAD109" s="189"/>
      <c r="CAE109" s="189"/>
      <c r="CAF109" s="189"/>
      <c r="CAG109" s="189"/>
      <c r="CAH109" s="189"/>
      <c r="CAI109" s="189"/>
      <c r="CAJ109" s="189"/>
      <c r="CAK109" s="189"/>
      <c r="CAL109" s="189"/>
      <c r="CAM109" s="189"/>
      <c r="CAN109" s="189"/>
      <c r="CAO109" s="189"/>
      <c r="CAP109" s="189"/>
      <c r="CAQ109" s="189"/>
      <c r="CAR109" s="189"/>
      <c r="CAS109" s="189"/>
      <c r="CAT109" s="189"/>
      <c r="CAU109" s="189"/>
      <c r="CAV109" s="189"/>
      <c r="CAW109" s="189"/>
      <c r="CAX109" s="189"/>
      <c r="CAY109" s="189"/>
      <c r="CAZ109" s="189"/>
      <c r="CBA109" s="189"/>
      <c r="CBB109" s="189"/>
      <c r="CBC109" s="189"/>
      <c r="CBD109" s="189"/>
      <c r="CBE109" s="189"/>
      <c r="CBF109" s="189"/>
      <c r="CBG109" s="189"/>
      <c r="CBH109" s="189"/>
      <c r="CBI109" s="189"/>
      <c r="CBJ109" s="189"/>
      <c r="CBK109" s="189"/>
      <c r="CBL109" s="189"/>
      <c r="CBM109" s="189"/>
      <c r="CBN109" s="189"/>
      <c r="CBO109" s="189"/>
      <c r="CBP109" s="189"/>
      <c r="CBQ109" s="189"/>
      <c r="CBR109" s="189"/>
      <c r="CBS109" s="189"/>
      <c r="CBT109" s="189"/>
      <c r="CBU109" s="189"/>
      <c r="CBV109" s="189"/>
      <c r="CBW109" s="189"/>
      <c r="CBX109" s="189"/>
      <c r="CBY109" s="189"/>
      <c r="CBZ109" s="189"/>
      <c r="CCA109" s="189"/>
      <c r="CCB109" s="189"/>
      <c r="CCC109" s="189"/>
      <c r="CCD109" s="189"/>
      <c r="CCE109" s="189"/>
      <c r="CCF109" s="189"/>
      <c r="CCG109" s="189"/>
      <c r="CCH109" s="189"/>
      <c r="CCI109" s="189"/>
      <c r="CCJ109" s="189"/>
      <c r="CCK109" s="189"/>
      <c r="CCL109" s="189"/>
      <c r="CCM109" s="189"/>
      <c r="CCN109" s="189"/>
      <c r="CCO109" s="189"/>
      <c r="CCP109" s="189"/>
      <c r="CCQ109" s="189"/>
      <c r="CCR109" s="189"/>
      <c r="CCS109" s="189"/>
      <c r="CCT109" s="189"/>
      <c r="CCU109" s="189"/>
      <c r="CCV109" s="189"/>
      <c r="CCW109" s="189"/>
      <c r="CCX109" s="189"/>
      <c r="CCY109" s="189"/>
      <c r="CCZ109" s="189"/>
      <c r="CDA109" s="189"/>
      <c r="CDB109" s="189"/>
      <c r="CDC109" s="189"/>
      <c r="CDD109" s="189"/>
      <c r="CDE109" s="189"/>
      <c r="CDF109" s="189"/>
      <c r="CDG109" s="189"/>
      <c r="CDH109" s="189"/>
      <c r="CDI109" s="189"/>
      <c r="CDJ109" s="189"/>
      <c r="CDK109" s="189"/>
      <c r="CDL109" s="189"/>
      <c r="CDM109" s="189"/>
      <c r="CDN109" s="189"/>
      <c r="CDO109" s="189"/>
      <c r="CDP109" s="189"/>
      <c r="CDQ109" s="189"/>
      <c r="CDR109" s="189"/>
      <c r="CDS109" s="189"/>
      <c r="CDT109" s="189"/>
      <c r="CDU109" s="189"/>
      <c r="CDV109" s="189"/>
      <c r="CDW109" s="189"/>
      <c r="CDX109" s="189"/>
      <c r="CDY109" s="189"/>
      <c r="CDZ109" s="189"/>
      <c r="CEA109" s="189"/>
      <c r="CEB109" s="189"/>
      <c r="CEC109" s="189"/>
      <c r="CED109" s="189"/>
      <c r="CEE109" s="189"/>
      <c r="CEF109" s="189"/>
      <c r="CEG109" s="189"/>
      <c r="CEH109" s="189"/>
      <c r="CEI109" s="189"/>
      <c r="CEJ109" s="189"/>
      <c r="CEK109" s="189"/>
      <c r="CEL109" s="189"/>
      <c r="CEM109" s="189"/>
      <c r="CEN109" s="189"/>
      <c r="CEO109" s="189"/>
      <c r="CEP109" s="189"/>
      <c r="CEQ109" s="189"/>
      <c r="CER109" s="189"/>
      <c r="CES109" s="189"/>
      <c r="CET109" s="189"/>
      <c r="CEU109" s="189"/>
      <c r="CEV109" s="189"/>
      <c r="CEW109" s="189"/>
      <c r="CEX109" s="189"/>
      <c r="CEY109" s="189"/>
      <c r="CEZ109" s="189"/>
      <c r="CFA109" s="189"/>
      <c r="CFB109" s="189"/>
      <c r="CFC109" s="189"/>
      <c r="CFD109" s="189"/>
      <c r="CFE109" s="189"/>
      <c r="CFF109" s="189"/>
      <c r="CFG109" s="189"/>
      <c r="CFH109" s="189"/>
      <c r="CFI109" s="189"/>
      <c r="CFJ109" s="189"/>
      <c r="CFK109" s="189"/>
      <c r="CFL109" s="189"/>
      <c r="CFM109" s="189"/>
      <c r="CFN109" s="189"/>
      <c r="CFO109" s="189"/>
      <c r="CFP109" s="189"/>
      <c r="CFQ109" s="189"/>
      <c r="CFR109" s="189"/>
      <c r="CFS109" s="189"/>
      <c r="CFT109" s="189"/>
      <c r="CFU109" s="189"/>
      <c r="CFV109" s="189"/>
      <c r="CFW109" s="189"/>
      <c r="CFX109" s="189"/>
      <c r="CFY109" s="189"/>
      <c r="CFZ109" s="189"/>
      <c r="CGA109" s="189"/>
      <c r="CGB109" s="189"/>
      <c r="CGC109" s="189"/>
      <c r="CGD109" s="189"/>
      <c r="CGE109" s="189"/>
      <c r="CGF109" s="189"/>
      <c r="CGG109" s="189"/>
      <c r="CGH109" s="189"/>
      <c r="CGI109" s="189"/>
      <c r="CGJ109" s="189"/>
      <c r="CGK109" s="189"/>
      <c r="CGL109" s="189"/>
      <c r="CGM109" s="189"/>
      <c r="CGN109" s="189"/>
      <c r="CGO109" s="189"/>
      <c r="CGP109" s="189"/>
      <c r="CGQ109" s="189"/>
      <c r="CGR109" s="189"/>
      <c r="CGS109" s="189"/>
      <c r="CGT109" s="189"/>
      <c r="CGU109" s="189"/>
      <c r="CGV109" s="189"/>
      <c r="CGW109" s="189"/>
      <c r="CGX109" s="189"/>
      <c r="CGY109" s="189"/>
      <c r="CGZ109" s="189"/>
      <c r="CHA109" s="189"/>
      <c r="CHB109" s="189"/>
      <c r="CHC109" s="189"/>
      <c r="CHD109" s="189"/>
      <c r="CHE109" s="189"/>
      <c r="CHF109" s="189"/>
      <c r="CHG109" s="189"/>
      <c r="CHH109" s="189"/>
      <c r="CHI109" s="189"/>
      <c r="CHJ109" s="189"/>
      <c r="CHK109" s="189"/>
      <c r="CHL109" s="189"/>
      <c r="CHM109" s="189"/>
      <c r="CHN109" s="189"/>
      <c r="CHO109" s="189"/>
      <c r="CHP109" s="189"/>
      <c r="CHQ109" s="189"/>
      <c r="CHR109" s="189"/>
      <c r="CHS109" s="189"/>
      <c r="CHT109" s="189"/>
      <c r="CHU109" s="189"/>
      <c r="CHV109" s="189"/>
      <c r="CHW109" s="189"/>
      <c r="CHX109" s="189"/>
      <c r="CHY109" s="189"/>
      <c r="CHZ109" s="189"/>
      <c r="CIA109" s="189"/>
      <c r="CIB109" s="189"/>
      <c r="CIC109" s="189"/>
      <c r="CID109" s="189"/>
      <c r="CIE109" s="189"/>
      <c r="CIF109" s="189"/>
      <c r="CIG109" s="189"/>
      <c r="CIH109" s="189"/>
      <c r="CII109" s="189"/>
      <c r="CIJ109" s="189"/>
      <c r="CIK109" s="189"/>
      <c r="CIL109" s="189"/>
      <c r="CIM109" s="189"/>
      <c r="CIN109" s="189"/>
      <c r="CIO109" s="189"/>
      <c r="CIP109" s="189"/>
      <c r="CIQ109" s="189"/>
      <c r="CIR109" s="189"/>
      <c r="CIS109" s="189"/>
      <c r="CIT109" s="189"/>
      <c r="CIU109" s="189"/>
      <c r="CIV109" s="189"/>
      <c r="CIW109" s="189"/>
      <c r="CIX109" s="189"/>
      <c r="CIY109" s="189"/>
      <c r="CIZ109" s="189"/>
      <c r="CJA109" s="189"/>
      <c r="CJB109" s="189"/>
      <c r="CJC109" s="189"/>
      <c r="CJD109" s="189"/>
      <c r="CJE109" s="189"/>
      <c r="CJF109" s="189"/>
      <c r="CJG109" s="189"/>
      <c r="CJH109" s="189"/>
      <c r="CJI109" s="189"/>
      <c r="CJJ109" s="189"/>
      <c r="CJK109" s="189"/>
      <c r="CJL109" s="189"/>
      <c r="CJM109" s="189"/>
      <c r="CJN109" s="189"/>
      <c r="CJO109" s="189"/>
      <c r="CJP109" s="189"/>
      <c r="CJQ109" s="189"/>
      <c r="CJR109" s="189"/>
      <c r="CJS109" s="189"/>
      <c r="CJT109" s="189"/>
      <c r="CJU109" s="189"/>
      <c r="CJV109" s="189"/>
      <c r="CJW109" s="189"/>
      <c r="CJX109" s="189"/>
      <c r="CJY109" s="189"/>
      <c r="CJZ109" s="189"/>
      <c r="CKA109" s="189"/>
      <c r="CKB109" s="189"/>
      <c r="CKC109" s="189"/>
      <c r="CKD109" s="189"/>
      <c r="CKE109" s="189"/>
      <c r="CKF109" s="189"/>
      <c r="CKG109" s="189"/>
      <c r="CKH109" s="189"/>
      <c r="CKI109" s="189"/>
      <c r="CKJ109" s="189"/>
      <c r="CKK109" s="189"/>
      <c r="CKL109" s="189"/>
      <c r="CKM109" s="189"/>
      <c r="CKN109" s="189"/>
      <c r="CKO109" s="189"/>
      <c r="CKP109" s="189"/>
      <c r="CKQ109" s="189"/>
      <c r="CKR109" s="189"/>
      <c r="CKS109" s="189"/>
      <c r="CKT109" s="189"/>
      <c r="CKU109" s="189"/>
      <c r="CKV109" s="189"/>
      <c r="CKW109" s="189"/>
      <c r="CKX109" s="189"/>
      <c r="CKY109" s="189"/>
      <c r="CKZ109" s="189"/>
      <c r="CLA109" s="189"/>
      <c r="CLB109" s="189"/>
      <c r="CLC109" s="189"/>
      <c r="CLD109" s="189"/>
      <c r="CLE109" s="189"/>
      <c r="CLF109" s="189"/>
      <c r="CLG109" s="189"/>
      <c r="CLH109" s="189"/>
      <c r="CLI109" s="189"/>
      <c r="CLJ109" s="189"/>
      <c r="CLK109" s="189"/>
      <c r="CLL109" s="189"/>
      <c r="CLM109" s="189"/>
      <c r="CLN109" s="189"/>
      <c r="CLO109" s="189"/>
      <c r="CLP109" s="189"/>
      <c r="CLQ109" s="189"/>
      <c r="CLR109" s="189"/>
      <c r="CLS109" s="189"/>
      <c r="CLT109" s="189"/>
      <c r="CLU109" s="189"/>
      <c r="CLV109" s="189"/>
      <c r="CLW109" s="189"/>
      <c r="CLX109" s="189"/>
      <c r="CLY109" s="189"/>
      <c r="CLZ109" s="189"/>
      <c r="CMA109" s="189"/>
      <c r="CMB109" s="189"/>
      <c r="CMC109" s="189"/>
      <c r="CMD109" s="189"/>
      <c r="CME109" s="189"/>
      <c r="CMF109" s="189"/>
      <c r="CMG109" s="189"/>
      <c r="CMH109" s="189"/>
      <c r="CMI109" s="189"/>
      <c r="CMJ109" s="189"/>
      <c r="CMK109" s="189"/>
      <c r="CML109" s="189"/>
      <c r="CMM109" s="189"/>
      <c r="CMN109" s="189"/>
      <c r="CMO109" s="189"/>
      <c r="CMP109" s="189"/>
      <c r="CMQ109" s="189"/>
      <c r="CMR109" s="189"/>
      <c r="CMS109" s="189"/>
      <c r="CMT109" s="189"/>
      <c r="CMU109" s="189"/>
      <c r="CMV109" s="189"/>
      <c r="CMW109" s="189"/>
      <c r="CMX109" s="189"/>
      <c r="CMY109" s="189"/>
      <c r="CMZ109" s="189"/>
      <c r="CNA109" s="189"/>
      <c r="CNB109" s="189"/>
      <c r="CNC109" s="189"/>
      <c r="CND109" s="189"/>
      <c r="CNE109" s="189"/>
      <c r="CNF109" s="189"/>
      <c r="CNG109" s="189"/>
      <c r="CNH109" s="189"/>
      <c r="CNI109" s="189"/>
      <c r="CNJ109" s="189"/>
      <c r="CNK109" s="189"/>
      <c r="CNL109" s="189"/>
      <c r="CNM109" s="189"/>
      <c r="CNN109" s="189"/>
      <c r="CNO109" s="189"/>
      <c r="CNP109" s="189"/>
      <c r="CNQ109" s="189"/>
      <c r="CNR109" s="189"/>
      <c r="CNS109" s="189"/>
      <c r="CNT109" s="189"/>
      <c r="CNU109" s="189"/>
      <c r="CNV109" s="189"/>
      <c r="CNW109" s="189"/>
      <c r="CNX109" s="189"/>
      <c r="CNY109" s="189"/>
      <c r="CNZ109" s="189"/>
      <c r="COA109" s="189"/>
      <c r="COB109" s="189"/>
      <c r="COC109" s="189"/>
      <c r="COD109" s="189"/>
      <c r="COE109" s="189"/>
      <c r="COF109" s="189"/>
      <c r="COG109" s="189"/>
      <c r="COH109" s="189"/>
      <c r="COI109" s="189"/>
      <c r="COJ109" s="189"/>
      <c r="COK109" s="189"/>
      <c r="COL109" s="189"/>
      <c r="COM109" s="189"/>
      <c r="CON109" s="189"/>
      <c r="COO109" s="189"/>
      <c r="COP109" s="189"/>
      <c r="COQ109" s="189"/>
      <c r="COR109" s="189"/>
      <c r="COS109" s="189"/>
      <c r="COT109" s="189"/>
      <c r="COU109" s="189"/>
      <c r="COV109" s="189"/>
      <c r="COW109" s="189"/>
      <c r="COX109" s="189"/>
      <c r="COY109" s="189"/>
      <c r="COZ109" s="189"/>
      <c r="CPA109" s="189"/>
      <c r="CPB109" s="189"/>
      <c r="CPC109" s="189"/>
      <c r="CPD109" s="189"/>
      <c r="CPE109" s="189"/>
      <c r="CPF109" s="189"/>
      <c r="CPG109" s="189"/>
      <c r="CPH109" s="189"/>
      <c r="CPI109" s="189"/>
      <c r="CPJ109" s="189"/>
      <c r="CPK109" s="189"/>
      <c r="CPL109" s="189"/>
      <c r="CPM109" s="189"/>
      <c r="CPN109" s="189"/>
      <c r="CPO109" s="189"/>
      <c r="CPP109" s="189"/>
      <c r="CPQ109" s="189"/>
      <c r="CPR109" s="189"/>
      <c r="CPS109" s="189"/>
      <c r="CPT109" s="189"/>
      <c r="CPU109" s="189"/>
      <c r="CPV109" s="189"/>
      <c r="CPW109" s="189"/>
      <c r="CPX109" s="189"/>
      <c r="CPY109" s="189"/>
      <c r="CPZ109" s="189"/>
      <c r="CQA109" s="189"/>
      <c r="CQB109" s="189"/>
      <c r="CQC109" s="189"/>
      <c r="CQD109" s="189"/>
      <c r="CQE109" s="189"/>
      <c r="CQF109" s="189"/>
      <c r="CQG109" s="189"/>
      <c r="CQH109" s="189"/>
      <c r="CQI109" s="189"/>
      <c r="CQJ109" s="189"/>
      <c r="CQK109" s="189"/>
      <c r="CQL109" s="189"/>
      <c r="CQM109" s="189"/>
      <c r="CQN109" s="189"/>
      <c r="CQO109" s="189"/>
      <c r="CQP109" s="189"/>
      <c r="CQQ109" s="189"/>
      <c r="CQR109" s="189"/>
      <c r="CQS109" s="189"/>
      <c r="CQT109" s="189"/>
      <c r="CQU109" s="189"/>
      <c r="CQV109" s="189"/>
      <c r="CQW109" s="189"/>
      <c r="CQX109" s="189"/>
      <c r="CQY109" s="189"/>
      <c r="CQZ109" s="189"/>
      <c r="CRA109" s="189"/>
      <c r="CRB109" s="189"/>
      <c r="CRC109" s="189"/>
      <c r="CRD109" s="189"/>
      <c r="CRE109" s="189"/>
      <c r="CRF109" s="189"/>
      <c r="CRG109" s="189"/>
      <c r="CRH109" s="189"/>
      <c r="CRI109" s="189"/>
      <c r="CRJ109" s="189"/>
      <c r="CRK109" s="189"/>
      <c r="CRL109" s="189"/>
      <c r="CRM109" s="189"/>
      <c r="CRN109" s="189"/>
      <c r="CRO109" s="189"/>
      <c r="CRP109" s="189"/>
      <c r="CRQ109" s="189"/>
      <c r="CRR109" s="189"/>
      <c r="CRS109" s="189"/>
      <c r="CRT109" s="189"/>
      <c r="CRU109" s="189"/>
      <c r="CRV109" s="189"/>
      <c r="CRW109" s="189"/>
      <c r="CRX109" s="189"/>
      <c r="CRY109" s="189"/>
      <c r="CRZ109" s="189"/>
      <c r="CSA109" s="189"/>
      <c r="CSB109" s="189"/>
      <c r="CSC109" s="189"/>
      <c r="CSD109" s="189"/>
      <c r="CSE109" s="189"/>
      <c r="CSF109" s="189"/>
      <c r="CSG109" s="189"/>
      <c r="CSH109" s="189"/>
      <c r="CSI109" s="189"/>
      <c r="CSJ109" s="189"/>
      <c r="CSK109" s="189"/>
      <c r="CSL109" s="189"/>
      <c r="CSM109" s="189"/>
      <c r="CSN109" s="189"/>
      <c r="CSO109" s="189"/>
      <c r="CSP109" s="189"/>
      <c r="CSQ109" s="189"/>
      <c r="CSR109" s="189"/>
      <c r="CSS109" s="189"/>
      <c r="CST109" s="189"/>
      <c r="CSU109" s="189"/>
      <c r="CSV109" s="189"/>
      <c r="CSW109" s="189"/>
      <c r="CSX109" s="189"/>
      <c r="CSY109" s="189"/>
      <c r="CSZ109" s="189"/>
      <c r="CTA109" s="189"/>
      <c r="CTB109" s="189"/>
      <c r="CTC109" s="189"/>
      <c r="CTD109" s="189"/>
      <c r="CTE109" s="189"/>
      <c r="CTF109" s="189"/>
      <c r="CTG109" s="189"/>
      <c r="CTH109" s="189"/>
      <c r="CTI109" s="189"/>
      <c r="CTJ109" s="189"/>
      <c r="CTK109" s="189"/>
      <c r="CTL109" s="189"/>
      <c r="CTM109" s="189"/>
      <c r="CTN109" s="189"/>
      <c r="CTO109" s="189"/>
      <c r="CTP109" s="189"/>
      <c r="CTQ109" s="189"/>
      <c r="CTR109" s="189"/>
      <c r="CTS109" s="189"/>
      <c r="CTT109" s="189"/>
      <c r="CTU109" s="189"/>
      <c r="CTV109" s="189"/>
      <c r="CTW109" s="189"/>
      <c r="CTX109" s="189"/>
      <c r="CTY109" s="189"/>
      <c r="CTZ109" s="189"/>
      <c r="CUA109" s="189"/>
      <c r="CUB109" s="189"/>
      <c r="CUC109" s="189"/>
      <c r="CUD109" s="189"/>
      <c r="CUE109" s="189"/>
      <c r="CUF109" s="189"/>
      <c r="CUG109" s="189"/>
      <c r="CUH109" s="189"/>
      <c r="CUI109" s="189"/>
      <c r="CUJ109" s="189"/>
      <c r="CUK109" s="189"/>
      <c r="CUL109" s="189"/>
      <c r="CUM109" s="189"/>
      <c r="CUN109" s="189"/>
      <c r="CUO109" s="189"/>
      <c r="CUP109" s="189"/>
      <c r="CUQ109" s="189"/>
      <c r="CUR109" s="189"/>
      <c r="CUS109" s="189"/>
      <c r="CUT109" s="189"/>
      <c r="CUU109" s="189"/>
      <c r="CUV109" s="189"/>
      <c r="CUW109" s="189"/>
      <c r="CUX109" s="189"/>
      <c r="CUY109" s="189"/>
      <c r="CUZ109" s="189"/>
      <c r="CVA109" s="189"/>
      <c r="CVB109" s="189"/>
      <c r="CVC109" s="189"/>
      <c r="CVD109" s="189"/>
      <c r="CVE109" s="189"/>
      <c r="CVF109" s="189"/>
      <c r="CVG109" s="189"/>
      <c r="CVH109" s="189"/>
      <c r="CVI109" s="189"/>
      <c r="CVJ109" s="189"/>
      <c r="CVK109" s="189"/>
      <c r="CVL109" s="189"/>
      <c r="CVM109" s="189"/>
      <c r="CVN109" s="189"/>
      <c r="CVO109" s="189"/>
      <c r="CVP109" s="189"/>
      <c r="CVQ109" s="189"/>
      <c r="CVR109" s="189"/>
      <c r="CVS109" s="189"/>
      <c r="CVT109" s="189"/>
      <c r="CVU109" s="189"/>
      <c r="CVV109" s="189"/>
      <c r="CVW109" s="189"/>
      <c r="CVX109" s="189"/>
      <c r="CVY109" s="189"/>
      <c r="CVZ109" s="189"/>
      <c r="CWA109" s="189"/>
      <c r="CWB109" s="189"/>
      <c r="CWC109" s="189"/>
      <c r="CWD109" s="189"/>
      <c r="CWE109" s="189"/>
      <c r="CWF109" s="189"/>
      <c r="CWG109" s="189"/>
      <c r="CWH109" s="189"/>
      <c r="CWI109" s="189"/>
      <c r="CWJ109" s="189"/>
      <c r="CWK109" s="189"/>
      <c r="CWL109" s="189"/>
      <c r="CWM109" s="189"/>
      <c r="CWN109" s="189"/>
      <c r="CWO109" s="189"/>
      <c r="CWP109" s="189"/>
      <c r="CWQ109" s="189"/>
      <c r="CWR109" s="189"/>
      <c r="CWS109" s="189"/>
      <c r="CWT109" s="189"/>
      <c r="CWU109" s="189"/>
      <c r="CWV109" s="189"/>
      <c r="CWW109" s="189"/>
      <c r="CWX109" s="189"/>
      <c r="CWY109" s="189"/>
      <c r="CWZ109" s="189"/>
      <c r="CXA109" s="189"/>
      <c r="CXB109" s="189"/>
      <c r="CXC109" s="189"/>
      <c r="CXD109" s="189"/>
      <c r="CXE109" s="189"/>
      <c r="CXF109" s="189"/>
      <c r="CXG109" s="189"/>
      <c r="CXH109" s="189"/>
      <c r="CXI109" s="189"/>
      <c r="CXJ109" s="189"/>
      <c r="CXK109" s="189"/>
      <c r="CXL109" s="189"/>
      <c r="CXM109" s="189"/>
      <c r="CXN109" s="189"/>
      <c r="CXO109" s="189"/>
      <c r="CXP109" s="189"/>
      <c r="CXQ109" s="189"/>
      <c r="CXR109" s="189"/>
      <c r="CXS109" s="189"/>
      <c r="CXT109" s="189"/>
      <c r="CXU109" s="189"/>
      <c r="CXV109" s="189"/>
      <c r="CXW109" s="189"/>
      <c r="CXX109" s="189"/>
      <c r="CXY109" s="189"/>
      <c r="CXZ109" s="189"/>
      <c r="CYA109" s="189"/>
      <c r="CYB109" s="189"/>
      <c r="CYC109" s="189"/>
      <c r="CYD109" s="189"/>
      <c r="CYE109" s="189"/>
      <c r="CYF109" s="189"/>
      <c r="CYG109" s="189"/>
      <c r="CYH109" s="189"/>
      <c r="CYI109" s="189"/>
      <c r="CYJ109" s="189"/>
      <c r="CYK109" s="189"/>
      <c r="CYL109" s="189"/>
      <c r="CYM109" s="189"/>
      <c r="CYN109" s="189"/>
      <c r="CYO109" s="189"/>
      <c r="CYP109" s="189"/>
      <c r="CYQ109" s="189"/>
      <c r="CYR109" s="189"/>
      <c r="CYS109" s="189"/>
      <c r="CYT109" s="189"/>
      <c r="CYU109" s="189"/>
      <c r="CYV109" s="189"/>
      <c r="CYW109" s="189"/>
      <c r="CYX109" s="189"/>
      <c r="CYY109" s="189"/>
      <c r="CYZ109" s="189"/>
      <c r="CZA109" s="189"/>
      <c r="CZB109" s="189"/>
      <c r="CZC109" s="189"/>
      <c r="CZD109" s="189"/>
      <c r="CZE109" s="189"/>
      <c r="CZF109" s="189"/>
      <c r="CZG109" s="189"/>
      <c r="CZH109" s="189"/>
      <c r="CZI109" s="189"/>
      <c r="CZJ109" s="189"/>
      <c r="CZK109" s="189"/>
      <c r="CZL109" s="189"/>
      <c r="CZM109" s="189"/>
      <c r="CZN109" s="189"/>
      <c r="CZO109" s="189"/>
      <c r="CZP109" s="189"/>
      <c r="CZQ109" s="189"/>
      <c r="CZR109" s="189"/>
      <c r="CZS109" s="189"/>
      <c r="CZT109" s="189"/>
      <c r="CZU109" s="189"/>
      <c r="CZV109" s="189"/>
      <c r="CZW109" s="189"/>
      <c r="CZX109" s="189"/>
      <c r="CZY109" s="189"/>
      <c r="CZZ109" s="189"/>
      <c r="DAA109" s="189"/>
      <c r="DAB109" s="189"/>
      <c r="DAC109" s="189"/>
      <c r="DAD109" s="189"/>
      <c r="DAE109" s="189"/>
      <c r="DAF109" s="189"/>
      <c r="DAG109" s="189"/>
      <c r="DAH109" s="189"/>
      <c r="DAI109" s="189"/>
      <c r="DAJ109" s="189"/>
      <c r="DAK109" s="189"/>
      <c r="DAL109" s="189"/>
      <c r="DAM109" s="189"/>
      <c r="DAN109" s="189"/>
      <c r="DAO109" s="189"/>
      <c r="DAP109" s="189"/>
      <c r="DAQ109" s="189"/>
      <c r="DAR109" s="189"/>
      <c r="DAS109" s="189"/>
      <c r="DAT109" s="189"/>
      <c r="DAU109" s="189"/>
      <c r="DAV109" s="189"/>
      <c r="DAW109" s="189"/>
      <c r="DAX109" s="189"/>
      <c r="DAY109" s="189"/>
      <c r="DAZ109" s="189"/>
      <c r="DBA109" s="189"/>
      <c r="DBB109" s="189"/>
      <c r="DBC109" s="189"/>
      <c r="DBD109" s="189"/>
      <c r="DBE109" s="189"/>
      <c r="DBF109" s="189"/>
      <c r="DBG109" s="189"/>
      <c r="DBH109" s="189"/>
      <c r="DBI109" s="189"/>
      <c r="DBJ109" s="189"/>
      <c r="DBK109" s="189"/>
      <c r="DBL109" s="189"/>
      <c r="DBM109" s="189"/>
      <c r="DBN109" s="189"/>
      <c r="DBO109" s="189"/>
      <c r="DBP109" s="189"/>
      <c r="DBQ109" s="189"/>
      <c r="DBR109" s="189"/>
      <c r="DBS109" s="189"/>
      <c r="DBT109" s="189"/>
      <c r="DBU109" s="189"/>
      <c r="DBV109" s="189"/>
      <c r="DBW109" s="189"/>
      <c r="DBX109" s="189"/>
      <c r="DBY109" s="189"/>
      <c r="DBZ109" s="189"/>
      <c r="DCA109" s="189"/>
      <c r="DCB109" s="189"/>
      <c r="DCC109" s="189"/>
      <c r="DCD109" s="189"/>
      <c r="DCE109" s="189"/>
      <c r="DCF109" s="189"/>
      <c r="DCG109" s="189"/>
      <c r="DCH109" s="189"/>
      <c r="DCI109" s="189"/>
      <c r="DCJ109" s="189"/>
      <c r="DCK109" s="189"/>
      <c r="DCL109" s="189"/>
      <c r="DCM109" s="189"/>
      <c r="DCN109" s="189"/>
      <c r="DCO109" s="189"/>
      <c r="DCP109" s="189"/>
      <c r="DCQ109" s="189"/>
      <c r="DCR109" s="189"/>
      <c r="DCS109" s="189"/>
      <c r="DCT109" s="189"/>
      <c r="DCU109" s="189"/>
      <c r="DCV109" s="189"/>
      <c r="DCW109" s="189"/>
      <c r="DCX109" s="189"/>
      <c r="DCY109" s="189"/>
      <c r="DCZ109" s="189"/>
      <c r="DDA109" s="189"/>
      <c r="DDB109" s="189"/>
      <c r="DDC109" s="189"/>
      <c r="DDD109" s="189"/>
      <c r="DDE109" s="189"/>
      <c r="DDF109" s="189"/>
      <c r="DDG109" s="189"/>
      <c r="DDH109" s="189"/>
      <c r="DDI109" s="189"/>
      <c r="DDJ109" s="189"/>
      <c r="DDK109" s="189"/>
      <c r="DDL109" s="189"/>
      <c r="DDM109" s="189"/>
      <c r="DDN109" s="189"/>
      <c r="DDO109" s="189"/>
      <c r="DDP109" s="189"/>
      <c r="DDQ109" s="189"/>
      <c r="DDR109" s="189"/>
      <c r="DDS109" s="189"/>
      <c r="DDT109" s="189"/>
      <c r="DDU109" s="189"/>
      <c r="DDV109" s="189"/>
      <c r="DDW109" s="189"/>
      <c r="DDX109" s="189"/>
      <c r="DDY109" s="189"/>
      <c r="DDZ109" s="189"/>
      <c r="DEA109" s="189"/>
      <c r="DEB109" s="189"/>
      <c r="DEC109" s="189"/>
      <c r="DED109" s="189"/>
      <c r="DEE109" s="189"/>
      <c r="DEF109" s="189"/>
      <c r="DEG109" s="189"/>
      <c r="DEH109" s="189"/>
      <c r="DEI109" s="189"/>
      <c r="DEJ109" s="189"/>
      <c r="DEK109" s="189"/>
      <c r="DEL109" s="189"/>
      <c r="DEM109" s="189"/>
      <c r="DEN109" s="189"/>
      <c r="DEO109" s="189"/>
      <c r="DEP109" s="189"/>
      <c r="DEQ109" s="189"/>
      <c r="DER109" s="189"/>
      <c r="DES109" s="189"/>
      <c r="DET109" s="189"/>
      <c r="DEU109" s="189"/>
      <c r="DEV109" s="189"/>
      <c r="DEW109" s="189"/>
      <c r="DEX109" s="189"/>
      <c r="DEY109" s="189"/>
      <c r="DEZ109" s="189"/>
      <c r="DFA109" s="189"/>
      <c r="DFB109" s="189"/>
      <c r="DFC109" s="189"/>
      <c r="DFD109" s="189"/>
      <c r="DFE109" s="189"/>
      <c r="DFF109" s="189"/>
      <c r="DFG109" s="189"/>
      <c r="DFH109" s="189"/>
      <c r="DFI109" s="189"/>
      <c r="DFJ109" s="189"/>
      <c r="DFK109" s="189"/>
      <c r="DFL109" s="189"/>
      <c r="DFM109" s="189"/>
      <c r="DFN109" s="189"/>
      <c r="DFO109" s="189"/>
      <c r="DFP109" s="189"/>
      <c r="DFQ109" s="189"/>
      <c r="DFR109" s="189"/>
      <c r="DFS109" s="189"/>
      <c r="DFT109" s="189"/>
      <c r="DFU109" s="189"/>
      <c r="DFV109" s="189"/>
      <c r="DFW109" s="189"/>
      <c r="DFX109" s="189"/>
      <c r="DFY109" s="189"/>
      <c r="DFZ109" s="189"/>
      <c r="DGA109" s="189"/>
      <c r="DGB109" s="189"/>
      <c r="DGC109" s="189"/>
      <c r="DGD109" s="189"/>
      <c r="DGE109" s="189"/>
      <c r="DGF109" s="189"/>
      <c r="DGG109" s="189"/>
      <c r="DGH109" s="189"/>
      <c r="DGI109" s="189"/>
      <c r="DGJ109" s="189"/>
      <c r="DGK109" s="189"/>
      <c r="DGL109" s="189"/>
      <c r="DGM109" s="189"/>
      <c r="DGN109" s="189"/>
      <c r="DGO109" s="189"/>
      <c r="DGP109" s="189"/>
      <c r="DGQ109" s="189"/>
      <c r="DGR109" s="189"/>
      <c r="DGS109" s="189"/>
      <c r="DGT109" s="189"/>
      <c r="DGU109" s="189"/>
      <c r="DGV109" s="189"/>
      <c r="DGW109" s="189"/>
      <c r="DGX109" s="189"/>
      <c r="DGY109" s="189"/>
      <c r="DGZ109" s="189"/>
      <c r="DHA109" s="189"/>
      <c r="DHB109" s="189"/>
      <c r="DHC109" s="189"/>
      <c r="DHD109" s="189"/>
      <c r="DHE109" s="189"/>
      <c r="DHF109" s="189"/>
      <c r="DHG109" s="189"/>
      <c r="DHH109" s="189"/>
      <c r="DHI109" s="189"/>
      <c r="DHJ109" s="189"/>
      <c r="DHK109" s="189"/>
      <c r="DHL109" s="189"/>
      <c r="DHM109" s="189"/>
      <c r="DHN109" s="189"/>
      <c r="DHO109" s="189"/>
      <c r="DHP109" s="189"/>
      <c r="DHQ109" s="189"/>
      <c r="DHR109" s="189"/>
      <c r="DHS109" s="189"/>
      <c r="DHT109" s="189"/>
      <c r="DHU109" s="189"/>
      <c r="DHV109" s="189"/>
      <c r="DHW109" s="189"/>
      <c r="DHX109" s="189"/>
      <c r="DHY109" s="189"/>
      <c r="DHZ109" s="189"/>
      <c r="DIA109" s="189"/>
      <c r="DIB109" s="189"/>
      <c r="DIC109" s="189"/>
      <c r="DID109" s="189"/>
      <c r="DIE109" s="189"/>
      <c r="DIF109" s="189"/>
      <c r="DIG109" s="189"/>
      <c r="DIH109" s="189"/>
      <c r="DII109" s="189"/>
      <c r="DIJ109" s="189"/>
      <c r="DIK109" s="189"/>
      <c r="DIL109" s="189"/>
      <c r="DIM109" s="189"/>
      <c r="DIN109" s="189"/>
      <c r="DIO109" s="189"/>
      <c r="DIP109" s="189"/>
      <c r="DIQ109" s="189"/>
      <c r="DIR109" s="189"/>
      <c r="DIS109" s="189"/>
      <c r="DIT109" s="189"/>
      <c r="DIU109" s="189"/>
      <c r="DIV109" s="189"/>
      <c r="DIW109" s="189"/>
      <c r="DIX109" s="189"/>
      <c r="DIY109" s="189"/>
      <c r="DIZ109" s="189"/>
      <c r="DJA109" s="189"/>
      <c r="DJB109" s="189"/>
      <c r="DJC109" s="189"/>
      <c r="DJD109" s="189"/>
      <c r="DJE109" s="189"/>
      <c r="DJF109" s="189"/>
      <c r="DJG109" s="189"/>
      <c r="DJH109" s="189"/>
      <c r="DJI109" s="189"/>
      <c r="DJJ109" s="189"/>
      <c r="DJK109" s="189"/>
      <c r="DJL109" s="189"/>
      <c r="DJM109" s="189"/>
      <c r="DJN109" s="189"/>
      <c r="DJO109" s="189"/>
      <c r="DJP109" s="189"/>
      <c r="DJQ109" s="189"/>
      <c r="DJR109" s="189"/>
      <c r="DJS109" s="189"/>
      <c r="DJT109" s="189"/>
      <c r="DJU109" s="189"/>
      <c r="DJV109" s="189"/>
      <c r="DJW109" s="189"/>
      <c r="DJX109" s="189"/>
      <c r="DJY109" s="189"/>
      <c r="DJZ109" s="189"/>
      <c r="DKA109" s="189"/>
      <c r="DKB109" s="189"/>
      <c r="DKC109" s="189"/>
      <c r="DKD109" s="189"/>
      <c r="DKE109" s="189"/>
      <c r="DKF109" s="189"/>
      <c r="DKG109" s="189"/>
      <c r="DKH109" s="189"/>
      <c r="DKI109" s="189"/>
      <c r="DKJ109" s="189"/>
      <c r="DKK109" s="189"/>
      <c r="DKL109" s="189"/>
      <c r="DKM109" s="189"/>
      <c r="DKN109" s="189"/>
      <c r="DKO109" s="189"/>
      <c r="DKP109" s="189"/>
      <c r="DKQ109" s="189"/>
      <c r="DKR109" s="189"/>
      <c r="DKS109" s="189"/>
      <c r="DKT109" s="189"/>
      <c r="DKU109" s="189"/>
      <c r="DKV109" s="189"/>
      <c r="DKW109" s="189"/>
      <c r="DKX109" s="189"/>
      <c r="DKY109" s="189"/>
      <c r="DKZ109" s="189"/>
      <c r="DLA109" s="189"/>
      <c r="DLB109" s="189"/>
      <c r="DLC109" s="189"/>
      <c r="DLD109" s="189"/>
      <c r="DLE109" s="189"/>
      <c r="DLF109" s="189"/>
      <c r="DLG109" s="189"/>
      <c r="DLH109" s="189"/>
      <c r="DLI109" s="189"/>
      <c r="DLJ109" s="189"/>
      <c r="DLK109" s="189"/>
      <c r="DLL109" s="189"/>
      <c r="DLM109" s="189"/>
      <c r="DLN109" s="189"/>
      <c r="DLO109" s="189"/>
      <c r="DLP109" s="189"/>
      <c r="DLQ109" s="189"/>
      <c r="DLR109" s="189"/>
      <c r="DLS109" s="189"/>
      <c r="DLT109" s="189"/>
      <c r="DLU109" s="189"/>
      <c r="DLV109" s="189"/>
      <c r="DLW109" s="189"/>
      <c r="DLX109" s="189"/>
      <c r="DLY109" s="189"/>
      <c r="DLZ109" s="189"/>
      <c r="DMA109" s="189"/>
      <c r="DMB109" s="189"/>
      <c r="DMC109" s="189"/>
      <c r="DMD109" s="189"/>
      <c r="DME109" s="189"/>
      <c r="DMF109" s="189"/>
      <c r="DMG109" s="189"/>
      <c r="DMH109" s="189"/>
      <c r="DMI109" s="189"/>
      <c r="DMJ109" s="189"/>
      <c r="DMK109" s="189"/>
      <c r="DML109" s="189"/>
      <c r="DMM109" s="189"/>
      <c r="DMN109" s="189"/>
      <c r="DMO109" s="189"/>
      <c r="DMP109" s="189"/>
      <c r="DMQ109" s="189"/>
      <c r="DMR109" s="189"/>
      <c r="DMS109" s="189"/>
      <c r="DMT109" s="189"/>
      <c r="DMU109" s="189"/>
      <c r="DMV109" s="189"/>
      <c r="DMW109" s="189"/>
      <c r="DMX109" s="189"/>
      <c r="DMY109" s="189"/>
      <c r="DMZ109" s="189"/>
      <c r="DNA109" s="189"/>
      <c r="DNB109" s="189"/>
      <c r="DNC109" s="189"/>
      <c r="DND109" s="189"/>
      <c r="DNE109" s="189"/>
      <c r="DNF109" s="189"/>
      <c r="DNG109" s="189"/>
      <c r="DNH109" s="189"/>
      <c r="DNI109" s="189"/>
      <c r="DNJ109" s="189"/>
      <c r="DNK109" s="189"/>
      <c r="DNL109" s="189"/>
      <c r="DNM109" s="189"/>
      <c r="DNN109" s="189"/>
      <c r="DNO109" s="189"/>
      <c r="DNP109" s="189"/>
      <c r="DNQ109" s="189"/>
      <c r="DNR109" s="189"/>
      <c r="DNS109" s="189"/>
      <c r="DNT109" s="189"/>
      <c r="DNU109" s="189"/>
      <c r="DNV109" s="189"/>
      <c r="DNW109" s="189"/>
      <c r="DNX109" s="189"/>
      <c r="DNY109" s="189"/>
      <c r="DNZ109" s="189"/>
      <c r="DOA109" s="189"/>
      <c r="DOB109" s="189"/>
      <c r="DOC109" s="189"/>
      <c r="DOD109" s="189"/>
      <c r="DOE109" s="189"/>
      <c r="DOF109" s="189"/>
      <c r="DOG109" s="189"/>
      <c r="DOH109" s="189"/>
      <c r="DOI109" s="189"/>
      <c r="DOJ109" s="189"/>
      <c r="DOK109" s="189"/>
      <c r="DOL109" s="189"/>
      <c r="DOM109" s="189"/>
      <c r="DON109" s="189"/>
      <c r="DOO109" s="189"/>
      <c r="DOP109" s="189"/>
      <c r="DOQ109" s="189"/>
      <c r="DOR109" s="189"/>
      <c r="DOS109" s="189"/>
      <c r="DOT109" s="189"/>
      <c r="DOU109" s="189"/>
      <c r="DOV109" s="189"/>
      <c r="DOW109" s="189"/>
      <c r="DOX109" s="189"/>
      <c r="DOY109" s="189"/>
      <c r="DOZ109" s="189"/>
      <c r="DPA109" s="189"/>
      <c r="DPB109" s="189"/>
      <c r="DPC109" s="189"/>
      <c r="DPD109" s="189"/>
      <c r="DPE109" s="189"/>
      <c r="DPF109" s="189"/>
      <c r="DPG109" s="189"/>
      <c r="DPH109" s="189"/>
      <c r="DPI109" s="189"/>
      <c r="DPJ109" s="189"/>
      <c r="DPK109" s="189"/>
      <c r="DPL109" s="189"/>
      <c r="DPM109" s="189"/>
      <c r="DPN109" s="189"/>
      <c r="DPO109" s="189"/>
      <c r="DPP109" s="189"/>
      <c r="DPQ109" s="189"/>
      <c r="DPR109" s="189"/>
      <c r="DPS109" s="189"/>
      <c r="DPT109" s="189"/>
      <c r="DPU109" s="189"/>
      <c r="DPV109" s="189"/>
      <c r="DPW109" s="189"/>
      <c r="DPX109" s="189"/>
      <c r="DPY109" s="189"/>
      <c r="DPZ109" s="189"/>
      <c r="DQA109" s="189"/>
      <c r="DQB109" s="189"/>
      <c r="DQC109" s="189"/>
      <c r="DQD109" s="189"/>
      <c r="DQE109" s="189"/>
      <c r="DQF109" s="189"/>
      <c r="DQG109" s="189"/>
      <c r="DQH109" s="189"/>
      <c r="DQI109" s="189"/>
      <c r="DQJ109" s="189"/>
      <c r="DQK109" s="189"/>
      <c r="DQL109" s="189"/>
      <c r="DQM109" s="189"/>
      <c r="DQN109" s="189"/>
      <c r="DQO109" s="189"/>
      <c r="DQP109" s="189"/>
      <c r="DQQ109" s="189"/>
      <c r="DQR109" s="189"/>
      <c r="DQS109" s="189"/>
      <c r="DQT109" s="189"/>
      <c r="DQU109" s="189"/>
      <c r="DQV109" s="189"/>
      <c r="DQW109" s="189"/>
      <c r="DQX109" s="189"/>
      <c r="DQY109" s="189"/>
      <c r="DQZ109" s="189"/>
      <c r="DRA109" s="189"/>
      <c r="DRB109" s="189"/>
      <c r="DRC109" s="189"/>
      <c r="DRD109" s="189"/>
      <c r="DRE109" s="189"/>
      <c r="DRF109" s="189"/>
      <c r="DRG109" s="189"/>
      <c r="DRH109" s="189"/>
      <c r="DRI109" s="189"/>
      <c r="DRJ109" s="189"/>
      <c r="DRK109" s="189"/>
      <c r="DRL109" s="189"/>
      <c r="DRM109" s="189"/>
      <c r="DRN109" s="189"/>
      <c r="DRO109" s="189"/>
      <c r="DRP109" s="189"/>
      <c r="DRQ109" s="189"/>
      <c r="DRR109" s="189"/>
      <c r="DRS109" s="189"/>
      <c r="DRT109" s="189"/>
      <c r="DRU109" s="189"/>
      <c r="DRV109" s="189"/>
      <c r="DRW109" s="189"/>
      <c r="DRX109" s="189"/>
      <c r="DRY109" s="189"/>
      <c r="DRZ109" s="189"/>
      <c r="DSA109" s="189"/>
      <c r="DSB109" s="189"/>
      <c r="DSC109" s="189"/>
      <c r="DSD109" s="189"/>
      <c r="DSE109" s="189"/>
      <c r="DSF109" s="189"/>
      <c r="DSG109" s="189"/>
      <c r="DSH109" s="189"/>
      <c r="DSI109" s="189"/>
      <c r="DSJ109" s="189"/>
      <c r="DSK109" s="189"/>
      <c r="DSL109" s="189"/>
      <c r="DSM109" s="189"/>
      <c r="DSN109" s="189"/>
      <c r="DSO109" s="189"/>
      <c r="DSP109" s="189"/>
      <c r="DSQ109" s="189"/>
      <c r="DSR109" s="189"/>
      <c r="DSS109" s="189"/>
      <c r="DST109" s="189"/>
      <c r="DSU109" s="189"/>
      <c r="DSV109" s="189"/>
      <c r="DSW109" s="189"/>
      <c r="DSX109" s="189"/>
      <c r="DSY109" s="189"/>
      <c r="DSZ109" s="189"/>
      <c r="DTA109" s="189"/>
      <c r="DTB109" s="189"/>
      <c r="DTC109" s="189"/>
      <c r="DTD109" s="189"/>
      <c r="DTE109" s="189"/>
      <c r="DTF109" s="189"/>
      <c r="DTG109" s="189"/>
      <c r="DTH109" s="189"/>
      <c r="DTI109" s="189"/>
      <c r="DTJ109" s="189"/>
      <c r="DTK109" s="189"/>
      <c r="DTL109" s="189"/>
      <c r="DTM109" s="189"/>
      <c r="DTN109" s="189"/>
      <c r="DTO109" s="189"/>
      <c r="DTP109" s="189"/>
      <c r="DTQ109" s="189"/>
      <c r="DTR109" s="189"/>
      <c r="DTS109" s="189"/>
      <c r="DTT109" s="189"/>
      <c r="DTU109" s="189"/>
      <c r="DTV109" s="189"/>
      <c r="DTW109" s="189"/>
      <c r="DTX109" s="189"/>
      <c r="DTY109" s="189"/>
      <c r="DTZ109" s="189"/>
      <c r="DUA109" s="189"/>
      <c r="DUB109" s="189"/>
      <c r="DUC109" s="189"/>
      <c r="DUD109" s="189"/>
      <c r="DUE109" s="189"/>
      <c r="DUF109" s="189"/>
      <c r="DUG109" s="189"/>
      <c r="DUH109" s="189"/>
      <c r="DUI109" s="189"/>
      <c r="DUJ109" s="189"/>
      <c r="DUK109" s="189"/>
      <c r="DUL109" s="189"/>
      <c r="DUM109" s="189"/>
      <c r="DUN109" s="189"/>
      <c r="DUO109" s="189"/>
      <c r="DUP109" s="189"/>
      <c r="DUQ109" s="189"/>
      <c r="DUR109" s="189"/>
      <c r="DUS109" s="189"/>
      <c r="DUT109" s="189"/>
      <c r="DUU109" s="189"/>
      <c r="DUV109" s="189"/>
      <c r="DUW109" s="189"/>
      <c r="DUX109" s="189"/>
      <c r="DUY109" s="189"/>
      <c r="DUZ109" s="189"/>
      <c r="DVA109" s="189"/>
      <c r="DVB109" s="189"/>
      <c r="DVC109" s="189"/>
      <c r="DVD109" s="189"/>
      <c r="DVE109" s="189"/>
      <c r="DVF109" s="189"/>
      <c r="DVG109" s="189"/>
      <c r="DVH109" s="189"/>
      <c r="DVI109" s="189"/>
      <c r="DVJ109" s="189"/>
      <c r="DVK109" s="189"/>
      <c r="DVL109" s="189"/>
      <c r="DVM109" s="189"/>
      <c r="DVN109" s="189"/>
      <c r="DVO109" s="189"/>
      <c r="DVP109" s="189"/>
      <c r="DVQ109" s="189"/>
      <c r="DVR109" s="189"/>
      <c r="DVS109" s="189"/>
      <c r="DVT109" s="189"/>
      <c r="DVU109" s="189"/>
      <c r="DVV109" s="189"/>
      <c r="DVW109" s="189"/>
      <c r="DVX109" s="189"/>
      <c r="DVY109" s="189"/>
      <c r="DVZ109" s="189"/>
      <c r="DWA109" s="189"/>
      <c r="DWB109" s="189"/>
      <c r="DWC109" s="189"/>
      <c r="DWD109" s="189"/>
      <c r="DWE109" s="189"/>
      <c r="DWF109" s="189"/>
      <c r="DWG109" s="189"/>
      <c r="DWH109" s="189"/>
      <c r="DWI109" s="189"/>
      <c r="DWJ109" s="189"/>
      <c r="DWK109" s="189"/>
      <c r="DWL109" s="189"/>
      <c r="DWM109" s="189"/>
      <c r="DWN109" s="189"/>
      <c r="DWO109" s="189"/>
      <c r="DWP109" s="189"/>
      <c r="DWQ109" s="189"/>
      <c r="DWR109" s="189"/>
      <c r="DWS109" s="189"/>
      <c r="DWT109" s="189"/>
      <c r="DWU109" s="189"/>
      <c r="DWV109" s="189"/>
      <c r="DWW109" s="189"/>
      <c r="DWX109" s="189"/>
      <c r="DWY109" s="189"/>
      <c r="DWZ109" s="189"/>
      <c r="DXA109" s="189"/>
      <c r="DXB109" s="189"/>
      <c r="DXC109" s="189"/>
      <c r="DXD109" s="189"/>
      <c r="DXE109" s="189"/>
      <c r="DXF109" s="189"/>
      <c r="DXG109" s="189"/>
      <c r="DXH109" s="189"/>
      <c r="DXI109" s="189"/>
      <c r="DXJ109" s="189"/>
      <c r="DXK109" s="189"/>
      <c r="DXL109" s="189"/>
      <c r="DXM109" s="189"/>
      <c r="DXN109" s="189"/>
      <c r="DXO109" s="189"/>
      <c r="DXP109" s="189"/>
      <c r="DXQ109" s="189"/>
      <c r="DXR109" s="189"/>
      <c r="DXS109" s="189"/>
      <c r="DXT109" s="189"/>
      <c r="DXU109" s="189"/>
      <c r="DXV109" s="189"/>
      <c r="DXW109" s="189"/>
      <c r="DXX109" s="189"/>
      <c r="DXY109" s="189"/>
      <c r="DXZ109" s="189"/>
      <c r="DYA109" s="189"/>
      <c r="DYB109" s="189"/>
      <c r="DYC109" s="189"/>
      <c r="DYD109" s="189"/>
      <c r="DYE109" s="189"/>
      <c r="DYF109" s="189"/>
      <c r="DYG109" s="189"/>
      <c r="DYH109" s="189"/>
      <c r="DYI109" s="189"/>
      <c r="DYJ109" s="189"/>
      <c r="DYK109" s="189"/>
      <c r="DYL109" s="189"/>
      <c r="DYM109" s="189"/>
      <c r="DYN109" s="189"/>
      <c r="DYO109" s="189"/>
      <c r="DYP109" s="189"/>
      <c r="DYQ109" s="189"/>
      <c r="DYR109" s="189"/>
      <c r="DYS109" s="189"/>
      <c r="DYT109" s="189"/>
      <c r="DYU109" s="189"/>
      <c r="DYV109" s="189"/>
      <c r="DYW109" s="189"/>
      <c r="DYX109" s="189"/>
      <c r="DYY109" s="189"/>
      <c r="DYZ109" s="189"/>
      <c r="DZA109" s="189"/>
      <c r="DZB109" s="189"/>
      <c r="DZC109" s="189"/>
      <c r="DZD109" s="189"/>
      <c r="DZE109" s="189"/>
      <c r="DZF109" s="189"/>
      <c r="DZG109" s="189"/>
      <c r="DZH109" s="189"/>
      <c r="DZI109" s="189"/>
      <c r="DZJ109" s="189"/>
      <c r="DZK109" s="189"/>
      <c r="DZL109" s="189"/>
      <c r="DZM109" s="189"/>
      <c r="DZN109" s="189"/>
      <c r="DZO109" s="189"/>
      <c r="DZP109" s="189"/>
      <c r="DZQ109" s="189"/>
      <c r="DZR109" s="189"/>
      <c r="DZS109" s="189"/>
      <c r="DZT109" s="189"/>
      <c r="DZU109" s="189"/>
      <c r="DZV109" s="189"/>
      <c r="DZW109" s="189"/>
      <c r="DZX109" s="189"/>
      <c r="DZY109" s="189"/>
      <c r="DZZ109" s="189"/>
      <c r="EAA109" s="189"/>
      <c r="EAB109" s="189"/>
      <c r="EAC109" s="189"/>
      <c r="EAD109" s="189"/>
      <c r="EAE109" s="189"/>
      <c r="EAF109" s="189"/>
      <c r="EAG109" s="189"/>
      <c r="EAH109" s="189"/>
      <c r="EAI109" s="189"/>
      <c r="EAJ109" s="189"/>
      <c r="EAK109" s="189"/>
      <c r="EAL109" s="189"/>
      <c r="EAM109" s="189"/>
      <c r="EAN109" s="189"/>
      <c r="EAO109" s="189"/>
      <c r="EAP109" s="189"/>
      <c r="EAQ109" s="189"/>
      <c r="EAR109" s="189"/>
      <c r="EAS109" s="189"/>
      <c r="EAT109" s="189"/>
      <c r="EAU109" s="189"/>
      <c r="EAV109" s="189"/>
      <c r="EAW109" s="189"/>
      <c r="EAX109" s="189"/>
      <c r="EAY109" s="189"/>
      <c r="EAZ109" s="189"/>
      <c r="EBA109" s="189"/>
      <c r="EBB109" s="189"/>
      <c r="EBC109" s="189"/>
      <c r="EBD109" s="189"/>
      <c r="EBE109" s="189"/>
      <c r="EBF109" s="189"/>
      <c r="EBG109" s="189"/>
      <c r="EBH109" s="189"/>
      <c r="EBI109" s="189"/>
      <c r="EBJ109" s="189"/>
      <c r="EBK109" s="189"/>
      <c r="EBL109" s="189"/>
      <c r="EBM109" s="189"/>
      <c r="EBN109" s="189"/>
      <c r="EBO109" s="189"/>
      <c r="EBP109" s="189"/>
      <c r="EBQ109" s="189"/>
      <c r="EBR109" s="189"/>
      <c r="EBS109" s="189"/>
      <c r="EBT109" s="189"/>
      <c r="EBU109" s="189"/>
      <c r="EBV109" s="189"/>
      <c r="EBW109" s="189"/>
      <c r="EBX109" s="189"/>
      <c r="EBY109" s="189"/>
      <c r="EBZ109" s="189"/>
      <c r="ECA109" s="189"/>
      <c r="ECB109" s="189"/>
      <c r="ECC109" s="189"/>
      <c r="ECD109" s="189"/>
      <c r="ECE109" s="189"/>
      <c r="ECF109" s="189"/>
      <c r="ECG109" s="189"/>
      <c r="ECH109" s="189"/>
      <c r="ECI109" s="189"/>
      <c r="ECJ109" s="189"/>
      <c r="ECK109" s="189"/>
      <c r="ECL109" s="189"/>
      <c r="ECM109" s="189"/>
      <c r="ECN109" s="189"/>
      <c r="ECO109" s="189"/>
      <c r="ECP109" s="189"/>
      <c r="ECQ109" s="189"/>
      <c r="ECR109" s="189"/>
      <c r="ECS109" s="189"/>
      <c r="ECT109" s="189"/>
      <c r="ECU109" s="189"/>
      <c r="ECV109" s="189"/>
      <c r="ECW109" s="189"/>
      <c r="ECX109" s="189"/>
      <c r="ECY109" s="189"/>
      <c r="ECZ109" s="189"/>
      <c r="EDA109" s="189"/>
      <c r="EDB109" s="189"/>
      <c r="EDC109" s="189"/>
      <c r="EDD109" s="189"/>
      <c r="EDE109" s="189"/>
      <c r="EDF109" s="189"/>
      <c r="EDG109" s="189"/>
      <c r="EDH109" s="189"/>
      <c r="EDI109" s="189"/>
      <c r="EDJ109" s="189"/>
      <c r="EDK109" s="189"/>
      <c r="EDL109" s="189"/>
      <c r="EDM109" s="189"/>
      <c r="EDN109" s="189"/>
      <c r="EDO109" s="189"/>
      <c r="EDP109" s="189"/>
      <c r="EDQ109" s="189"/>
      <c r="EDR109" s="189"/>
      <c r="EDS109" s="189"/>
      <c r="EDT109" s="189"/>
      <c r="EDU109" s="189"/>
      <c r="EDV109" s="189"/>
      <c r="EDW109" s="189"/>
      <c r="EDX109" s="189"/>
      <c r="EDY109" s="189"/>
      <c r="EDZ109" s="189"/>
      <c r="EEA109" s="189"/>
      <c r="EEB109" s="189"/>
      <c r="EEC109" s="189"/>
      <c r="EED109" s="189"/>
      <c r="EEE109" s="189"/>
      <c r="EEF109" s="189"/>
      <c r="EEG109" s="189"/>
      <c r="EEH109" s="189"/>
      <c r="EEI109" s="189"/>
      <c r="EEJ109" s="189"/>
      <c r="EEK109" s="189"/>
      <c r="EEL109" s="189"/>
      <c r="EEM109" s="189"/>
      <c r="EEN109" s="189"/>
      <c r="EEO109" s="189"/>
      <c r="EEP109" s="189"/>
      <c r="EEQ109" s="189"/>
      <c r="EER109" s="189"/>
      <c r="EES109" s="189"/>
      <c r="EET109" s="189"/>
      <c r="EEU109" s="189"/>
      <c r="EEV109" s="189"/>
      <c r="EEW109" s="189"/>
      <c r="EEX109" s="189"/>
      <c r="EEY109" s="189"/>
      <c r="EEZ109" s="189"/>
      <c r="EFA109" s="189"/>
      <c r="EFB109" s="189"/>
      <c r="EFC109" s="189"/>
      <c r="EFD109" s="189"/>
      <c r="EFE109" s="189"/>
      <c r="EFF109" s="189"/>
      <c r="EFG109" s="189"/>
      <c r="EFH109" s="189"/>
      <c r="EFI109" s="189"/>
      <c r="EFJ109" s="189"/>
      <c r="EFK109" s="189"/>
      <c r="EFL109" s="189"/>
      <c r="EFM109" s="189"/>
      <c r="EFN109" s="189"/>
      <c r="EFO109" s="189"/>
      <c r="EFP109" s="189"/>
      <c r="EFQ109" s="189"/>
      <c r="EFR109" s="189"/>
      <c r="EFS109" s="189"/>
      <c r="EFT109" s="189"/>
      <c r="EFU109" s="189"/>
      <c r="EFV109" s="189"/>
      <c r="EFW109" s="189"/>
      <c r="EFX109" s="189"/>
      <c r="EFY109" s="189"/>
      <c r="EFZ109" s="189"/>
      <c r="EGA109" s="189"/>
      <c r="EGB109" s="189"/>
      <c r="EGC109" s="189"/>
      <c r="EGD109" s="189"/>
      <c r="EGE109" s="189"/>
      <c r="EGF109" s="189"/>
      <c r="EGG109" s="189"/>
      <c r="EGH109" s="189"/>
      <c r="EGI109" s="189"/>
      <c r="EGJ109" s="189"/>
      <c r="EGK109" s="189"/>
      <c r="EGL109" s="189"/>
      <c r="EGM109" s="189"/>
      <c r="EGN109" s="189"/>
      <c r="EGO109" s="189"/>
      <c r="EGP109" s="189"/>
      <c r="EGQ109" s="189"/>
      <c r="EGR109" s="189"/>
      <c r="EGS109" s="189"/>
      <c r="EGT109" s="189"/>
      <c r="EGU109" s="189"/>
      <c r="EGV109" s="189"/>
      <c r="EGW109" s="189"/>
      <c r="EGX109" s="189"/>
      <c r="EGY109" s="189"/>
      <c r="EGZ109" s="189"/>
      <c r="EHA109" s="189"/>
      <c r="EHB109" s="189"/>
      <c r="EHC109" s="189"/>
      <c r="EHD109" s="189"/>
      <c r="EHE109" s="189"/>
      <c r="EHF109" s="189"/>
      <c r="EHG109" s="189"/>
      <c r="EHH109" s="189"/>
      <c r="EHI109" s="189"/>
      <c r="EHJ109" s="189"/>
      <c r="EHK109" s="189"/>
      <c r="EHL109" s="189"/>
      <c r="EHM109" s="189"/>
      <c r="EHN109" s="189"/>
      <c r="EHO109" s="189"/>
      <c r="EHP109" s="189"/>
      <c r="EHQ109" s="189"/>
      <c r="EHR109" s="189"/>
      <c r="EHS109" s="189"/>
      <c r="EHT109" s="189"/>
      <c r="EHU109" s="189"/>
      <c r="EHV109" s="189"/>
      <c r="EHW109" s="189"/>
      <c r="EHX109" s="189"/>
      <c r="EHY109" s="189"/>
      <c r="EHZ109" s="189"/>
      <c r="EIA109" s="189"/>
      <c r="EIB109" s="189"/>
      <c r="EIC109" s="189"/>
      <c r="EID109" s="189"/>
      <c r="EIE109" s="189"/>
      <c r="EIF109" s="189"/>
      <c r="EIG109" s="189"/>
      <c r="EIH109" s="189"/>
      <c r="EII109" s="189"/>
      <c r="EIJ109" s="189"/>
      <c r="EIK109" s="189"/>
      <c r="EIL109" s="189"/>
      <c r="EIM109" s="189"/>
      <c r="EIN109" s="189"/>
      <c r="EIO109" s="189"/>
      <c r="EIP109" s="189"/>
      <c r="EIQ109" s="189"/>
      <c r="EIR109" s="189"/>
      <c r="EIS109" s="189"/>
      <c r="EIT109" s="189"/>
      <c r="EIU109" s="189"/>
      <c r="EIV109" s="189"/>
      <c r="EIW109" s="189"/>
      <c r="EIX109" s="189"/>
      <c r="EIY109" s="189"/>
      <c r="EIZ109" s="189"/>
      <c r="EJA109" s="189"/>
      <c r="EJB109" s="189"/>
      <c r="EJC109" s="189"/>
      <c r="EJD109" s="189"/>
      <c r="EJE109" s="189"/>
      <c r="EJF109" s="189"/>
      <c r="EJG109" s="189"/>
      <c r="EJH109" s="189"/>
      <c r="EJI109" s="189"/>
      <c r="EJJ109" s="189"/>
      <c r="EJK109" s="189"/>
      <c r="EJL109" s="189"/>
      <c r="EJM109" s="189"/>
      <c r="EJN109" s="189"/>
      <c r="EJO109" s="189"/>
      <c r="EJP109" s="189"/>
      <c r="EJQ109" s="189"/>
      <c r="EJR109" s="189"/>
      <c r="EJS109" s="189"/>
      <c r="EJT109" s="189"/>
      <c r="EJU109" s="189"/>
      <c r="EJV109" s="189"/>
      <c r="EJW109" s="189"/>
      <c r="EJX109" s="189"/>
      <c r="EJY109" s="189"/>
      <c r="EJZ109" s="189"/>
      <c r="EKA109" s="189"/>
      <c r="EKB109" s="189"/>
      <c r="EKC109" s="189"/>
      <c r="EKD109" s="189"/>
      <c r="EKE109" s="189"/>
      <c r="EKF109" s="189"/>
      <c r="EKG109" s="189"/>
      <c r="EKH109" s="189"/>
      <c r="EKI109" s="189"/>
      <c r="EKJ109" s="189"/>
      <c r="EKK109" s="189"/>
      <c r="EKL109" s="189"/>
      <c r="EKM109" s="189"/>
      <c r="EKN109" s="189"/>
      <c r="EKO109" s="189"/>
      <c r="EKP109" s="189"/>
      <c r="EKQ109" s="189"/>
      <c r="EKR109" s="189"/>
      <c r="EKS109" s="189"/>
      <c r="EKT109" s="189"/>
      <c r="EKU109" s="189"/>
      <c r="EKV109" s="189"/>
      <c r="EKW109" s="189"/>
      <c r="EKX109" s="189"/>
      <c r="EKY109" s="189"/>
      <c r="EKZ109" s="189"/>
      <c r="ELA109" s="189"/>
      <c r="ELB109" s="189"/>
      <c r="ELC109" s="189"/>
      <c r="ELD109" s="189"/>
      <c r="ELE109" s="189"/>
      <c r="ELF109" s="189"/>
      <c r="ELG109" s="189"/>
      <c r="ELH109" s="189"/>
      <c r="ELI109" s="189"/>
      <c r="ELJ109" s="189"/>
      <c r="ELK109" s="189"/>
      <c r="ELL109" s="189"/>
      <c r="ELM109" s="189"/>
      <c r="ELN109" s="189"/>
      <c r="ELO109" s="189"/>
      <c r="ELP109" s="189"/>
      <c r="ELQ109" s="189"/>
      <c r="ELR109" s="189"/>
      <c r="ELS109" s="189"/>
      <c r="ELT109" s="189"/>
      <c r="ELU109" s="189"/>
      <c r="ELV109" s="189"/>
      <c r="ELW109" s="189"/>
      <c r="ELX109" s="189"/>
      <c r="ELY109" s="189"/>
      <c r="ELZ109" s="189"/>
      <c r="EMA109" s="189"/>
      <c r="EMB109" s="189"/>
      <c r="EMC109" s="189"/>
      <c r="EMD109" s="189"/>
      <c r="EME109" s="189"/>
      <c r="EMF109" s="189"/>
      <c r="EMG109" s="189"/>
      <c r="EMH109" s="189"/>
      <c r="EMI109" s="189"/>
      <c r="EMJ109" s="189"/>
      <c r="EMK109" s="189"/>
      <c r="EML109" s="189"/>
      <c r="EMM109" s="189"/>
      <c r="EMN109" s="189"/>
      <c r="EMO109" s="189"/>
      <c r="EMP109" s="189"/>
      <c r="EMQ109" s="189"/>
      <c r="EMR109" s="189"/>
      <c r="EMS109" s="189"/>
      <c r="EMT109" s="189"/>
      <c r="EMU109" s="189"/>
      <c r="EMV109" s="189"/>
      <c r="EMW109" s="189"/>
      <c r="EMX109" s="189"/>
      <c r="EMY109" s="189"/>
      <c r="EMZ109" s="189"/>
      <c r="ENA109" s="189"/>
      <c r="ENB109" s="189"/>
      <c r="ENC109" s="189"/>
      <c r="END109" s="189"/>
      <c r="ENE109" s="189"/>
      <c r="ENF109" s="189"/>
      <c r="ENG109" s="189"/>
      <c r="ENH109" s="189"/>
      <c r="ENI109" s="189"/>
      <c r="ENJ109" s="189"/>
      <c r="ENK109" s="189"/>
      <c r="ENL109" s="189"/>
      <c r="ENM109" s="189"/>
      <c r="ENN109" s="189"/>
      <c r="ENO109" s="189"/>
      <c r="ENP109" s="189"/>
      <c r="ENQ109" s="189"/>
      <c r="ENR109" s="189"/>
      <c r="ENS109" s="189"/>
      <c r="ENT109" s="189"/>
      <c r="ENU109" s="189"/>
      <c r="ENV109" s="189"/>
      <c r="ENW109" s="189"/>
      <c r="ENX109" s="189"/>
      <c r="ENY109" s="189"/>
      <c r="ENZ109" s="189"/>
      <c r="EOA109" s="189"/>
      <c r="EOB109" s="189"/>
      <c r="EOC109" s="189"/>
      <c r="EOD109" s="189"/>
      <c r="EOE109" s="189"/>
      <c r="EOF109" s="189"/>
      <c r="EOG109" s="189"/>
      <c r="EOH109" s="189"/>
      <c r="EOI109" s="189"/>
      <c r="EOJ109" s="189"/>
      <c r="EOK109" s="189"/>
      <c r="EOL109" s="189"/>
      <c r="EOM109" s="189"/>
      <c r="EON109" s="189"/>
      <c r="EOO109" s="189"/>
      <c r="EOP109" s="189"/>
      <c r="EOQ109" s="189"/>
      <c r="EOR109" s="189"/>
      <c r="EOS109" s="189"/>
      <c r="EOT109" s="189"/>
      <c r="EOU109" s="189"/>
      <c r="EOV109" s="189"/>
      <c r="EOW109" s="189"/>
      <c r="EOX109" s="189"/>
      <c r="EOY109" s="189"/>
      <c r="EOZ109" s="189"/>
      <c r="EPA109" s="189"/>
      <c r="EPB109" s="189"/>
      <c r="EPC109" s="189"/>
      <c r="EPD109" s="189"/>
      <c r="EPE109" s="189"/>
      <c r="EPF109" s="189"/>
      <c r="EPG109" s="189"/>
      <c r="EPH109" s="189"/>
      <c r="EPI109" s="189"/>
      <c r="EPJ109" s="189"/>
      <c r="EPK109" s="189"/>
      <c r="EPL109" s="189"/>
      <c r="EPM109" s="189"/>
      <c r="EPN109" s="189"/>
      <c r="EPO109" s="189"/>
      <c r="EPP109" s="189"/>
      <c r="EPQ109" s="189"/>
      <c r="EPR109" s="189"/>
      <c r="EPS109" s="189"/>
      <c r="EPT109" s="189"/>
      <c r="EPU109" s="189"/>
      <c r="EPV109" s="189"/>
      <c r="EPW109" s="189"/>
      <c r="EPX109" s="189"/>
      <c r="EPY109" s="189"/>
      <c r="EPZ109" s="189"/>
      <c r="EQA109" s="189"/>
      <c r="EQB109" s="189"/>
      <c r="EQC109" s="189"/>
      <c r="EQD109" s="189"/>
      <c r="EQE109" s="189"/>
      <c r="EQF109" s="189"/>
      <c r="EQG109" s="189"/>
      <c r="EQH109" s="189"/>
      <c r="EQI109" s="189"/>
      <c r="EQJ109" s="189"/>
      <c r="EQK109" s="189"/>
      <c r="EQL109" s="189"/>
      <c r="EQM109" s="189"/>
      <c r="EQN109" s="189"/>
      <c r="EQO109" s="189"/>
      <c r="EQP109" s="189"/>
      <c r="EQQ109" s="189"/>
      <c r="EQR109" s="189"/>
      <c r="EQS109" s="189"/>
      <c r="EQT109" s="189"/>
      <c r="EQU109" s="189"/>
      <c r="EQV109" s="189"/>
      <c r="EQW109" s="189"/>
      <c r="EQX109" s="189"/>
      <c r="EQY109" s="189"/>
      <c r="EQZ109" s="189"/>
      <c r="ERA109" s="189"/>
      <c r="ERB109" s="189"/>
      <c r="ERC109" s="189"/>
      <c r="ERD109" s="189"/>
      <c r="ERE109" s="189"/>
      <c r="ERF109" s="189"/>
      <c r="ERG109" s="189"/>
      <c r="ERH109" s="189"/>
      <c r="ERI109" s="189"/>
      <c r="ERJ109" s="189"/>
      <c r="ERK109" s="189"/>
      <c r="ERL109" s="189"/>
      <c r="ERM109" s="189"/>
      <c r="ERN109" s="189"/>
      <c r="ERO109" s="189"/>
      <c r="ERP109" s="189"/>
      <c r="ERQ109" s="189"/>
      <c r="ERR109" s="189"/>
      <c r="ERS109" s="189"/>
      <c r="ERT109" s="189"/>
      <c r="ERU109" s="189"/>
      <c r="ERV109" s="189"/>
      <c r="ERW109" s="189"/>
      <c r="ERX109" s="189"/>
      <c r="ERY109" s="189"/>
      <c r="ERZ109" s="189"/>
      <c r="ESA109" s="189"/>
      <c r="ESB109" s="189"/>
      <c r="ESC109" s="189"/>
      <c r="ESD109" s="189"/>
      <c r="ESE109" s="189"/>
      <c r="ESF109" s="189"/>
      <c r="ESG109" s="189"/>
      <c r="ESH109" s="189"/>
      <c r="ESI109" s="189"/>
      <c r="ESJ109" s="189"/>
      <c r="ESK109" s="189"/>
      <c r="ESL109" s="189"/>
      <c r="ESM109" s="189"/>
      <c r="ESN109" s="189"/>
      <c r="ESO109" s="189"/>
      <c r="ESP109" s="189"/>
      <c r="ESQ109" s="189"/>
      <c r="ESR109" s="189"/>
      <c r="ESS109" s="189"/>
      <c r="EST109" s="189"/>
      <c r="ESU109" s="189"/>
      <c r="ESV109" s="189"/>
      <c r="ESW109" s="189"/>
      <c r="ESX109" s="189"/>
      <c r="ESY109" s="189"/>
      <c r="ESZ109" s="189"/>
      <c r="ETA109" s="189"/>
      <c r="ETB109" s="189"/>
      <c r="ETC109" s="189"/>
      <c r="ETD109" s="189"/>
      <c r="ETE109" s="189"/>
      <c r="ETF109" s="189"/>
      <c r="ETG109" s="189"/>
      <c r="ETH109" s="189"/>
      <c r="ETI109" s="189"/>
      <c r="ETJ109" s="189"/>
      <c r="ETK109" s="189"/>
      <c r="ETL109" s="189"/>
      <c r="ETM109" s="189"/>
      <c r="ETN109" s="189"/>
      <c r="ETO109" s="189"/>
      <c r="ETP109" s="189"/>
      <c r="ETQ109" s="189"/>
      <c r="ETR109" s="189"/>
      <c r="ETS109" s="189"/>
      <c r="ETT109" s="189"/>
      <c r="ETU109" s="189"/>
      <c r="ETV109" s="189"/>
      <c r="ETW109" s="189"/>
      <c r="ETX109" s="189"/>
      <c r="ETY109" s="189"/>
      <c r="ETZ109" s="189"/>
      <c r="EUA109" s="189"/>
      <c r="EUB109" s="189"/>
      <c r="EUC109" s="189"/>
      <c r="EUD109" s="189"/>
      <c r="EUE109" s="189"/>
      <c r="EUF109" s="189"/>
      <c r="EUG109" s="189"/>
      <c r="EUH109" s="189"/>
      <c r="EUI109" s="189"/>
      <c r="EUJ109" s="189"/>
      <c r="EUK109" s="189"/>
      <c r="EUL109" s="189"/>
      <c r="EUM109" s="189"/>
      <c r="EUN109" s="189"/>
      <c r="EUO109" s="189"/>
      <c r="EUP109" s="189"/>
      <c r="EUQ109" s="189"/>
      <c r="EUR109" s="189"/>
      <c r="EUS109" s="189"/>
      <c r="EUT109" s="189"/>
      <c r="EUU109" s="189"/>
      <c r="EUV109" s="189"/>
      <c r="EUW109" s="189"/>
      <c r="EUX109" s="189"/>
      <c r="EUY109" s="189"/>
      <c r="EUZ109" s="189"/>
      <c r="EVA109" s="189"/>
      <c r="EVB109" s="189"/>
      <c r="EVC109" s="189"/>
      <c r="EVD109" s="189"/>
      <c r="EVE109" s="189"/>
      <c r="EVF109" s="189"/>
      <c r="EVG109" s="189"/>
      <c r="EVH109" s="189"/>
      <c r="EVI109" s="189"/>
      <c r="EVJ109" s="189"/>
      <c r="EVK109" s="189"/>
      <c r="EVL109" s="189"/>
      <c r="EVM109" s="189"/>
      <c r="EVN109" s="189"/>
      <c r="EVO109" s="189"/>
      <c r="EVP109" s="189"/>
      <c r="EVQ109" s="189"/>
      <c r="EVR109" s="189"/>
      <c r="EVS109" s="189"/>
      <c r="EVT109" s="189"/>
      <c r="EVU109" s="189"/>
      <c r="EVV109" s="189"/>
      <c r="EVW109" s="189"/>
      <c r="EVX109" s="189"/>
      <c r="EVY109" s="189"/>
      <c r="EVZ109" s="189"/>
      <c r="EWA109" s="189"/>
      <c r="EWB109" s="189"/>
      <c r="EWC109" s="189"/>
      <c r="EWD109" s="189"/>
      <c r="EWE109" s="189"/>
      <c r="EWF109" s="189"/>
      <c r="EWG109" s="189"/>
      <c r="EWH109" s="189"/>
      <c r="EWI109" s="189"/>
      <c r="EWJ109" s="189"/>
      <c r="EWK109" s="189"/>
      <c r="EWL109" s="189"/>
      <c r="EWM109" s="189"/>
      <c r="EWN109" s="189"/>
      <c r="EWO109" s="189"/>
      <c r="EWP109" s="189"/>
      <c r="EWQ109" s="189"/>
      <c r="EWR109" s="189"/>
      <c r="EWS109" s="189"/>
      <c r="EWT109" s="189"/>
      <c r="EWU109" s="189"/>
      <c r="EWV109" s="189"/>
      <c r="EWW109" s="189"/>
      <c r="EWX109" s="189"/>
      <c r="EWY109" s="189"/>
      <c r="EWZ109" s="189"/>
      <c r="EXA109" s="189"/>
      <c r="EXB109" s="189"/>
      <c r="EXC109" s="189"/>
      <c r="EXD109" s="189"/>
      <c r="EXE109" s="189"/>
      <c r="EXF109" s="189"/>
      <c r="EXG109" s="189"/>
      <c r="EXH109" s="189"/>
      <c r="EXI109" s="189"/>
      <c r="EXJ109" s="189"/>
      <c r="EXK109" s="189"/>
      <c r="EXL109" s="189"/>
      <c r="EXM109" s="189"/>
      <c r="EXN109" s="189"/>
      <c r="EXO109" s="189"/>
      <c r="EXP109" s="189"/>
      <c r="EXQ109" s="189"/>
      <c r="EXR109" s="189"/>
      <c r="EXS109" s="189"/>
      <c r="EXT109" s="189"/>
      <c r="EXU109" s="189"/>
      <c r="EXV109" s="189"/>
      <c r="EXW109" s="189"/>
      <c r="EXX109" s="189"/>
      <c r="EXY109" s="189"/>
      <c r="EXZ109" s="189"/>
      <c r="EYA109" s="189"/>
      <c r="EYB109" s="189"/>
      <c r="EYC109" s="189"/>
      <c r="EYD109" s="189"/>
      <c r="EYE109" s="189"/>
      <c r="EYF109" s="189"/>
      <c r="EYG109" s="189"/>
      <c r="EYH109" s="189"/>
      <c r="EYI109" s="189"/>
      <c r="EYJ109" s="189"/>
      <c r="EYK109" s="189"/>
      <c r="EYL109" s="189"/>
      <c r="EYM109" s="189"/>
      <c r="EYN109" s="189"/>
      <c r="EYO109" s="189"/>
      <c r="EYP109" s="189"/>
      <c r="EYQ109" s="189"/>
      <c r="EYR109" s="189"/>
      <c r="EYS109" s="189"/>
      <c r="EYT109" s="189"/>
      <c r="EYU109" s="189"/>
      <c r="EYV109" s="189"/>
      <c r="EYW109" s="189"/>
      <c r="EYX109" s="189"/>
      <c r="EYY109" s="189"/>
      <c r="EYZ109" s="189"/>
      <c r="EZA109" s="189"/>
      <c r="EZB109" s="189"/>
      <c r="EZC109" s="189"/>
      <c r="EZD109" s="189"/>
      <c r="EZE109" s="189"/>
      <c r="EZF109" s="189"/>
      <c r="EZG109" s="189"/>
      <c r="EZH109" s="189"/>
      <c r="EZI109" s="189"/>
      <c r="EZJ109" s="189"/>
      <c r="EZK109" s="189"/>
      <c r="EZL109" s="189"/>
      <c r="EZM109" s="189"/>
      <c r="EZN109" s="189"/>
      <c r="EZO109" s="189"/>
      <c r="EZP109" s="189"/>
      <c r="EZQ109" s="189"/>
      <c r="EZR109" s="189"/>
      <c r="EZS109" s="189"/>
      <c r="EZT109" s="189"/>
      <c r="EZU109" s="189"/>
      <c r="EZV109" s="189"/>
      <c r="EZW109" s="189"/>
      <c r="EZX109" s="189"/>
      <c r="EZY109" s="189"/>
      <c r="EZZ109" s="189"/>
      <c r="FAA109" s="189"/>
      <c r="FAB109" s="189"/>
      <c r="FAC109" s="189"/>
      <c r="FAD109" s="189"/>
      <c r="FAE109" s="189"/>
      <c r="FAF109" s="189"/>
      <c r="FAG109" s="189"/>
      <c r="FAH109" s="189"/>
      <c r="FAI109" s="189"/>
      <c r="FAJ109" s="189"/>
      <c r="FAK109" s="189"/>
      <c r="FAL109" s="189"/>
      <c r="FAM109" s="189"/>
      <c r="FAN109" s="189"/>
      <c r="FAO109" s="189"/>
      <c r="FAP109" s="189"/>
      <c r="FAQ109" s="189"/>
      <c r="FAR109" s="189"/>
      <c r="FAS109" s="189"/>
      <c r="FAT109" s="189"/>
      <c r="FAU109" s="189"/>
      <c r="FAV109" s="189"/>
      <c r="FAW109" s="189"/>
      <c r="FAX109" s="189"/>
      <c r="FAY109" s="189"/>
      <c r="FAZ109" s="189"/>
      <c r="FBA109" s="189"/>
      <c r="FBB109" s="189"/>
      <c r="FBC109" s="189"/>
      <c r="FBD109" s="189"/>
      <c r="FBE109" s="189"/>
      <c r="FBF109" s="189"/>
      <c r="FBG109" s="189"/>
      <c r="FBH109" s="189"/>
      <c r="FBI109" s="189"/>
      <c r="FBJ109" s="189"/>
      <c r="FBK109" s="189"/>
      <c r="FBL109" s="189"/>
      <c r="FBM109" s="189"/>
      <c r="FBN109" s="189"/>
      <c r="FBO109" s="189"/>
      <c r="FBP109" s="189"/>
      <c r="FBQ109" s="189"/>
      <c r="FBR109" s="189"/>
      <c r="FBS109" s="189"/>
      <c r="FBT109" s="189"/>
      <c r="FBU109" s="189"/>
      <c r="FBV109" s="189"/>
      <c r="FBW109" s="189"/>
      <c r="FBX109" s="189"/>
      <c r="FBY109" s="189"/>
      <c r="FBZ109" s="189"/>
      <c r="FCA109" s="189"/>
      <c r="FCB109" s="189"/>
      <c r="FCC109" s="189"/>
      <c r="FCD109" s="189"/>
      <c r="FCE109" s="189"/>
      <c r="FCF109" s="189"/>
      <c r="FCG109" s="189"/>
      <c r="FCH109" s="189"/>
      <c r="FCI109" s="189"/>
      <c r="FCJ109" s="189"/>
      <c r="FCK109" s="189"/>
      <c r="FCL109" s="189"/>
      <c r="FCM109" s="189"/>
      <c r="FCN109" s="189"/>
      <c r="FCO109" s="189"/>
      <c r="FCP109" s="189"/>
      <c r="FCQ109" s="189"/>
      <c r="FCR109" s="189"/>
      <c r="FCS109" s="189"/>
      <c r="FCT109" s="189"/>
      <c r="FCU109" s="189"/>
      <c r="FCV109" s="189"/>
      <c r="FCW109" s="189"/>
      <c r="FCX109" s="189"/>
      <c r="FCY109" s="189"/>
      <c r="FCZ109" s="189"/>
      <c r="FDA109" s="189"/>
      <c r="FDB109" s="189"/>
      <c r="FDC109" s="189"/>
      <c r="FDD109" s="189"/>
      <c r="FDE109" s="189"/>
      <c r="FDF109" s="189"/>
      <c r="FDG109" s="189"/>
      <c r="FDH109" s="189"/>
      <c r="FDI109" s="189"/>
      <c r="FDJ109" s="189"/>
      <c r="FDK109" s="189"/>
      <c r="FDL109" s="189"/>
      <c r="FDM109" s="189"/>
      <c r="FDN109" s="189"/>
      <c r="FDO109" s="189"/>
      <c r="FDP109" s="189"/>
      <c r="FDQ109" s="189"/>
      <c r="FDR109" s="189"/>
      <c r="FDS109" s="189"/>
      <c r="FDT109" s="189"/>
      <c r="FDU109" s="189"/>
      <c r="FDV109" s="189"/>
      <c r="FDW109" s="189"/>
      <c r="FDX109" s="189"/>
      <c r="FDY109" s="189"/>
      <c r="FDZ109" s="189"/>
      <c r="FEA109" s="189"/>
      <c r="FEB109" s="189"/>
      <c r="FEC109" s="189"/>
      <c r="FED109" s="189"/>
      <c r="FEE109" s="189"/>
      <c r="FEF109" s="189"/>
      <c r="FEG109" s="189"/>
      <c r="FEH109" s="189"/>
      <c r="FEI109" s="189"/>
      <c r="FEJ109" s="189"/>
      <c r="FEK109" s="189"/>
      <c r="FEL109" s="189"/>
      <c r="FEM109" s="189"/>
      <c r="FEN109" s="189"/>
      <c r="FEO109" s="189"/>
      <c r="FEP109" s="189"/>
      <c r="FEQ109" s="189"/>
      <c r="FER109" s="189"/>
      <c r="FES109" s="189"/>
      <c r="FET109" s="189"/>
      <c r="FEU109" s="189"/>
      <c r="FEV109" s="189"/>
      <c r="FEW109" s="189"/>
      <c r="FEX109" s="189"/>
      <c r="FEY109" s="189"/>
      <c r="FEZ109" s="189"/>
      <c r="FFA109" s="189"/>
      <c r="FFB109" s="189"/>
      <c r="FFC109" s="189"/>
      <c r="FFD109" s="189"/>
      <c r="FFE109" s="189"/>
      <c r="FFF109" s="189"/>
      <c r="FFG109" s="189"/>
      <c r="FFH109" s="189"/>
      <c r="FFI109" s="189"/>
      <c r="FFJ109" s="189"/>
      <c r="FFK109" s="189"/>
      <c r="FFL109" s="189"/>
      <c r="FFM109" s="189"/>
      <c r="FFN109" s="189"/>
      <c r="FFO109" s="189"/>
      <c r="FFP109" s="189"/>
      <c r="FFQ109" s="189"/>
      <c r="FFR109" s="189"/>
      <c r="FFS109" s="189"/>
      <c r="FFT109" s="189"/>
      <c r="FFU109" s="189"/>
      <c r="FFV109" s="189"/>
      <c r="FFW109" s="189"/>
      <c r="FFX109" s="189"/>
      <c r="FFY109" s="189"/>
      <c r="FFZ109" s="189"/>
      <c r="FGA109" s="189"/>
      <c r="FGB109" s="189"/>
      <c r="FGC109" s="189"/>
      <c r="FGD109" s="189"/>
      <c r="FGE109" s="189"/>
      <c r="FGF109" s="189"/>
      <c r="FGG109" s="189"/>
      <c r="FGH109" s="189"/>
      <c r="FGI109" s="189"/>
      <c r="FGJ109" s="189"/>
      <c r="FGK109" s="189"/>
      <c r="FGL109" s="189"/>
      <c r="FGM109" s="189"/>
      <c r="FGN109" s="189"/>
      <c r="FGO109" s="189"/>
      <c r="FGP109" s="189"/>
      <c r="FGQ109" s="189"/>
      <c r="FGR109" s="189"/>
      <c r="FGS109" s="189"/>
      <c r="FGT109" s="189"/>
      <c r="FGU109" s="189"/>
      <c r="FGV109" s="189"/>
      <c r="FGW109" s="189"/>
      <c r="FGX109" s="189"/>
      <c r="FGY109" s="189"/>
      <c r="FGZ109" s="189"/>
      <c r="FHA109" s="189"/>
      <c r="FHB109" s="189"/>
      <c r="FHC109" s="189"/>
      <c r="FHD109" s="189"/>
      <c r="FHE109" s="189"/>
      <c r="FHF109" s="189"/>
      <c r="FHG109" s="189"/>
      <c r="FHH109" s="189"/>
      <c r="FHI109" s="189"/>
      <c r="FHJ109" s="189"/>
      <c r="FHK109" s="189"/>
      <c r="FHL109" s="189"/>
      <c r="FHM109" s="189"/>
      <c r="FHN109" s="189"/>
      <c r="FHO109" s="189"/>
      <c r="FHP109" s="189"/>
      <c r="FHQ109" s="189"/>
      <c r="FHR109" s="189"/>
      <c r="FHS109" s="189"/>
      <c r="FHT109" s="189"/>
      <c r="FHU109" s="189"/>
      <c r="FHV109" s="189"/>
      <c r="FHW109" s="189"/>
      <c r="FHX109" s="189"/>
      <c r="FHY109" s="189"/>
      <c r="FHZ109" s="189"/>
      <c r="FIA109" s="189"/>
      <c r="FIB109" s="189"/>
      <c r="FIC109" s="189"/>
      <c r="FID109" s="189"/>
      <c r="FIE109" s="189"/>
      <c r="FIF109" s="189"/>
      <c r="FIG109" s="189"/>
      <c r="FIH109" s="189"/>
      <c r="FII109" s="189"/>
      <c r="FIJ109" s="189"/>
      <c r="FIK109" s="189"/>
      <c r="FIL109" s="189"/>
      <c r="FIM109" s="189"/>
      <c r="FIN109" s="189"/>
      <c r="FIO109" s="189"/>
      <c r="FIP109" s="189"/>
      <c r="FIQ109" s="189"/>
      <c r="FIR109" s="189"/>
      <c r="FIS109" s="189"/>
      <c r="FIT109" s="189"/>
      <c r="FIU109" s="189"/>
      <c r="FIV109" s="189"/>
      <c r="FIW109" s="189"/>
      <c r="FIX109" s="189"/>
      <c r="FIY109" s="189"/>
      <c r="FIZ109" s="189"/>
      <c r="FJA109" s="189"/>
      <c r="FJB109" s="189"/>
      <c r="FJC109" s="189"/>
      <c r="FJD109" s="189"/>
      <c r="FJE109" s="189"/>
      <c r="FJF109" s="189"/>
      <c r="FJG109" s="189"/>
      <c r="FJH109" s="189"/>
      <c r="FJI109" s="189"/>
      <c r="FJJ109" s="189"/>
      <c r="FJK109" s="189"/>
      <c r="FJL109" s="189"/>
      <c r="FJM109" s="189"/>
      <c r="FJN109" s="189"/>
      <c r="FJO109" s="189"/>
      <c r="FJP109" s="189"/>
      <c r="FJQ109" s="189"/>
      <c r="FJR109" s="189"/>
      <c r="FJS109" s="189"/>
      <c r="FJT109" s="189"/>
      <c r="FJU109" s="189"/>
      <c r="FJV109" s="189"/>
      <c r="FJW109" s="189"/>
      <c r="FJX109" s="189"/>
      <c r="FJY109" s="189"/>
      <c r="FJZ109" s="189"/>
      <c r="FKA109" s="189"/>
      <c r="FKB109" s="189"/>
      <c r="FKC109" s="189"/>
      <c r="FKD109" s="189"/>
      <c r="FKE109" s="189"/>
      <c r="FKF109" s="189"/>
      <c r="FKG109" s="189"/>
      <c r="FKH109" s="189"/>
      <c r="FKI109" s="189"/>
      <c r="FKJ109" s="189"/>
      <c r="FKK109" s="189"/>
      <c r="FKL109" s="189"/>
      <c r="FKM109" s="189"/>
      <c r="FKN109" s="189"/>
      <c r="FKO109" s="189"/>
      <c r="FKP109" s="189"/>
      <c r="FKQ109" s="189"/>
      <c r="FKR109" s="189"/>
      <c r="FKS109" s="189"/>
      <c r="FKT109" s="189"/>
      <c r="FKU109" s="189"/>
      <c r="FKV109" s="189"/>
      <c r="FKW109" s="189"/>
      <c r="FKX109" s="189"/>
      <c r="FKY109" s="189"/>
      <c r="FKZ109" s="189"/>
      <c r="FLA109" s="189"/>
      <c r="FLB109" s="189"/>
      <c r="FLC109" s="189"/>
      <c r="FLD109" s="189"/>
      <c r="FLE109" s="189"/>
      <c r="FLF109" s="189"/>
      <c r="FLG109" s="189"/>
      <c r="FLH109" s="189"/>
      <c r="FLI109" s="189"/>
      <c r="FLJ109" s="189"/>
      <c r="FLK109" s="189"/>
      <c r="FLL109" s="189"/>
      <c r="FLM109" s="189"/>
      <c r="FLN109" s="189"/>
      <c r="FLO109" s="189"/>
      <c r="FLP109" s="189"/>
      <c r="FLQ109" s="189"/>
      <c r="FLR109" s="189"/>
      <c r="FLS109" s="189"/>
      <c r="FLT109" s="189"/>
      <c r="FLU109" s="189"/>
      <c r="FLV109" s="189"/>
      <c r="FLW109" s="189"/>
      <c r="FLX109" s="189"/>
      <c r="FLY109" s="189"/>
      <c r="FLZ109" s="189"/>
      <c r="FMA109" s="189"/>
      <c r="FMB109" s="189"/>
      <c r="FMC109" s="189"/>
      <c r="FMD109" s="189"/>
      <c r="FME109" s="189"/>
      <c r="FMF109" s="189"/>
      <c r="FMG109" s="189"/>
      <c r="FMH109" s="189"/>
      <c r="FMI109" s="189"/>
      <c r="FMJ109" s="189"/>
      <c r="FMK109" s="189"/>
      <c r="FML109" s="189"/>
      <c r="FMM109" s="189"/>
      <c r="FMN109" s="189"/>
      <c r="FMO109" s="189"/>
      <c r="FMP109" s="189"/>
      <c r="FMQ109" s="189"/>
      <c r="FMR109" s="189"/>
      <c r="FMS109" s="189"/>
      <c r="FMT109" s="189"/>
      <c r="FMU109" s="189"/>
      <c r="FMV109" s="189"/>
      <c r="FMW109" s="189"/>
      <c r="FMX109" s="189"/>
      <c r="FMY109" s="189"/>
      <c r="FMZ109" s="189"/>
      <c r="FNA109" s="189"/>
      <c r="FNB109" s="189"/>
      <c r="FNC109" s="189"/>
      <c r="FND109" s="189"/>
      <c r="FNE109" s="189"/>
      <c r="FNF109" s="189"/>
      <c r="FNG109" s="189"/>
      <c r="FNH109" s="189"/>
      <c r="FNI109" s="189"/>
      <c r="FNJ109" s="189"/>
      <c r="FNK109" s="189"/>
      <c r="FNL109" s="189"/>
      <c r="FNM109" s="189"/>
      <c r="FNN109" s="189"/>
      <c r="FNO109" s="189"/>
      <c r="FNP109" s="189"/>
      <c r="FNQ109" s="189"/>
      <c r="FNR109" s="189"/>
      <c r="FNS109" s="189"/>
      <c r="FNT109" s="189"/>
      <c r="FNU109" s="189"/>
      <c r="FNV109" s="189"/>
      <c r="FNW109" s="189"/>
      <c r="FNX109" s="189"/>
      <c r="FNY109" s="189"/>
      <c r="FNZ109" s="189"/>
      <c r="FOA109" s="189"/>
      <c r="FOB109" s="189"/>
      <c r="FOC109" s="189"/>
      <c r="FOD109" s="189"/>
      <c r="FOE109" s="189"/>
      <c r="FOF109" s="189"/>
      <c r="FOG109" s="189"/>
      <c r="FOH109" s="189"/>
      <c r="FOI109" s="189"/>
      <c r="FOJ109" s="189"/>
      <c r="FOK109" s="189"/>
      <c r="FOL109" s="189"/>
      <c r="FOM109" s="189"/>
      <c r="FON109" s="189"/>
      <c r="FOO109" s="189"/>
      <c r="FOP109" s="189"/>
      <c r="FOQ109" s="189"/>
      <c r="FOR109" s="189"/>
      <c r="FOS109" s="189"/>
      <c r="FOT109" s="189"/>
      <c r="FOU109" s="189"/>
      <c r="FOV109" s="189"/>
      <c r="FOW109" s="189"/>
      <c r="FOX109" s="189"/>
      <c r="FOY109" s="189"/>
      <c r="FOZ109" s="189"/>
      <c r="FPA109" s="189"/>
      <c r="FPB109" s="189"/>
      <c r="FPC109" s="189"/>
      <c r="FPD109" s="189"/>
      <c r="FPE109" s="189"/>
      <c r="FPF109" s="189"/>
      <c r="FPG109" s="189"/>
      <c r="FPH109" s="189"/>
      <c r="FPI109" s="189"/>
      <c r="FPJ109" s="189"/>
      <c r="FPK109" s="189"/>
      <c r="FPL109" s="189"/>
      <c r="FPM109" s="189"/>
      <c r="FPN109" s="189"/>
      <c r="FPO109" s="189"/>
      <c r="FPP109" s="189"/>
      <c r="FPQ109" s="189"/>
      <c r="FPR109" s="189"/>
      <c r="FPS109" s="189"/>
      <c r="FPT109" s="189"/>
      <c r="FPU109" s="189"/>
      <c r="FPV109" s="189"/>
      <c r="FPW109" s="189"/>
      <c r="FPX109" s="189"/>
      <c r="FPY109" s="189"/>
      <c r="FPZ109" s="189"/>
      <c r="FQA109" s="189"/>
      <c r="FQB109" s="189"/>
      <c r="FQC109" s="189"/>
      <c r="FQD109" s="189"/>
      <c r="FQE109" s="189"/>
      <c r="FQF109" s="189"/>
      <c r="FQG109" s="189"/>
      <c r="FQH109" s="189"/>
      <c r="FQI109" s="189"/>
      <c r="FQJ109" s="189"/>
      <c r="FQK109" s="189"/>
      <c r="FQL109" s="189"/>
      <c r="FQM109" s="189"/>
      <c r="FQN109" s="189"/>
      <c r="FQO109" s="189"/>
      <c r="FQP109" s="189"/>
      <c r="FQQ109" s="189"/>
      <c r="FQR109" s="189"/>
      <c r="FQS109" s="189"/>
      <c r="FQT109" s="189"/>
      <c r="FQU109" s="189"/>
      <c r="FQV109" s="189"/>
      <c r="FQW109" s="189"/>
      <c r="FQX109" s="189"/>
      <c r="FQY109" s="189"/>
      <c r="FQZ109" s="189"/>
      <c r="FRA109" s="189"/>
      <c r="FRB109" s="189"/>
      <c r="FRC109" s="189"/>
      <c r="FRD109" s="189"/>
      <c r="FRE109" s="189"/>
      <c r="FRF109" s="189"/>
      <c r="FRG109" s="189"/>
      <c r="FRH109" s="189"/>
      <c r="FRI109" s="189"/>
      <c r="FRJ109" s="189"/>
      <c r="FRK109" s="189"/>
      <c r="FRL109" s="189"/>
      <c r="FRM109" s="189"/>
      <c r="FRN109" s="189"/>
      <c r="FRO109" s="189"/>
      <c r="FRP109" s="189"/>
      <c r="FRQ109" s="189"/>
      <c r="FRR109" s="189"/>
      <c r="FRS109" s="189"/>
      <c r="FRT109" s="189"/>
      <c r="FRU109" s="189"/>
      <c r="FRV109" s="189"/>
      <c r="FRW109" s="189"/>
      <c r="FRX109" s="189"/>
      <c r="FRY109" s="189"/>
      <c r="FRZ109" s="189"/>
      <c r="FSA109" s="189"/>
      <c r="FSB109" s="189"/>
      <c r="FSC109" s="189"/>
      <c r="FSD109" s="189"/>
      <c r="FSE109" s="189"/>
      <c r="FSF109" s="189"/>
      <c r="FSG109" s="189"/>
      <c r="FSH109" s="189"/>
      <c r="FSI109" s="189"/>
      <c r="FSJ109" s="189"/>
      <c r="FSK109" s="189"/>
      <c r="FSL109" s="189"/>
      <c r="FSM109" s="189"/>
      <c r="FSN109" s="189"/>
      <c r="FSO109" s="189"/>
      <c r="FSP109" s="189"/>
      <c r="FSQ109" s="189"/>
      <c r="FSR109" s="189"/>
      <c r="FSS109" s="189"/>
      <c r="FST109" s="189"/>
      <c r="FSU109" s="189"/>
      <c r="FSV109" s="189"/>
      <c r="FSW109" s="189"/>
      <c r="FSX109" s="189"/>
      <c r="FSY109" s="189"/>
      <c r="FSZ109" s="189"/>
      <c r="FTA109" s="189"/>
      <c r="FTB109" s="189"/>
      <c r="FTC109" s="189"/>
      <c r="FTD109" s="189"/>
      <c r="FTE109" s="189"/>
      <c r="FTF109" s="189"/>
      <c r="FTG109" s="189"/>
      <c r="FTH109" s="189"/>
      <c r="FTI109" s="189"/>
      <c r="FTJ109" s="189"/>
      <c r="FTK109" s="189"/>
      <c r="FTL109" s="189"/>
      <c r="FTM109" s="189"/>
      <c r="FTN109" s="189"/>
      <c r="FTO109" s="189"/>
      <c r="FTP109" s="189"/>
      <c r="FTQ109" s="189"/>
      <c r="FTR109" s="189"/>
      <c r="FTS109" s="189"/>
      <c r="FTT109" s="189"/>
      <c r="FTU109" s="189"/>
      <c r="FTV109" s="189"/>
      <c r="FTW109" s="189"/>
      <c r="FTX109" s="189"/>
      <c r="FTY109" s="189"/>
      <c r="FTZ109" s="189"/>
      <c r="FUA109" s="189"/>
      <c r="FUB109" s="189"/>
      <c r="FUC109" s="189"/>
      <c r="FUD109" s="189"/>
      <c r="FUE109" s="189"/>
      <c r="FUF109" s="189"/>
      <c r="FUG109" s="189"/>
      <c r="FUH109" s="189"/>
      <c r="FUI109" s="189"/>
      <c r="FUJ109" s="189"/>
      <c r="FUK109" s="189"/>
      <c r="FUL109" s="189"/>
      <c r="FUM109" s="189"/>
      <c r="FUN109" s="189"/>
      <c r="FUO109" s="189"/>
      <c r="FUP109" s="189"/>
      <c r="FUQ109" s="189"/>
      <c r="FUR109" s="189"/>
      <c r="FUS109" s="189"/>
      <c r="FUT109" s="189"/>
      <c r="FUU109" s="189"/>
      <c r="FUV109" s="189"/>
      <c r="FUW109" s="189"/>
      <c r="FUX109" s="189"/>
      <c r="FUY109" s="189"/>
      <c r="FUZ109" s="189"/>
      <c r="FVA109" s="189"/>
      <c r="FVB109" s="189"/>
      <c r="FVC109" s="189"/>
      <c r="FVD109" s="189"/>
      <c r="FVE109" s="189"/>
      <c r="FVF109" s="189"/>
      <c r="FVG109" s="189"/>
      <c r="FVH109" s="189"/>
      <c r="FVI109" s="189"/>
      <c r="FVJ109" s="189"/>
      <c r="FVK109" s="189"/>
      <c r="FVL109" s="189"/>
      <c r="FVM109" s="189"/>
      <c r="FVN109" s="189"/>
      <c r="FVO109" s="189"/>
      <c r="FVP109" s="189"/>
      <c r="FVQ109" s="189"/>
      <c r="FVR109" s="189"/>
      <c r="FVS109" s="189"/>
      <c r="FVT109" s="189"/>
      <c r="FVU109" s="189"/>
      <c r="FVV109" s="189"/>
      <c r="FVW109" s="189"/>
      <c r="FVX109" s="189"/>
      <c r="FVY109" s="189"/>
      <c r="FVZ109" s="189"/>
      <c r="FWA109" s="189"/>
      <c r="FWB109" s="189"/>
      <c r="FWC109" s="189"/>
      <c r="FWD109" s="189"/>
      <c r="FWE109" s="189"/>
      <c r="FWF109" s="189"/>
      <c r="FWG109" s="189"/>
      <c r="FWH109" s="189"/>
      <c r="FWI109" s="189"/>
      <c r="FWJ109" s="189"/>
      <c r="FWK109" s="189"/>
      <c r="FWL109" s="189"/>
      <c r="FWM109" s="189"/>
      <c r="FWN109" s="189"/>
      <c r="FWO109" s="189"/>
      <c r="FWP109" s="189"/>
      <c r="FWQ109" s="189"/>
      <c r="FWR109" s="189"/>
      <c r="FWS109" s="189"/>
      <c r="FWT109" s="189"/>
      <c r="FWU109" s="189"/>
      <c r="FWV109" s="189"/>
      <c r="FWW109" s="189"/>
      <c r="FWX109" s="189"/>
      <c r="FWY109" s="189"/>
      <c r="FWZ109" s="189"/>
      <c r="FXA109" s="189"/>
      <c r="FXB109" s="189"/>
      <c r="FXC109" s="189"/>
      <c r="FXD109" s="189"/>
      <c r="FXE109" s="189"/>
      <c r="FXF109" s="189"/>
      <c r="FXG109" s="189"/>
      <c r="FXH109" s="189"/>
      <c r="FXI109" s="189"/>
      <c r="FXJ109" s="189"/>
      <c r="FXK109" s="189"/>
      <c r="FXL109" s="189"/>
      <c r="FXM109" s="189"/>
      <c r="FXN109" s="189"/>
      <c r="FXO109" s="189"/>
      <c r="FXP109" s="189"/>
      <c r="FXQ109" s="189"/>
      <c r="FXR109" s="189"/>
      <c r="FXS109" s="189"/>
      <c r="FXT109" s="189"/>
      <c r="FXU109" s="189"/>
      <c r="FXV109" s="189"/>
      <c r="FXW109" s="189"/>
      <c r="FXX109" s="189"/>
      <c r="FXY109" s="189"/>
      <c r="FXZ109" s="189"/>
      <c r="FYA109" s="189"/>
      <c r="FYB109" s="189"/>
      <c r="FYC109" s="189"/>
      <c r="FYD109" s="189"/>
      <c r="FYE109" s="189"/>
      <c r="FYF109" s="189"/>
      <c r="FYG109" s="189"/>
      <c r="FYH109" s="189"/>
      <c r="FYI109" s="189"/>
      <c r="FYJ109" s="189"/>
      <c r="FYK109" s="189"/>
      <c r="FYL109" s="189"/>
      <c r="FYM109" s="189"/>
      <c r="FYN109" s="189"/>
      <c r="FYO109" s="189"/>
      <c r="FYP109" s="189"/>
      <c r="FYQ109" s="189"/>
      <c r="FYR109" s="189"/>
      <c r="FYS109" s="189"/>
      <c r="FYT109" s="189"/>
      <c r="FYU109" s="189"/>
      <c r="FYV109" s="189"/>
      <c r="FYW109" s="189"/>
      <c r="FYX109" s="189"/>
      <c r="FYY109" s="189"/>
      <c r="FYZ109" s="189"/>
      <c r="FZA109" s="189"/>
      <c r="FZB109" s="189"/>
      <c r="FZC109" s="189"/>
      <c r="FZD109" s="189"/>
      <c r="FZE109" s="189"/>
      <c r="FZF109" s="189"/>
      <c r="FZG109" s="189"/>
      <c r="FZH109" s="189"/>
      <c r="FZI109" s="189"/>
      <c r="FZJ109" s="189"/>
      <c r="FZK109" s="189"/>
      <c r="FZL109" s="189"/>
      <c r="FZM109" s="189"/>
      <c r="FZN109" s="189"/>
      <c r="FZO109" s="189"/>
      <c r="FZP109" s="189"/>
      <c r="FZQ109" s="189"/>
      <c r="FZR109" s="189"/>
      <c r="FZS109" s="189"/>
      <c r="FZT109" s="189"/>
      <c r="FZU109" s="189"/>
      <c r="FZV109" s="189"/>
      <c r="FZW109" s="189"/>
      <c r="FZX109" s="189"/>
      <c r="FZY109" s="189"/>
      <c r="FZZ109" s="189"/>
      <c r="GAA109" s="189"/>
      <c r="GAB109" s="189"/>
      <c r="GAC109" s="189"/>
      <c r="GAD109" s="189"/>
      <c r="GAE109" s="189"/>
      <c r="GAF109" s="189"/>
      <c r="GAG109" s="189"/>
      <c r="GAH109" s="189"/>
      <c r="GAI109" s="189"/>
      <c r="GAJ109" s="189"/>
      <c r="GAK109" s="189"/>
      <c r="GAL109" s="189"/>
      <c r="GAM109" s="189"/>
      <c r="GAN109" s="189"/>
      <c r="GAO109" s="189"/>
      <c r="GAP109" s="189"/>
      <c r="GAQ109" s="189"/>
      <c r="GAR109" s="189"/>
      <c r="GAS109" s="189"/>
      <c r="GAT109" s="189"/>
      <c r="GAU109" s="189"/>
      <c r="GAV109" s="189"/>
      <c r="GAW109" s="189"/>
      <c r="GAX109" s="189"/>
      <c r="GAY109" s="189"/>
      <c r="GAZ109" s="189"/>
      <c r="GBA109" s="189"/>
      <c r="GBB109" s="189"/>
      <c r="GBC109" s="189"/>
      <c r="GBD109" s="189"/>
      <c r="GBE109" s="189"/>
      <c r="GBF109" s="189"/>
      <c r="GBG109" s="189"/>
      <c r="GBH109" s="189"/>
      <c r="GBI109" s="189"/>
      <c r="GBJ109" s="189"/>
      <c r="GBK109" s="189"/>
      <c r="GBL109" s="189"/>
      <c r="GBM109" s="189"/>
      <c r="GBN109" s="189"/>
      <c r="GBO109" s="189"/>
      <c r="GBP109" s="189"/>
      <c r="GBQ109" s="189"/>
      <c r="GBR109" s="189"/>
      <c r="GBS109" s="189"/>
      <c r="GBT109" s="189"/>
      <c r="GBU109" s="189"/>
      <c r="GBV109" s="189"/>
      <c r="GBW109" s="189"/>
      <c r="GBX109" s="189"/>
      <c r="GBY109" s="189"/>
      <c r="GBZ109" s="189"/>
      <c r="GCA109" s="189"/>
      <c r="GCB109" s="189"/>
      <c r="GCC109" s="189"/>
      <c r="GCD109" s="189"/>
      <c r="GCE109" s="189"/>
      <c r="GCF109" s="189"/>
      <c r="GCG109" s="189"/>
      <c r="GCH109" s="189"/>
      <c r="GCI109" s="189"/>
      <c r="GCJ109" s="189"/>
      <c r="GCK109" s="189"/>
      <c r="GCL109" s="189"/>
      <c r="GCM109" s="189"/>
      <c r="GCN109" s="189"/>
      <c r="GCO109" s="189"/>
      <c r="GCP109" s="189"/>
      <c r="GCQ109" s="189"/>
      <c r="GCR109" s="189"/>
      <c r="GCS109" s="189"/>
      <c r="GCT109" s="189"/>
      <c r="GCU109" s="189"/>
      <c r="GCV109" s="189"/>
      <c r="GCW109" s="189"/>
      <c r="GCX109" s="189"/>
      <c r="GCY109" s="189"/>
      <c r="GCZ109" s="189"/>
      <c r="GDA109" s="189"/>
      <c r="GDB109" s="189"/>
      <c r="GDC109" s="189"/>
      <c r="GDD109" s="189"/>
      <c r="GDE109" s="189"/>
      <c r="GDF109" s="189"/>
      <c r="GDG109" s="189"/>
      <c r="GDH109" s="189"/>
      <c r="GDI109" s="189"/>
      <c r="GDJ109" s="189"/>
      <c r="GDK109" s="189"/>
      <c r="GDL109" s="189"/>
      <c r="GDM109" s="189"/>
      <c r="GDN109" s="189"/>
      <c r="GDO109" s="189"/>
      <c r="GDP109" s="189"/>
      <c r="GDQ109" s="189"/>
      <c r="GDR109" s="189"/>
      <c r="GDS109" s="189"/>
      <c r="GDT109" s="189"/>
      <c r="GDU109" s="189"/>
      <c r="GDV109" s="189"/>
      <c r="GDW109" s="189"/>
      <c r="GDX109" s="189"/>
      <c r="GDY109" s="189"/>
      <c r="GDZ109" s="189"/>
      <c r="GEA109" s="189"/>
      <c r="GEB109" s="189"/>
      <c r="GEC109" s="189"/>
      <c r="GED109" s="189"/>
      <c r="GEE109" s="189"/>
      <c r="GEF109" s="189"/>
      <c r="GEG109" s="189"/>
      <c r="GEH109" s="189"/>
      <c r="GEI109" s="189"/>
      <c r="GEJ109" s="189"/>
      <c r="GEK109" s="189"/>
      <c r="GEL109" s="189"/>
      <c r="GEM109" s="189"/>
      <c r="GEN109" s="189"/>
      <c r="GEO109" s="189"/>
      <c r="GEP109" s="189"/>
      <c r="GEQ109" s="189"/>
      <c r="GER109" s="189"/>
      <c r="GES109" s="189"/>
      <c r="GET109" s="189"/>
      <c r="GEU109" s="189"/>
      <c r="GEV109" s="189"/>
      <c r="GEW109" s="189"/>
      <c r="GEX109" s="189"/>
      <c r="GEY109" s="189"/>
      <c r="GEZ109" s="189"/>
      <c r="GFA109" s="189"/>
      <c r="GFB109" s="189"/>
      <c r="GFC109" s="189"/>
      <c r="GFD109" s="189"/>
      <c r="GFE109" s="189"/>
      <c r="GFF109" s="189"/>
      <c r="GFG109" s="189"/>
      <c r="GFH109" s="189"/>
      <c r="GFI109" s="189"/>
      <c r="GFJ109" s="189"/>
      <c r="GFK109" s="189"/>
      <c r="GFL109" s="189"/>
      <c r="GFM109" s="189"/>
      <c r="GFN109" s="189"/>
      <c r="GFO109" s="189"/>
      <c r="GFP109" s="189"/>
      <c r="GFQ109" s="189"/>
      <c r="GFR109" s="189"/>
      <c r="GFS109" s="189"/>
      <c r="GFT109" s="189"/>
      <c r="GFU109" s="189"/>
      <c r="GFV109" s="189"/>
      <c r="GFW109" s="189"/>
      <c r="GFX109" s="189"/>
      <c r="GFY109" s="189"/>
      <c r="GFZ109" s="189"/>
      <c r="GGA109" s="189"/>
      <c r="GGB109" s="189"/>
      <c r="GGC109" s="189"/>
      <c r="GGD109" s="189"/>
      <c r="GGE109" s="189"/>
      <c r="GGF109" s="189"/>
      <c r="GGG109" s="189"/>
      <c r="GGH109" s="189"/>
      <c r="GGI109" s="189"/>
      <c r="GGJ109" s="189"/>
      <c r="GGK109" s="189"/>
      <c r="GGL109" s="189"/>
      <c r="GGM109" s="189"/>
      <c r="GGN109" s="189"/>
      <c r="GGO109" s="189"/>
      <c r="GGP109" s="189"/>
      <c r="GGQ109" s="189"/>
      <c r="GGR109" s="189"/>
      <c r="GGS109" s="189"/>
      <c r="GGT109" s="189"/>
      <c r="GGU109" s="189"/>
      <c r="GGV109" s="189"/>
      <c r="GGW109" s="189"/>
      <c r="GGX109" s="189"/>
      <c r="GGY109" s="189"/>
      <c r="GGZ109" s="189"/>
      <c r="GHA109" s="189"/>
      <c r="GHB109" s="189"/>
      <c r="GHC109" s="189"/>
      <c r="GHD109" s="189"/>
      <c r="GHE109" s="189"/>
      <c r="GHF109" s="189"/>
      <c r="GHG109" s="189"/>
      <c r="GHH109" s="189"/>
      <c r="GHI109" s="189"/>
      <c r="GHJ109" s="189"/>
      <c r="GHK109" s="189"/>
      <c r="GHL109" s="189"/>
      <c r="GHM109" s="189"/>
      <c r="GHN109" s="189"/>
      <c r="GHO109" s="189"/>
      <c r="GHP109" s="189"/>
      <c r="GHQ109" s="189"/>
      <c r="GHR109" s="189"/>
      <c r="GHS109" s="189"/>
      <c r="GHT109" s="189"/>
      <c r="GHU109" s="189"/>
      <c r="GHV109" s="189"/>
      <c r="GHW109" s="189"/>
      <c r="GHX109" s="189"/>
      <c r="GHY109" s="189"/>
      <c r="GHZ109" s="189"/>
      <c r="GIA109" s="189"/>
      <c r="GIB109" s="189"/>
      <c r="GIC109" s="189"/>
      <c r="GID109" s="189"/>
      <c r="GIE109" s="189"/>
      <c r="GIF109" s="189"/>
      <c r="GIG109" s="189"/>
      <c r="GIH109" s="189"/>
      <c r="GII109" s="189"/>
      <c r="GIJ109" s="189"/>
      <c r="GIK109" s="189"/>
      <c r="GIL109" s="189"/>
      <c r="GIM109" s="189"/>
      <c r="GIN109" s="189"/>
      <c r="GIO109" s="189"/>
      <c r="GIP109" s="189"/>
      <c r="GIQ109" s="189"/>
      <c r="GIR109" s="189"/>
      <c r="GIS109" s="189"/>
      <c r="GIT109" s="189"/>
      <c r="GIU109" s="189"/>
      <c r="GIV109" s="189"/>
      <c r="GIW109" s="189"/>
      <c r="GIX109" s="189"/>
      <c r="GIY109" s="189"/>
      <c r="GIZ109" s="189"/>
      <c r="GJA109" s="189"/>
      <c r="GJB109" s="189"/>
      <c r="GJC109" s="189"/>
      <c r="GJD109" s="189"/>
      <c r="GJE109" s="189"/>
      <c r="GJF109" s="189"/>
      <c r="GJG109" s="189"/>
      <c r="GJH109" s="189"/>
      <c r="GJI109" s="189"/>
      <c r="GJJ109" s="189"/>
      <c r="GJK109" s="189"/>
      <c r="GJL109" s="189"/>
      <c r="GJM109" s="189"/>
      <c r="GJN109" s="189"/>
      <c r="GJO109" s="189"/>
      <c r="GJP109" s="189"/>
      <c r="GJQ109" s="189"/>
      <c r="GJR109" s="189"/>
      <c r="GJS109" s="189"/>
      <c r="GJT109" s="189"/>
      <c r="GJU109" s="189"/>
      <c r="GJV109" s="189"/>
      <c r="GJW109" s="189"/>
      <c r="GJX109" s="189"/>
      <c r="GJY109" s="189"/>
      <c r="GJZ109" s="189"/>
      <c r="GKA109" s="189"/>
      <c r="GKB109" s="189"/>
      <c r="GKC109" s="189"/>
      <c r="GKD109" s="189"/>
      <c r="GKE109" s="189"/>
      <c r="GKF109" s="189"/>
      <c r="GKG109" s="189"/>
      <c r="GKH109" s="189"/>
      <c r="GKI109" s="189"/>
      <c r="GKJ109" s="189"/>
      <c r="GKK109" s="189"/>
      <c r="GKL109" s="189"/>
      <c r="GKM109" s="189"/>
      <c r="GKN109" s="189"/>
      <c r="GKO109" s="189"/>
      <c r="GKP109" s="189"/>
      <c r="GKQ109" s="189"/>
      <c r="GKR109" s="189"/>
      <c r="GKS109" s="189"/>
      <c r="GKT109" s="189"/>
      <c r="GKU109" s="189"/>
      <c r="GKV109" s="189"/>
      <c r="GKW109" s="189"/>
      <c r="GKX109" s="189"/>
      <c r="GKY109" s="189"/>
      <c r="GKZ109" s="189"/>
      <c r="GLA109" s="189"/>
      <c r="GLB109" s="189"/>
      <c r="GLC109" s="189"/>
      <c r="GLD109" s="189"/>
      <c r="GLE109" s="189"/>
      <c r="GLF109" s="189"/>
      <c r="GLG109" s="189"/>
      <c r="GLH109" s="189"/>
      <c r="GLI109" s="189"/>
      <c r="GLJ109" s="189"/>
      <c r="GLK109" s="189"/>
      <c r="GLL109" s="189"/>
      <c r="GLM109" s="189"/>
      <c r="GLN109" s="189"/>
      <c r="GLO109" s="189"/>
      <c r="GLP109" s="189"/>
      <c r="GLQ109" s="189"/>
      <c r="GLR109" s="189"/>
      <c r="GLS109" s="189"/>
      <c r="GLT109" s="189"/>
      <c r="GLU109" s="189"/>
      <c r="GLV109" s="189"/>
      <c r="GLW109" s="189"/>
      <c r="GLX109" s="189"/>
      <c r="GLY109" s="189"/>
      <c r="GLZ109" s="189"/>
      <c r="GMA109" s="189"/>
      <c r="GMB109" s="189"/>
      <c r="GMC109" s="189"/>
      <c r="GMD109" s="189"/>
      <c r="GME109" s="189"/>
      <c r="GMF109" s="189"/>
      <c r="GMG109" s="189"/>
      <c r="GMH109" s="189"/>
      <c r="GMI109" s="189"/>
      <c r="GMJ109" s="189"/>
      <c r="GMK109" s="189"/>
      <c r="GML109" s="189"/>
      <c r="GMM109" s="189"/>
      <c r="GMN109" s="189"/>
      <c r="GMO109" s="189"/>
      <c r="GMP109" s="189"/>
      <c r="GMQ109" s="189"/>
      <c r="GMR109" s="189"/>
      <c r="GMS109" s="189"/>
      <c r="GMT109" s="189"/>
      <c r="GMU109" s="189"/>
      <c r="GMV109" s="189"/>
      <c r="GMW109" s="189"/>
      <c r="GMX109" s="189"/>
      <c r="GMY109" s="189"/>
      <c r="GMZ109" s="189"/>
      <c r="GNA109" s="189"/>
      <c r="GNB109" s="189"/>
      <c r="GNC109" s="189"/>
      <c r="GND109" s="189"/>
      <c r="GNE109" s="189"/>
      <c r="GNF109" s="189"/>
      <c r="GNG109" s="189"/>
      <c r="GNH109" s="189"/>
      <c r="GNI109" s="189"/>
      <c r="GNJ109" s="189"/>
      <c r="GNK109" s="189"/>
      <c r="GNL109" s="189"/>
      <c r="GNM109" s="189"/>
      <c r="GNN109" s="189"/>
      <c r="GNO109" s="189"/>
      <c r="GNP109" s="189"/>
      <c r="GNQ109" s="189"/>
      <c r="GNR109" s="189"/>
      <c r="GNS109" s="189"/>
      <c r="GNT109" s="189"/>
      <c r="GNU109" s="189"/>
      <c r="GNV109" s="189"/>
      <c r="GNW109" s="189"/>
      <c r="GNX109" s="189"/>
      <c r="GNY109" s="189"/>
      <c r="GNZ109" s="189"/>
      <c r="GOA109" s="189"/>
      <c r="GOB109" s="189"/>
      <c r="GOC109" s="189"/>
      <c r="GOD109" s="189"/>
      <c r="GOE109" s="189"/>
      <c r="GOF109" s="189"/>
      <c r="GOG109" s="189"/>
      <c r="GOH109" s="189"/>
      <c r="GOI109" s="189"/>
      <c r="GOJ109" s="189"/>
      <c r="GOK109" s="189"/>
      <c r="GOL109" s="189"/>
      <c r="GOM109" s="189"/>
      <c r="GON109" s="189"/>
      <c r="GOO109" s="189"/>
      <c r="GOP109" s="189"/>
      <c r="GOQ109" s="189"/>
      <c r="GOR109" s="189"/>
      <c r="GOS109" s="189"/>
      <c r="GOT109" s="189"/>
      <c r="GOU109" s="189"/>
      <c r="GOV109" s="189"/>
      <c r="GOW109" s="189"/>
      <c r="GOX109" s="189"/>
      <c r="GOY109" s="189"/>
      <c r="GOZ109" s="189"/>
      <c r="GPA109" s="189"/>
      <c r="GPB109" s="189"/>
      <c r="GPC109" s="189"/>
      <c r="GPD109" s="189"/>
      <c r="GPE109" s="189"/>
      <c r="GPF109" s="189"/>
      <c r="GPG109" s="189"/>
      <c r="GPH109" s="189"/>
      <c r="GPI109" s="189"/>
      <c r="GPJ109" s="189"/>
      <c r="GPK109" s="189"/>
      <c r="GPL109" s="189"/>
      <c r="GPM109" s="189"/>
      <c r="GPN109" s="189"/>
      <c r="GPO109" s="189"/>
      <c r="GPP109" s="189"/>
      <c r="GPQ109" s="189"/>
      <c r="GPR109" s="189"/>
      <c r="GPS109" s="189"/>
      <c r="GPT109" s="189"/>
      <c r="GPU109" s="189"/>
      <c r="GPV109" s="189"/>
      <c r="GPW109" s="189"/>
      <c r="GPX109" s="189"/>
      <c r="GPY109" s="189"/>
      <c r="GPZ109" s="189"/>
      <c r="GQA109" s="189"/>
      <c r="GQB109" s="189"/>
      <c r="GQC109" s="189"/>
      <c r="GQD109" s="189"/>
      <c r="GQE109" s="189"/>
      <c r="GQF109" s="189"/>
      <c r="GQG109" s="189"/>
      <c r="GQH109" s="189"/>
      <c r="GQI109" s="189"/>
      <c r="GQJ109" s="189"/>
      <c r="GQK109" s="189"/>
      <c r="GQL109" s="189"/>
      <c r="GQM109" s="189"/>
      <c r="GQN109" s="189"/>
      <c r="GQO109" s="189"/>
      <c r="GQP109" s="189"/>
      <c r="GQQ109" s="189"/>
      <c r="GQR109" s="189"/>
      <c r="GQS109" s="189"/>
      <c r="GQT109" s="189"/>
      <c r="GQU109" s="189"/>
      <c r="GQV109" s="189"/>
      <c r="GQW109" s="189"/>
      <c r="GQX109" s="189"/>
      <c r="GQY109" s="189"/>
      <c r="GQZ109" s="189"/>
      <c r="GRA109" s="189"/>
      <c r="GRB109" s="189"/>
      <c r="GRC109" s="189"/>
      <c r="GRD109" s="189"/>
      <c r="GRE109" s="189"/>
      <c r="GRF109" s="189"/>
      <c r="GRG109" s="189"/>
      <c r="GRH109" s="189"/>
      <c r="GRI109" s="189"/>
      <c r="GRJ109" s="189"/>
      <c r="GRK109" s="189"/>
      <c r="GRL109" s="189"/>
      <c r="GRM109" s="189"/>
      <c r="GRN109" s="189"/>
      <c r="GRO109" s="189"/>
      <c r="GRP109" s="189"/>
      <c r="GRQ109" s="189"/>
      <c r="GRR109" s="189"/>
      <c r="GRS109" s="189"/>
      <c r="GRT109" s="189"/>
      <c r="GRU109" s="189"/>
      <c r="GRV109" s="189"/>
      <c r="GRW109" s="189"/>
      <c r="GRX109" s="189"/>
      <c r="GRY109" s="189"/>
      <c r="GRZ109" s="189"/>
      <c r="GSA109" s="189"/>
      <c r="GSB109" s="189"/>
      <c r="GSC109" s="189"/>
      <c r="GSD109" s="189"/>
      <c r="GSE109" s="189"/>
      <c r="GSF109" s="189"/>
      <c r="GSG109" s="189"/>
      <c r="GSH109" s="189"/>
      <c r="GSI109" s="189"/>
      <c r="GSJ109" s="189"/>
      <c r="GSK109" s="189"/>
      <c r="GSL109" s="189"/>
      <c r="GSM109" s="189"/>
      <c r="GSN109" s="189"/>
      <c r="GSO109" s="189"/>
      <c r="GSP109" s="189"/>
      <c r="GSQ109" s="189"/>
      <c r="GSR109" s="189"/>
      <c r="GSS109" s="189"/>
      <c r="GST109" s="189"/>
      <c r="GSU109" s="189"/>
      <c r="GSV109" s="189"/>
      <c r="GSW109" s="189"/>
      <c r="GSX109" s="189"/>
      <c r="GSY109" s="189"/>
      <c r="GSZ109" s="189"/>
      <c r="GTA109" s="189"/>
      <c r="GTB109" s="189"/>
      <c r="GTC109" s="189"/>
      <c r="GTD109" s="189"/>
      <c r="GTE109" s="189"/>
      <c r="GTF109" s="189"/>
      <c r="GTG109" s="189"/>
      <c r="GTH109" s="189"/>
      <c r="GTI109" s="189"/>
      <c r="GTJ109" s="189"/>
      <c r="GTK109" s="189"/>
      <c r="GTL109" s="189"/>
      <c r="GTM109" s="189"/>
      <c r="GTN109" s="189"/>
      <c r="GTO109" s="189"/>
      <c r="GTP109" s="189"/>
      <c r="GTQ109" s="189"/>
      <c r="GTR109" s="189"/>
      <c r="GTS109" s="189"/>
      <c r="GTT109" s="189"/>
      <c r="GTU109" s="189"/>
      <c r="GTV109" s="189"/>
      <c r="GTW109" s="189"/>
      <c r="GTX109" s="189"/>
      <c r="GTY109" s="189"/>
      <c r="GTZ109" s="189"/>
      <c r="GUA109" s="189"/>
      <c r="GUB109" s="189"/>
      <c r="GUC109" s="189"/>
      <c r="GUD109" s="189"/>
      <c r="GUE109" s="189"/>
      <c r="GUF109" s="189"/>
      <c r="GUG109" s="189"/>
      <c r="GUH109" s="189"/>
      <c r="GUI109" s="189"/>
      <c r="GUJ109" s="189"/>
      <c r="GUK109" s="189"/>
      <c r="GUL109" s="189"/>
      <c r="GUM109" s="189"/>
      <c r="GUN109" s="189"/>
      <c r="GUO109" s="189"/>
      <c r="GUP109" s="189"/>
      <c r="GUQ109" s="189"/>
      <c r="GUR109" s="189"/>
      <c r="GUS109" s="189"/>
      <c r="GUT109" s="189"/>
      <c r="GUU109" s="189"/>
      <c r="GUV109" s="189"/>
      <c r="GUW109" s="189"/>
      <c r="GUX109" s="189"/>
      <c r="GUY109" s="189"/>
      <c r="GUZ109" s="189"/>
      <c r="GVA109" s="189"/>
      <c r="GVB109" s="189"/>
      <c r="GVC109" s="189"/>
      <c r="GVD109" s="189"/>
      <c r="GVE109" s="189"/>
      <c r="GVF109" s="189"/>
      <c r="GVG109" s="189"/>
      <c r="GVH109" s="189"/>
      <c r="GVI109" s="189"/>
      <c r="GVJ109" s="189"/>
      <c r="GVK109" s="189"/>
      <c r="GVL109" s="189"/>
      <c r="GVM109" s="189"/>
      <c r="GVN109" s="189"/>
      <c r="GVO109" s="189"/>
      <c r="GVP109" s="189"/>
      <c r="GVQ109" s="189"/>
      <c r="GVR109" s="189"/>
      <c r="GVS109" s="189"/>
      <c r="GVT109" s="189"/>
      <c r="GVU109" s="189"/>
      <c r="GVV109" s="189"/>
      <c r="GVW109" s="189"/>
      <c r="GVX109" s="189"/>
      <c r="GVY109" s="189"/>
      <c r="GVZ109" s="189"/>
      <c r="GWA109" s="189"/>
      <c r="GWB109" s="189"/>
      <c r="GWC109" s="189"/>
      <c r="GWD109" s="189"/>
      <c r="GWE109" s="189"/>
      <c r="GWF109" s="189"/>
      <c r="GWG109" s="189"/>
      <c r="GWH109" s="189"/>
      <c r="GWI109" s="189"/>
      <c r="GWJ109" s="189"/>
      <c r="GWK109" s="189"/>
      <c r="GWL109" s="189"/>
      <c r="GWM109" s="189"/>
      <c r="GWN109" s="189"/>
      <c r="GWO109" s="189"/>
      <c r="GWP109" s="189"/>
      <c r="GWQ109" s="189"/>
      <c r="GWR109" s="189"/>
      <c r="GWS109" s="189"/>
      <c r="GWT109" s="189"/>
      <c r="GWU109" s="189"/>
      <c r="GWV109" s="189"/>
      <c r="GWW109" s="189"/>
      <c r="GWX109" s="189"/>
      <c r="GWY109" s="189"/>
      <c r="GWZ109" s="189"/>
      <c r="GXA109" s="189"/>
      <c r="GXB109" s="189"/>
      <c r="GXC109" s="189"/>
      <c r="GXD109" s="189"/>
      <c r="GXE109" s="189"/>
      <c r="GXF109" s="189"/>
      <c r="GXG109" s="189"/>
      <c r="GXH109" s="189"/>
      <c r="GXI109" s="189"/>
      <c r="GXJ109" s="189"/>
      <c r="GXK109" s="189"/>
      <c r="GXL109" s="189"/>
      <c r="GXM109" s="189"/>
      <c r="GXN109" s="189"/>
      <c r="GXO109" s="189"/>
      <c r="GXP109" s="189"/>
      <c r="GXQ109" s="189"/>
      <c r="GXR109" s="189"/>
      <c r="GXS109" s="189"/>
      <c r="GXT109" s="189"/>
      <c r="GXU109" s="189"/>
      <c r="GXV109" s="189"/>
      <c r="GXW109" s="189"/>
      <c r="GXX109" s="189"/>
      <c r="GXY109" s="189"/>
      <c r="GXZ109" s="189"/>
      <c r="GYA109" s="189"/>
      <c r="GYB109" s="189"/>
      <c r="GYC109" s="189"/>
      <c r="GYD109" s="189"/>
      <c r="GYE109" s="189"/>
      <c r="GYF109" s="189"/>
      <c r="GYG109" s="189"/>
      <c r="GYH109" s="189"/>
      <c r="GYI109" s="189"/>
      <c r="GYJ109" s="189"/>
      <c r="GYK109" s="189"/>
      <c r="GYL109" s="189"/>
      <c r="GYM109" s="189"/>
      <c r="GYN109" s="189"/>
      <c r="GYO109" s="189"/>
      <c r="GYP109" s="189"/>
      <c r="GYQ109" s="189"/>
      <c r="GYR109" s="189"/>
      <c r="GYS109" s="189"/>
      <c r="GYT109" s="189"/>
      <c r="GYU109" s="189"/>
      <c r="GYV109" s="189"/>
      <c r="GYW109" s="189"/>
      <c r="GYX109" s="189"/>
      <c r="GYY109" s="189"/>
      <c r="GYZ109" s="189"/>
      <c r="GZA109" s="189"/>
      <c r="GZB109" s="189"/>
      <c r="GZC109" s="189"/>
      <c r="GZD109" s="189"/>
      <c r="GZE109" s="189"/>
      <c r="GZF109" s="189"/>
      <c r="GZG109" s="189"/>
      <c r="GZH109" s="189"/>
      <c r="GZI109" s="189"/>
      <c r="GZJ109" s="189"/>
      <c r="GZK109" s="189"/>
      <c r="GZL109" s="189"/>
      <c r="GZM109" s="189"/>
      <c r="GZN109" s="189"/>
      <c r="GZO109" s="189"/>
      <c r="GZP109" s="189"/>
      <c r="GZQ109" s="189"/>
      <c r="GZR109" s="189"/>
      <c r="GZS109" s="189"/>
      <c r="GZT109" s="189"/>
      <c r="GZU109" s="189"/>
      <c r="GZV109" s="189"/>
      <c r="GZW109" s="189"/>
      <c r="GZX109" s="189"/>
      <c r="GZY109" s="189"/>
      <c r="GZZ109" s="189"/>
      <c r="HAA109" s="189"/>
      <c r="HAB109" s="189"/>
      <c r="HAC109" s="189"/>
      <c r="HAD109" s="189"/>
      <c r="HAE109" s="189"/>
      <c r="HAF109" s="189"/>
      <c r="HAG109" s="189"/>
      <c r="HAH109" s="189"/>
      <c r="HAI109" s="189"/>
      <c r="HAJ109" s="189"/>
      <c r="HAK109" s="189"/>
      <c r="HAL109" s="189"/>
      <c r="HAM109" s="189"/>
      <c r="HAN109" s="189"/>
      <c r="HAO109" s="189"/>
      <c r="HAP109" s="189"/>
      <c r="HAQ109" s="189"/>
      <c r="HAR109" s="189"/>
      <c r="HAS109" s="189"/>
      <c r="HAT109" s="189"/>
      <c r="HAU109" s="189"/>
      <c r="HAV109" s="189"/>
      <c r="HAW109" s="189"/>
      <c r="HAX109" s="189"/>
      <c r="HAY109" s="189"/>
      <c r="HAZ109" s="189"/>
      <c r="HBA109" s="189"/>
      <c r="HBB109" s="189"/>
      <c r="HBC109" s="189"/>
      <c r="HBD109" s="189"/>
      <c r="HBE109" s="189"/>
      <c r="HBF109" s="189"/>
      <c r="HBG109" s="189"/>
      <c r="HBH109" s="189"/>
      <c r="HBI109" s="189"/>
      <c r="HBJ109" s="189"/>
      <c r="HBK109" s="189"/>
      <c r="HBL109" s="189"/>
      <c r="HBM109" s="189"/>
      <c r="HBN109" s="189"/>
      <c r="HBO109" s="189"/>
      <c r="HBP109" s="189"/>
      <c r="HBQ109" s="189"/>
      <c r="HBR109" s="189"/>
      <c r="HBS109" s="189"/>
      <c r="HBT109" s="189"/>
      <c r="HBU109" s="189"/>
      <c r="HBV109" s="189"/>
      <c r="HBW109" s="189"/>
      <c r="HBX109" s="189"/>
      <c r="HBY109" s="189"/>
      <c r="HBZ109" s="189"/>
      <c r="HCA109" s="189"/>
      <c r="HCB109" s="189"/>
      <c r="HCC109" s="189"/>
      <c r="HCD109" s="189"/>
      <c r="HCE109" s="189"/>
      <c r="HCF109" s="189"/>
      <c r="HCG109" s="189"/>
      <c r="HCH109" s="189"/>
      <c r="HCI109" s="189"/>
      <c r="HCJ109" s="189"/>
      <c r="HCK109" s="189"/>
      <c r="HCL109" s="189"/>
      <c r="HCM109" s="189"/>
      <c r="HCN109" s="189"/>
      <c r="HCO109" s="189"/>
      <c r="HCP109" s="189"/>
      <c r="HCQ109" s="189"/>
      <c r="HCR109" s="189"/>
      <c r="HCS109" s="189"/>
      <c r="HCT109" s="189"/>
      <c r="HCU109" s="189"/>
      <c r="HCV109" s="189"/>
      <c r="HCW109" s="189"/>
      <c r="HCX109" s="189"/>
      <c r="HCY109" s="189"/>
      <c r="HCZ109" s="189"/>
      <c r="HDA109" s="189"/>
      <c r="HDB109" s="189"/>
      <c r="HDC109" s="189"/>
      <c r="HDD109" s="189"/>
      <c r="HDE109" s="189"/>
      <c r="HDF109" s="189"/>
      <c r="HDG109" s="189"/>
      <c r="HDH109" s="189"/>
      <c r="HDI109" s="189"/>
      <c r="HDJ109" s="189"/>
      <c r="HDK109" s="189"/>
      <c r="HDL109" s="189"/>
      <c r="HDM109" s="189"/>
      <c r="HDN109" s="189"/>
      <c r="HDO109" s="189"/>
      <c r="HDP109" s="189"/>
      <c r="HDQ109" s="189"/>
      <c r="HDR109" s="189"/>
      <c r="HDS109" s="189"/>
      <c r="HDT109" s="189"/>
      <c r="HDU109" s="189"/>
      <c r="HDV109" s="189"/>
      <c r="HDW109" s="189"/>
      <c r="HDX109" s="189"/>
      <c r="HDY109" s="189"/>
      <c r="HDZ109" s="189"/>
      <c r="HEA109" s="189"/>
      <c r="HEB109" s="189"/>
      <c r="HEC109" s="189"/>
      <c r="HED109" s="189"/>
      <c r="HEE109" s="189"/>
      <c r="HEF109" s="189"/>
      <c r="HEG109" s="189"/>
      <c r="HEH109" s="189"/>
      <c r="HEI109" s="189"/>
      <c r="HEJ109" s="189"/>
      <c r="HEK109" s="189"/>
      <c r="HEL109" s="189"/>
      <c r="HEM109" s="189"/>
      <c r="HEN109" s="189"/>
      <c r="HEO109" s="189"/>
      <c r="HEP109" s="189"/>
      <c r="HEQ109" s="189"/>
      <c r="HER109" s="189"/>
      <c r="HES109" s="189"/>
      <c r="HET109" s="189"/>
      <c r="HEU109" s="189"/>
      <c r="HEV109" s="189"/>
      <c r="HEW109" s="189"/>
      <c r="HEX109" s="189"/>
      <c r="HEY109" s="189"/>
      <c r="HEZ109" s="189"/>
      <c r="HFA109" s="189"/>
      <c r="HFB109" s="189"/>
      <c r="HFC109" s="189"/>
      <c r="HFD109" s="189"/>
      <c r="HFE109" s="189"/>
      <c r="HFF109" s="189"/>
      <c r="HFG109" s="189"/>
      <c r="HFH109" s="189"/>
      <c r="HFI109" s="189"/>
      <c r="HFJ109" s="189"/>
      <c r="HFK109" s="189"/>
      <c r="HFL109" s="189"/>
      <c r="HFM109" s="189"/>
      <c r="HFN109" s="189"/>
      <c r="HFO109" s="189"/>
      <c r="HFP109" s="189"/>
      <c r="HFQ109" s="189"/>
      <c r="HFR109" s="189"/>
      <c r="HFS109" s="189"/>
      <c r="HFT109" s="189"/>
      <c r="HFU109" s="189"/>
      <c r="HFV109" s="189"/>
      <c r="HFW109" s="189"/>
      <c r="HFX109" s="189"/>
      <c r="HFY109" s="189"/>
      <c r="HFZ109" s="189"/>
      <c r="HGA109" s="189"/>
      <c r="HGB109" s="189"/>
      <c r="HGC109" s="189"/>
      <c r="HGD109" s="189"/>
      <c r="HGE109" s="189"/>
      <c r="HGF109" s="189"/>
      <c r="HGG109" s="189"/>
      <c r="HGH109" s="189"/>
      <c r="HGI109" s="189"/>
      <c r="HGJ109" s="189"/>
      <c r="HGK109" s="189"/>
      <c r="HGL109" s="189"/>
      <c r="HGM109" s="189"/>
      <c r="HGN109" s="189"/>
      <c r="HGO109" s="189"/>
      <c r="HGP109" s="189"/>
      <c r="HGQ109" s="189"/>
      <c r="HGR109" s="189"/>
      <c r="HGS109" s="189"/>
      <c r="HGT109" s="189"/>
      <c r="HGU109" s="189"/>
      <c r="HGV109" s="189"/>
      <c r="HGW109" s="189"/>
      <c r="HGX109" s="189"/>
      <c r="HGY109" s="189"/>
      <c r="HGZ109" s="189"/>
      <c r="HHA109" s="189"/>
      <c r="HHB109" s="189"/>
      <c r="HHC109" s="189"/>
      <c r="HHD109" s="189"/>
      <c r="HHE109" s="189"/>
      <c r="HHF109" s="189"/>
      <c r="HHG109" s="189"/>
      <c r="HHH109" s="189"/>
      <c r="HHI109" s="189"/>
      <c r="HHJ109" s="189"/>
      <c r="HHK109" s="189"/>
      <c r="HHL109" s="189"/>
      <c r="HHM109" s="189"/>
      <c r="HHN109" s="189"/>
      <c r="HHO109" s="189"/>
      <c r="HHP109" s="189"/>
      <c r="HHQ109" s="189"/>
      <c r="HHR109" s="189"/>
      <c r="HHS109" s="189"/>
      <c r="HHT109" s="189"/>
      <c r="HHU109" s="189"/>
      <c r="HHV109" s="189"/>
      <c r="HHW109" s="189"/>
      <c r="HHX109" s="189"/>
      <c r="HHY109" s="189"/>
      <c r="HHZ109" s="189"/>
      <c r="HIA109" s="189"/>
      <c r="HIB109" s="189"/>
      <c r="HIC109" s="189"/>
      <c r="HID109" s="189"/>
      <c r="HIE109" s="189"/>
      <c r="HIF109" s="189"/>
      <c r="HIG109" s="189"/>
      <c r="HIH109" s="189"/>
      <c r="HII109" s="189"/>
      <c r="HIJ109" s="189"/>
      <c r="HIK109" s="189"/>
      <c r="HIL109" s="189"/>
      <c r="HIM109" s="189"/>
      <c r="HIN109" s="189"/>
      <c r="HIO109" s="189"/>
      <c r="HIP109" s="189"/>
      <c r="HIQ109" s="189"/>
      <c r="HIR109" s="189"/>
      <c r="HIS109" s="189"/>
      <c r="HIT109" s="189"/>
      <c r="HIU109" s="189"/>
      <c r="HIV109" s="189"/>
      <c r="HIW109" s="189"/>
      <c r="HIX109" s="189"/>
      <c r="HIY109" s="189"/>
      <c r="HIZ109" s="189"/>
      <c r="HJA109" s="189"/>
      <c r="HJB109" s="189"/>
      <c r="HJC109" s="189"/>
      <c r="HJD109" s="189"/>
      <c r="HJE109" s="189"/>
      <c r="HJF109" s="189"/>
      <c r="HJG109" s="189"/>
      <c r="HJH109" s="189"/>
      <c r="HJI109" s="189"/>
      <c r="HJJ109" s="189"/>
      <c r="HJK109" s="189"/>
      <c r="HJL109" s="189"/>
      <c r="HJM109" s="189"/>
      <c r="HJN109" s="189"/>
      <c r="HJO109" s="189"/>
      <c r="HJP109" s="189"/>
      <c r="HJQ109" s="189"/>
      <c r="HJR109" s="189"/>
      <c r="HJS109" s="189"/>
      <c r="HJT109" s="189"/>
      <c r="HJU109" s="189"/>
      <c r="HJV109" s="189"/>
      <c r="HJW109" s="189"/>
      <c r="HJX109" s="189"/>
      <c r="HJY109" s="189"/>
      <c r="HJZ109" s="189"/>
      <c r="HKA109" s="189"/>
      <c r="HKB109" s="189"/>
      <c r="HKC109" s="189"/>
      <c r="HKD109" s="189"/>
      <c r="HKE109" s="189"/>
      <c r="HKF109" s="189"/>
      <c r="HKG109" s="189"/>
      <c r="HKH109" s="189"/>
      <c r="HKI109" s="189"/>
      <c r="HKJ109" s="189"/>
      <c r="HKK109" s="189"/>
      <c r="HKL109" s="189"/>
      <c r="HKM109" s="189"/>
      <c r="HKN109" s="189"/>
      <c r="HKO109" s="189"/>
      <c r="HKP109" s="189"/>
      <c r="HKQ109" s="189"/>
      <c r="HKR109" s="189"/>
      <c r="HKS109" s="189"/>
      <c r="HKT109" s="189"/>
      <c r="HKU109" s="189"/>
      <c r="HKV109" s="189"/>
      <c r="HKW109" s="189"/>
      <c r="HKX109" s="189"/>
      <c r="HKY109" s="189"/>
      <c r="HKZ109" s="189"/>
      <c r="HLA109" s="189"/>
      <c r="HLB109" s="189"/>
      <c r="HLC109" s="189"/>
      <c r="HLD109" s="189"/>
      <c r="HLE109" s="189"/>
      <c r="HLF109" s="189"/>
      <c r="HLG109" s="189"/>
      <c r="HLH109" s="189"/>
      <c r="HLI109" s="189"/>
      <c r="HLJ109" s="189"/>
      <c r="HLK109" s="189"/>
      <c r="HLL109" s="189"/>
      <c r="HLM109" s="189"/>
      <c r="HLN109" s="189"/>
      <c r="HLO109" s="189"/>
      <c r="HLP109" s="189"/>
      <c r="HLQ109" s="189"/>
      <c r="HLR109" s="189"/>
      <c r="HLS109" s="189"/>
      <c r="HLT109" s="189"/>
      <c r="HLU109" s="189"/>
      <c r="HLV109" s="189"/>
      <c r="HLW109" s="189"/>
      <c r="HLX109" s="189"/>
      <c r="HLY109" s="189"/>
      <c r="HLZ109" s="189"/>
      <c r="HMA109" s="189"/>
      <c r="HMB109" s="189"/>
      <c r="HMC109" s="189"/>
      <c r="HMD109" s="189"/>
      <c r="HME109" s="189"/>
      <c r="HMF109" s="189"/>
      <c r="HMG109" s="189"/>
      <c r="HMH109" s="189"/>
      <c r="HMI109" s="189"/>
      <c r="HMJ109" s="189"/>
      <c r="HMK109" s="189"/>
      <c r="HML109" s="189"/>
      <c r="HMM109" s="189"/>
      <c r="HMN109" s="189"/>
      <c r="HMO109" s="189"/>
      <c r="HMP109" s="189"/>
      <c r="HMQ109" s="189"/>
      <c r="HMR109" s="189"/>
      <c r="HMS109" s="189"/>
      <c r="HMT109" s="189"/>
      <c r="HMU109" s="189"/>
      <c r="HMV109" s="189"/>
      <c r="HMW109" s="189"/>
      <c r="HMX109" s="189"/>
      <c r="HMY109" s="189"/>
      <c r="HMZ109" s="189"/>
      <c r="HNA109" s="189"/>
      <c r="HNB109" s="189"/>
      <c r="HNC109" s="189"/>
      <c r="HND109" s="189"/>
      <c r="HNE109" s="189"/>
      <c r="HNF109" s="189"/>
      <c r="HNG109" s="189"/>
      <c r="HNH109" s="189"/>
      <c r="HNI109" s="189"/>
      <c r="HNJ109" s="189"/>
      <c r="HNK109" s="189"/>
      <c r="HNL109" s="189"/>
      <c r="HNM109" s="189"/>
      <c r="HNN109" s="189"/>
      <c r="HNO109" s="189"/>
      <c r="HNP109" s="189"/>
      <c r="HNQ109" s="189"/>
      <c r="HNR109" s="189"/>
      <c r="HNS109" s="189"/>
      <c r="HNT109" s="189"/>
      <c r="HNU109" s="189"/>
      <c r="HNV109" s="189"/>
      <c r="HNW109" s="189"/>
      <c r="HNX109" s="189"/>
      <c r="HNY109" s="189"/>
      <c r="HNZ109" s="189"/>
      <c r="HOA109" s="189"/>
      <c r="HOB109" s="189"/>
      <c r="HOC109" s="189"/>
      <c r="HOD109" s="189"/>
      <c r="HOE109" s="189"/>
      <c r="HOF109" s="189"/>
      <c r="HOG109" s="189"/>
      <c r="HOH109" s="189"/>
      <c r="HOI109" s="189"/>
      <c r="HOJ109" s="189"/>
      <c r="HOK109" s="189"/>
      <c r="HOL109" s="189"/>
      <c r="HOM109" s="189"/>
      <c r="HON109" s="189"/>
      <c r="HOO109" s="189"/>
      <c r="HOP109" s="189"/>
      <c r="HOQ109" s="189"/>
      <c r="HOR109" s="189"/>
      <c r="HOS109" s="189"/>
      <c r="HOT109" s="189"/>
      <c r="HOU109" s="189"/>
      <c r="HOV109" s="189"/>
      <c r="HOW109" s="189"/>
      <c r="HOX109" s="189"/>
      <c r="HOY109" s="189"/>
      <c r="HOZ109" s="189"/>
      <c r="HPA109" s="189"/>
      <c r="HPB109" s="189"/>
      <c r="HPC109" s="189"/>
      <c r="HPD109" s="189"/>
      <c r="HPE109" s="189"/>
      <c r="HPF109" s="189"/>
      <c r="HPG109" s="189"/>
      <c r="HPH109" s="189"/>
      <c r="HPI109" s="189"/>
      <c r="HPJ109" s="189"/>
      <c r="HPK109" s="189"/>
      <c r="HPL109" s="189"/>
      <c r="HPM109" s="189"/>
      <c r="HPN109" s="189"/>
      <c r="HPO109" s="189"/>
      <c r="HPP109" s="189"/>
      <c r="HPQ109" s="189"/>
      <c r="HPR109" s="189"/>
      <c r="HPS109" s="189"/>
      <c r="HPT109" s="189"/>
      <c r="HPU109" s="189"/>
      <c r="HPV109" s="189"/>
      <c r="HPW109" s="189"/>
      <c r="HPX109" s="189"/>
      <c r="HPY109" s="189"/>
      <c r="HPZ109" s="189"/>
      <c r="HQA109" s="189"/>
      <c r="HQB109" s="189"/>
      <c r="HQC109" s="189"/>
      <c r="HQD109" s="189"/>
      <c r="HQE109" s="189"/>
      <c r="HQF109" s="189"/>
      <c r="HQG109" s="189"/>
      <c r="HQH109" s="189"/>
      <c r="HQI109" s="189"/>
      <c r="HQJ109" s="189"/>
      <c r="HQK109" s="189"/>
      <c r="HQL109" s="189"/>
      <c r="HQM109" s="189"/>
      <c r="HQN109" s="189"/>
      <c r="HQO109" s="189"/>
      <c r="HQP109" s="189"/>
      <c r="HQQ109" s="189"/>
      <c r="HQR109" s="189"/>
      <c r="HQS109" s="189"/>
      <c r="HQT109" s="189"/>
      <c r="HQU109" s="189"/>
      <c r="HQV109" s="189"/>
      <c r="HQW109" s="189"/>
      <c r="HQX109" s="189"/>
      <c r="HQY109" s="189"/>
      <c r="HQZ109" s="189"/>
      <c r="HRA109" s="189"/>
      <c r="HRB109" s="189"/>
      <c r="HRC109" s="189"/>
      <c r="HRD109" s="189"/>
      <c r="HRE109" s="189"/>
      <c r="HRF109" s="189"/>
      <c r="HRG109" s="189"/>
      <c r="HRH109" s="189"/>
      <c r="HRI109" s="189"/>
      <c r="HRJ109" s="189"/>
      <c r="HRK109" s="189"/>
      <c r="HRL109" s="189"/>
      <c r="HRM109" s="189"/>
      <c r="HRN109" s="189"/>
      <c r="HRO109" s="189"/>
      <c r="HRP109" s="189"/>
      <c r="HRQ109" s="189"/>
      <c r="HRR109" s="189"/>
      <c r="HRS109" s="189"/>
      <c r="HRT109" s="189"/>
      <c r="HRU109" s="189"/>
      <c r="HRV109" s="189"/>
      <c r="HRW109" s="189"/>
      <c r="HRX109" s="189"/>
      <c r="HRY109" s="189"/>
      <c r="HRZ109" s="189"/>
      <c r="HSA109" s="189"/>
      <c r="HSB109" s="189"/>
      <c r="HSC109" s="189"/>
      <c r="HSD109" s="189"/>
      <c r="HSE109" s="189"/>
      <c r="HSF109" s="189"/>
      <c r="HSG109" s="189"/>
      <c r="HSH109" s="189"/>
      <c r="HSI109" s="189"/>
      <c r="HSJ109" s="189"/>
      <c r="HSK109" s="189"/>
      <c r="HSL109" s="189"/>
      <c r="HSM109" s="189"/>
      <c r="HSN109" s="189"/>
      <c r="HSO109" s="189"/>
      <c r="HSP109" s="189"/>
      <c r="HSQ109" s="189"/>
      <c r="HSR109" s="189"/>
      <c r="HSS109" s="189"/>
      <c r="HST109" s="189"/>
      <c r="HSU109" s="189"/>
      <c r="HSV109" s="189"/>
      <c r="HSW109" s="189"/>
      <c r="HSX109" s="189"/>
      <c r="HSY109" s="189"/>
      <c r="HSZ109" s="189"/>
      <c r="HTA109" s="189"/>
      <c r="HTB109" s="189"/>
      <c r="HTC109" s="189"/>
      <c r="HTD109" s="189"/>
      <c r="HTE109" s="189"/>
      <c r="HTF109" s="189"/>
      <c r="HTG109" s="189"/>
      <c r="HTH109" s="189"/>
      <c r="HTI109" s="189"/>
      <c r="HTJ109" s="189"/>
      <c r="HTK109" s="189"/>
      <c r="HTL109" s="189"/>
      <c r="HTM109" s="189"/>
      <c r="HTN109" s="189"/>
      <c r="HTO109" s="189"/>
      <c r="HTP109" s="189"/>
      <c r="HTQ109" s="189"/>
      <c r="HTR109" s="189"/>
      <c r="HTS109" s="189"/>
      <c r="HTT109" s="189"/>
      <c r="HTU109" s="189"/>
      <c r="HTV109" s="189"/>
      <c r="HTW109" s="189"/>
      <c r="HTX109" s="189"/>
      <c r="HTY109" s="189"/>
      <c r="HTZ109" s="189"/>
      <c r="HUA109" s="189"/>
      <c r="HUB109" s="189"/>
      <c r="HUC109" s="189"/>
      <c r="HUD109" s="189"/>
      <c r="HUE109" s="189"/>
      <c r="HUF109" s="189"/>
      <c r="HUG109" s="189"/>
      <c r="HUH109" s="189"/>
      <c r="HUI109" s="189"/>
      <c r="HUJ109" s="189"/>
      <c r="HUK109" s="189"/>
      <c r="HUL109" s="189"/>
      <c r="HUM109" s="189"/>
      <c r="HUN109" s="189"/>
      <c r="HUO109" s="189"/>
      <c r="HUP109" s="189"/>
      <c r="HUQ109" s="189"/>
      <c r="HUR109" s="189"/>
      <c r="HUS109" s="189"/>
      <c r="HUT109" s="189"/>
      <c r="HUU109" s="189"/>
      <c r="HUV109" s="189"/>
      <c r="HUW109" s="189"/>
      <c r="HUX109" s="189"/>
      <c r="HUY109" s="189"/>
      <c r="HUZ109" s="189"/>
      <c r="HVA109" s="189"/>
      <c r="HVB109" s="189"/>
      <c r="HVC109" s="189"/>
      <c r="HVD109" s="189"/>
      <c r="HVE109" s="189"/>
      <c r="HVF109" s="189"/>
      <c r="HVG109" s="189"/>
      <c r="HVH109" s="189"/>
      <c r="HVI109" s="189"/>
      <c r="HVJ109" s="189"/>
      <c r="HVK109" s="189"/>
      <c r="HVL109" s="189"/>
      <c r="HVM109" s="189"/>
      <c r="HVN109" s="189"/>
      <c r="HVO109" s="189"/>
      <c r="HVP109" s="189"/>
      <c r="HVQ109" s="189"/>
      <c r="HVR109" s="189"/>
      <c r="HVS109" s="189"/>
      <c r="HVT109" s="189"/>
      <c r="HVU109" s="189"/>
      <c r="HVV109" s="189"/>
      <c r="HVW109" s="189"/>
      <c r="HVX109" s="189"/>
      <c r="HVY109" s="189"/>
      <c r="HVZ109" s="189"/>
      <c r="HWA109" s="189"/>
      <c r="HWB109" s="189"/>
      <c r="HWC109" s="189"/>
      <c r="HWD109" s="189"/>
      <c r="HWE109" s="189"/>
      <c r="HWF109" s="189"/>
      <c r="HWG109" s="189"/>
      <c r="HWH109" s="189"/>
      <c r="HWI109" s="189"/>
      <c r="HWJ109" s="189"/>
      <c r="HWK109" s="189"/>
      <c r="HWL109" s="189"/>
      <c r="HWM109" s="189"/>
      <c r="HWN109" s="189"/>
      <c r="HWO109" s="189"/>
      <c r="HWP109" s="189"/>
      <c r="HWQ109" s="189"/>
      <c r="HWR109" s="189"/>
      <c r="HWS109" s="189"/>
      <c r="HWT109" s="189"/>
      <c r="HWU109" s="189"/>
      <c r="HWV109" s="189"/>
      <c r="HWW109" s="189"/>
      <c r="HWX109" s="189"/>
      <c r="HWY109" s="189"/>
      <c r="HWZ109" s="189"/>
      <c r="HXA109" s="189"/>
      <c r="HXB109" s="189"/>
      <c r="HXC109" s="189"/>
      <c r="HXD109" s="189"/>
      <c r="HXE109" s="189"/>
      <c r="HXF109" s="189"/>
      <c r="HXG109" s="189"/>
      <c r="HXH109" s="189"/>
      <c r="HXI109" s="189"/>
      <c r="HXJ109" s="189"/>
      <c r="HXK109" s="189"/>
      <c r="HXL109" s="189"/>
      <c r="HXM109" s="189"/>
      <c r="HXN109" s="189"/>
      <c r="HXO109" s="189"/>
      <c r="HXP109" s="189"/>
      <c r="HXQ109" s="189"/>
      <c r="HXR109" s="189"/>
      <c r="HXS109" s="189"/>
      <c r="HXT109" s="189"/>
      <c r="HXU109" s="189"/>
      <c r="HXV109" s="189"/>
      <c r="HXW109" s="189"/>
      <c r="HXX109" s="189"/>
      <c r="HXY109" s="189"/>
      <c r="HXZ109" s="189"/>
      <c r="HYA109" s="189"/>
      <c r="HYB109" s="189"/>
      <c r="HYC109" s="189"/>
      <c r="HYD109" s="189"/>
      <c r="HYE109" s="189"/>
      <c r="HYF109" s="189"/>
      <c r="HYG109" s="189"/>
      <c r="HYH109" s="189"/>
      <c r="HYI109" s="189"/>
      <c r="HYJ109" s="189"/>
      <c r="HYK109" s="189"/>
      <c r="HYL109" s="189"/>
      <c r="HYM109" s="189"/>
      <c r="HYN109" s="189"/>
      <c r="HYO109" s="189"/>
      <c r="HYP109" s="189"/>
      <c r="HYQ109" s="189"/>
      <c r="HYR109" s="189"/>
      <c r="HYS109" s="189"/>
      <c r="HYT109" s="189"/>
      <c r="HYU109" s="189"/>
      <c r="HYV109" s="189"/>
      <c r="HYW109" s="189"/>
      <c r="HYX109" s="189"/>
      <c r="HYY109" s="189"/>
      <c r="HYZ109" s="189"/>
      <c r="HZA109" s="189"/>
      <c r="HZB109" s="189"/>
      <c r="HZC109" s="189"/>
      <c r="HZD109" s="189"/>
      <c r="HZE109" s="189"/>
      <c r="HZF109" s="189"/>
      <c r="HZG109" s="189"/>
      <c r="HZH109" s="189"/>
      <c r="HZI109" s="189"/>
      <c r="HZJ109" s="189"/>
      <c r="HZK109" s="189"/>
      <c r="HZL109" s="189"/>
      <c r="HZM109" s="189"/>
      <c r="HZN109" s="189"/>
      <c r="HZO109" s="189"/>
      <c r="HZP109" s="189"/>
      <c r="HZQ109" s="189"/>
      <c r="HZR109" s="189"/>
      <c r="HZS109" s="189"/>
      <c r="HZT109" s="189"/>
      <c r="HZU109" s="189"/>
      <c r="HZV109" s="189"/>
      <c r="HZW109" s="189"/>
      <c r="HZX109" s="189"/>
      <c r="HZY109" s="189"/>
      <c r="HZZ109" s="189"/>
      <c r="IAA109" s="189"/>
      <c r="IAB109" s="189"/>
      <c r="IAC109" s="189"/>
      <c r="IAD109" s="189"/>
      <c r="IAE109" s="189"/>
      <c r="IAF109" s="189"/>
      <c r="IAG109" s="189"/>
      <c r="IAH109" s="189"/>
      <c r="IAI109" s="189"/>
      <c r="IAJ109" s="189"/>
      <c r="IAK109" s="189"/>
      <c r="IAL109" s="189"/>
      <c r="IAM109" s="189"/>
      <c r="IAN109" s="189"/>
      <c r="IAO109" s="189"/>
      <c r="IAP109" s="189"/>
      <c r="IAQ109" s="189"/>
      <c r="IAR109" s="189"/>
      <c r="IAS109" s="189"/>
      <c r="IAT109" s="189"/>
      <c r="IAU109" s="189"/>
      <c r="IAV109" s="189"/>
      <c r="IAW109" s="189"/>
      <c r="IAX109" s="189"/>
      <c r="IAY109" s="189"/>
      <c r="IAZ109" s="189"/>
      <c r="IBA109" s="189"/>
      <c r="IBB109" s="189"/>
      <c r="IBC109" s="189"/>
      <c r="IBD109" s="189"/>
      <c r="IBE109" s="189"/>
      <c r="IBF109" s="189"/>
      <c r="IBG109" s="189"/>
      <c r="IBH109" s="189"/>
      <c r="IBI109" s="189"/>
      <c r="IBJ109" s="189"/>
      <c r="IBK109" s="189"/>
      <c r="IBL109" s="189"/>
      <c r="IBM109" s="189"/>
      <c r="IBN109" s="189"/>
      <c r="IBO109" s="189"/>
      <c r="IBP109" s="189"/>
      <c r="IBQ109" s="189"/>
      <c r="IBR109" s="189"/>
      <c r="IBS109" s="189"/>
      <c r="IBT109" s="189"/>
      <c r="IBU109" s="189"/>
      <c r="IBV109" s="189"/>
      <c r="IBW109" s="189"/>
      <c r="IBX109" s="189"/>
      <c r="IBY109" s="189"/>
      <c r="IBZ109" s="189"/>
      <c r="ICA109" s="189"/>
      <c r="ICB109" s="189"/>
      <c r="ICC109" s="189"/>
      <c r="ICD109" s="189"/>
      <c r="ICE109" s="189"/>
      <c r="ICF109" s="189"/>
      <c r="ICG109" s="189"/>
      <c r="ICH109" s="189"/>
      <c r="ICI109" s="189"/>
      <c r="ICJ109" s="189"/>
      <c r="ICK109" s="189"/>
      <c r="ICL109" s="189"/>
      <c r="ICM109" s="189"/>
      <c r="ICN109" s="189"/>
      <c r="ICO109" s="189"/>
      <c r="ICP109" s="189"/>
      <c r="ICQ109" s="189"/>
      <c r="ICR109" s="189"/>
      <c r="ICS109" s="189"/>
      <c r="ICT109" s="189"/>
      <c r="ICU109" s="189"/>
      <c r="ICV109" s="189"/>
      <c r="ICW109" s="189"/>
      <c r="ICX109" s="189"/>
      <c r="ICY109" s="189"/>
      <c r="ICZ109" s="189"/>
      <c r="IDA109" s="189"/>
      <c r="IDB109" s="189"/>
      <c r="IDC109" s="189"/>
      <c r="IDD109" s="189"/>
      <c r="IDE109" s="189"/>
      <c r="IDF109" s="189"/>
      <c r="IDG109" s="189"/>
      <c r="IDH109" s="189"/>
      <c r="IDI109" s="189"/>
      <c r="IDJ109" s="189"/>
      <c r="IDK109" s="189"/>
      <c r="IDL109" s="189"/>
      <c r="IDM109" s="189"/>
      <c r="IDN109" s="189"/>
      <c r="IDO109" s="189"/>
      <c r="IDP109" s="189"/>
      <c r="IDQ109" s="189"/>
      <c r="IDR109" s="189"/>
      <c r="IDS109" s="189"/>
      <c r="IDT109" s="189"/>
      <c r="IDU109" s="189"/>
      <c r="IDV109" s="189"/>
      <c r="IDW109" s="189"/>
      <c r="IDX109" s="189"/>
      <c r="IDY109" s="189"/>
      <c r="IDZ109" s="189"/>
      <c r="IEA109" s="189"/>
      <c r="IEB109" s="189"/>
      <c r="IEC109" s="189"/>
      <c r="IED109" s="189"/>
      <c r="IEE109" s="189"/>
      <c r="IEF109" s="189"/>
      <c r="IEG109" s="189"/>
      <c r="IEH109" s="189"/>
      <c r="IEI109" s="189"/>
      <c r="IEJ109" s="189"/>
      <c r="IEK109" s="189"/>
      <c r="IEL109" s="189"/>
      <c r="IEM109" s="189"/>
      <c r="IEN109" s="189"/>
      <c r="IEO109" s="189"/>
      <c r="IEP109" s="189"/>
      <c r="IEQ109" s="189"/>
      <c r="IER109" s="189"/>
      <c r="IES109" s="189"/>
      <c r="IET109" s="189"/>
      <c r="IEU109" s="189"/>
      <c r="IEV109" s="189"/>
      <c r="IEW109" s="189"/>
      <c r="IEX109" s="189"/>
      <c r="IEY109" s="189"/>
      <c r="IEZ109" s="189"/>
      <c r="IFA109" s="189"/>
      <c r="IFB109" s="189"/>
      <c r="IFC109" s="189"/>
      <c r="IFD109" s="189"/>
      <c r="IFE109" s="189"/>
      <c r="IFF109" s="189"/>
      <c r="IFG109" s="189"/>
      <c r="IFH109" s="189"/>
      <c r="IFI109" s="189"/>
      <c r="IFJ109" s="189"/>
      <c r="IFK109" s="189"/>
      <c r="IFL109" s="189"/>
      <c r="IFM109" s="189"/>
      <c r="IFN109" s="189"/>
      <c r="IFO109" s="189"/>
      <c r="IFP109" s="189"/>
      <c r="IFQ109" s="189"/>
      <c r="IFR109" s="189"/>
      <c r="IFS109" s="189"/>
      <c r="IFT109" s="189"/>
      <c r="IFU109" s="189"/>
      <c r="IFV109" s="189"/>
      <c r="IFW109" s="189"/>
      <c r="IFX109" s="189"/>
      <c r="IFY109" s="189"/>
      <c r="IFZ109" s="189"/>
      <c r="IGA109" s="189"/>
      <c r="IGB109" s="189"/>
      <c r="IGC109" s="189"/>
      <c r="IGD109" s="189"/>
      <c r="IGE109" s="189"/>
      <c r="IGF109" s="189"/>
      <c r="IGG109" s="189"/>
      <c r="IGH109" s="189"/>
      <c r="IGI109" s="189"/>
      <c r="IGJ109" s="189"/>
      <c r="IGK109" s="189"/>
      <c r="IGL109" s="189"/>
      <c r="IGM109" s="189"/>
      <c r="IGN109" s="189"/>
      <c r="IGO109" s="189"/>
      <c r="IGP109" s="189"/>
      <c r="IGQ109" s="189"/>
      <c r="IGR109" s="189"/>
      <c r="IGS109" s="189"/>
      <c r="IGT109" s="189"/>
      <c r="IGU109" s="189"/>
      <c r="IGV109" s="189"/>
      <c r="IGW109" s="189"/>
      <c r="IGX109" s="189"/>
      <c r="IGY109" s="189"/>
      <c r="IGZ109" s="189"/>
      <c r="IHA109" s="189"/>
      <c r="IHB109" s="189"/>
      <c r="IHC109" s="189"/>
      <c r="IHD109" s="189"/>
      <c r="IHE109" s="189"/>
      <c r="IHF109" s="189"/>
      <c r="IHG109" s="189"/>
      <c r="IHH109" s="189"/>
      <c r="IHI109" s="189"/>
      <c r="IHJ109" s="189"/>
      <c r="IHK109" s="189"/>
      <c r="IHL109" s="189"/>
      <c r="IHM109" s="189"/>
      <c r="IHN109" s="189"/>
      <c r="IHO109" s="189"/>
      <c r="IHP109" s="189"/>
      <c r="IHQ109" s="189"/>
      <c r="IHR109" s="189"/>
      <c r="IHS109" s="189"/>
      <c r="IHT109" s="189"/>
      <c r="IHU109" s="189"/>
      <c r="IHV109" s="189"/>
      <c r="IHW109" s="189"/>
      <c r="IHX109" s="189"/>
      <c r="IHY109" s="189"/>
      <c r="IHZ109" s="189"/>
      <c r="IIA109" s="189"/>
      <c r="IIB109" s="189"/>
      <c r="IIC109" s="189"/>
      <c r="IID109" s="189"/>
      <c r="IIE109" s="189"/>
      <c r="IIF109" s="189"/>
      <c r="IIG109" s="189"/>
      <c r="IIH109" s="189"/>
      <c r="III109" s="189"/>
      <c r="IIJ109" s="189"/>
      <c r="IIK109" s="189"/>
      <c r="IIL109" s="189"/>
      <c r="IIM109" s="189"/>
      <c r="IIN109" s="189"/>
      <c r="IIO109" s="189"/>
      <c r="IIP109" s="189"/>
      <c r="IIQ109" s="189"/>
      <c r="IIR109" s="189"/>
      <c r="IIS109" s="189"/>
      <c r="IIT109" s="189"/>
      <c r="IIU109" s="189"/>
      <c r="IIV109" s="189"/>
      <c r="IIW109" s="189"/>
      <c r="IIX109" s="189"/>
      <c r="IIY109" s="189"/>
      <c r="IIZ109" s="189"/>
      <c r="IJA109" s="189"/>
      <c r="IJB109" s="189"/>
      <c r="IJC109" s="189"/>
      <c r="IJD109" s="189"/>
      <c r="IJE109" s="189"/>
      <c r="IJF109" s="189"/>
      <c r="IJG109" s="189"/>
      <c r="IJH109" s="189"/>
      <c r="IJI109" s="189"/>
      <c r="IJJ109" s="189"/>
      <c r="IJK109" s="189"/>
      <c r="IJL109" s="189"/>
      <c r="IJM109" s="189"/>
      <c r="IJN109" s="189"/>
      <c r="IJO109" s="189"/>
      <c r="IJP109" s="189"/>
      <c r="IJQ109" s="189"/>
      <c r="IJR109" s="189"/>
      <c r="IJS109" s="189"/>
      <c r="IJT109" s="189"/>
      <c r="IJU109" s="189"/>
      <c r="IJV109" s="189"/>
      <c r="IJW109" s="189"/>
      <c r="IJX109" s="189"/>
      <c r="IJY109" s="189"/>
      <c r="IJZ109" s="189"/>
      <c r="IKA109" s="189"/>
      <c r="IKB109" s="189"/>
      <c r="IKC109" s="189"/>
      <c r="IKD109" s="189"/>
      <c r="IKE109" s="189"/>
      <c r="IKF109" s="189"/>
      <c r="IKG109" s="189"/>
      <c r="IKH109" s="189"/>
      <c r="IKI109" s="189"/>
      <c r="IKJ109" s="189"/>
      <c r="IKK109" s="189"/>
      <c r="IKL109" s="189"/>
      <c r="IKM109" s="189"/>
      <c r="IKN109" s="189"/>
      <c r="IKO109" s="189"/>
      <c r="IKP109" s="189"/>
      <c r="IKQ109" s="189"/>
      <c r="IKR109" s="189"/>
      <c r="IKS109" s="189"/>
      <c r="IKT109" s="189"/>
      <c r="IKU109" s="189"/>
      <c r="IKV109" s="189"/>
      <c r="IKW109" s="189"/>
      <c r="IKX109" s="189"/>
      <c r="IKY109" s="189"/>
      <c r="IKZ109" s="189"/>
      <c r="ILA109" s="189"/>
      <c r="ILB109" s="189"/>
      <c r="ILC109" s="189"/>
      <c r="ILD109" s="189"/>
      <c r="ILE109" s="189"/>
      <c r="ILF109" s="189"/>
      <c r="ILG109" s="189"/>
      <c r="ILH109" s="189"/>
      <c r="ILI109" s="189"/>
      <c r="ILJ109" s="189"/>
      <c r="ILK109" s="189"/>
      <c r="ILL109" s="189"/>
      <c r="ILM109" s="189"/>
      <c r="ILN109" s="189"/>
      <c r="ILO109" s="189"/>
      <c r="ILP109" s="189"/>
      <c r="ILQ109" s="189"/>
      <c r="ILR109" s="189"/>
      <c r="ILS109" s="189"/>
      <c r="ILT109" s="189"/>
      <c r="ILU109" s="189"/>
      <c r="ILV109" s="189"/>
      <c r="ILW109" s="189"/>
      <c r="ILX109" s="189"/>
      <c r="ILY109" s="189"/>
      <c r="ILZ109" s="189"/>
      <c r="IMA109" s="189"/>
      <c r="IMB109" s="189"/>
      <c r="IMC109" s="189"/>
      <c r="IMD109" s="189"/>
      <c r="IME109" s="189"/>
      <c r="IMF109" s="189"/>
      <c r="IMG109" s="189"/>
      <c r="IMH109" s="189"/>
      <c r="IMI109" s="189"/>
      <c r="IMJ109" s="189"/>
      <c r="IMK109" s="189"/>
      <c r="IML109" s="189"/>
      <c r="IMM109" s="189"/>
      <c r="IMN109" s="189"/>
      <c r="IMO109" s="189"/>
      <c r="IMP109" s="189"/>
      <c r="IMQ109" s="189"/>
      <c r="IMR109" s="189"/>
      <c r="IMS109" s="189"/>
      <c r="IMT109" s="189"/>
      <c r="IMU109" s="189"/>
      <c r="IMV109" s="189"/>
      <c r="IMW109" s="189"/>
      <c r="IMX109" s="189"/>
      <c r="IMY109" s="189"/>
      <c r="IMZ109" s="189"/>
      <c r="INA109" s="189"/>
      <c r="INB109" s="189"/>
      <c r="INC109" s="189"/>
      <c r="IND109" s="189"/>
      <c r="INE109" s="189"/>
      <c r="INF109" s="189"/>
      <c r="ING109" s="189"/>
      <c r="INH109" s="189"/>
      <c r="INI109" s="189"/>
      <c r="INJ109" s="189"/>
      <c r="INK109" s="189"/>
      <c r="INL109" s="189"/>
      <c r="INM109" s="189"/>
      <c r="INN109" s="189"/>
      <c r="INO109" s="189"/>
      <c r="INP109" s="189"/>
      <c r="INQ109" s="189"/>
      <c r="INR109" s="189"/>
      <c r="INS109" s="189"/>
      <c r="INT109" s="189"/>
      <c r="INU109" s="189"/>
      <c r="INV109" s="189"/>
      <c r="INW109" s="189"/>
      <c r="INX109" s="189"/>
      <c r="INY109" s="189"/>
      <c r="INZ109" s="189"/>
      <c r="IOA109" s="189"/>
      <c r="IOB109" s="189"/>
      <c r="IOC109" s="189"/>
      <c r="IOD109" s="189"/>
      <c r="IOE109" s="189"/>
      <c r="IOF109" s="189"/>
      <c r="IOG109" s="189"/>
      <c r="IOH109" s="189"/>
      <c r="IOI109" s="189"/>
      <c r="IOJ109" s="189"/>
      <c r="IOK109" s="189"/>
      <c r="IOL109" s="189"/>
      <c r="IOM109" s="189"/>
      <c r="ION109" s="189"/>
      <c r="IOO109" s="189"/>
      <c r="IOP109" s="189"/>
      <c r="IOQ109" s="189"/>
      <c r="IOR109" s="189"/>
      <c r="IOS109" s="189"/>
      <c r="IOT109" s="189"/>
      <c r="IOU109" s="189"/>
      <c r="IOV109" s="189"/>
      <c r="IOW109" s="189"/>
      <c r="IOX109" s="189"/>
      <c r="IOY109" s="189"/>
      <c r="IOZ109" s="189"/>
      <c r="IPA109" s="189"/>
      <c r="IPB109" s="189"/>
      <c r="IPC109" s="189"/>
      <c r="IPD109" s="189"/>
      <c r="IPE109" s="189"/>
      <c r="IPF109" s="189"/>
      <c r="IPG109" s="189"/>
      <c r="IPH109" s="189"/>
      <c r="IPI109" s="189"/>
      <c r="IPJ109" s="189"/>
      <c r="IPK109" s="189"/>
      <c r="IPL109" s="189"/>
      <c r="IPM109" s="189"/>
      <c r="IPN109" s="189"/>
      <c r="IPO109" s="189"/>
      <c r="IPP109" s="189"/>
      <c r="IPQ109" s="189"/>
      <c r="IPR109" s="189"/>
      <c r="IPS109" s="189"/>
      <c r="IPT109" s="189"/>
      <c r="IPU109" s="189"/>
      <c r="IPV109" s="189"/>
      <c r="IPW109" s="189"/>
      <c r="IPX109" s="189"/>
      <c r="IPY109" s="189"/>
      <c r="IPZ109" s="189"/>
      <c r="IQA109" s="189"/>
      <c r="IQB109" s="189"/>
      <c r="IQC109" s="189"/>
      <c r="IQD109" s="189"/>
      <c r="IQE109" s="189"/>
      <c r="IQF109" s="189"/>
      <c r="IQG109" s="189"/>
      <c r="IQH109" s="189"/>
      <c r="IQI109" s="189"/>
      <c r="IQJ109" s="189"/>
      <c r="IQK109" s="189"/>
      <c r="IQL109" s="189"/>
      <c r="IQM109" s="189"/>
      <c r="IQN109" s="189"/>
      <c r="IQO109" s="189"/>
      <c r="IQP109" s="189"/>
      <c r="IQQ109" s="189"/>
      <c r="IQR109" s="189"/>
      <c r="IQS109" s="189"/>
      <c r="IQT109" s="189"/>
      <c r="IQU109" s="189"/>
      <c r="IQV109" s="189"/>
      <c r="IQW109" s="189"/>
      <c r="IQX109" s="189"/>
      <c r="IQY109" s="189"/>
      <c r="IQZ109" s="189"/>
      <c r="IRA109" s="189"/>
      <c r="IRB109" s="189"/>
      <c r="IRC109" s="189"/>
      <c r="IRD109" s="189"/>
      <c r="IRE109" s="189"/>
      <c r="IRF109" s="189"/>
      <c r="IRG109" s="189"/>
      <c r="IRH109" s="189"/>
      <c r="IRI109" s="189"/>
      <c r="IRJ109" s="189"/>
      <c r="IRK109" s="189"/>
      <c r="IRL109" s="189"/>
      <c r="IRM109" s="189"/>
      <c r="IRN109" s="189"/>
      <c r="IRO109" s="189"/>
      <c r="IRP109" s="189"/>
      <c r="IRQ109" s="189"/>
      <c r="IRR109" s="189"/>
      <c r="IRS109" s="189"/>
      <c r="IRT109" s="189"/>
      <c r="IRU109" s="189"/>
      <c r="IRV109" s="189"/>
      <c r="IRW109" s="189"/>
      <c r="IRX109" s="189"/>
      <c r="IRY109" s="189"/>
      <c r="IRZ109" s="189"/>
      <c r="ISA109" s="189"/>
      <c r="ISB109" s="189"/>
      <c r="ISC109" s="189"/>
      <c r="ISD109" s="189"/>
      <c r="ISE109" s="189"/>
      <c r="ISF109" s="189"/>
      <c r="ISG109" s="189"/>
      <c r="ISH109" s="189"/>
      <c r="ISI109" s="189"/>
      <c r="ISJ109" s="189"/>
      <c r="ISK109" s="189"/>
      <c r="ISL109" s="189"/>
      <c r="ISM109" s="189"/>
      <c r="ISN109" s="189"/>
      <c r="ISO109" s="189"/>
      <c r="ISP109" s="189"/>
      <c r="ISQ109" s="189"/>
      <c r="ISR109" s="189"/>
      <c r="ISS109" s="189"/>
      <c r="IST109" s="189"/>
      <c r="ISU109" s="189"/>
      <c r="ISV109" s="189"/>
      <c r="ISW109" s="189"/>
      <c r="ISX109" s="189"/>
      <c r="ISY109" s="189"/>
      <c r="ISZ109" s="189"/>
      <c r="ITA109" s="189"/>
      <c r="ITB109" s="189"/>
      <c r="ITC109" s="189"/>
      <c r="ITD109" s="189"/>
      <c r="ITE109" s="189"/>
      <c r="ITF109" s="189"/>
      <c r="ITG109" s="189"/>
      <c r="ITH109" s="189"/>
      <c r="ITI109" s="189"/>
      <c r="ITJ109" s="189"/>
      <c r="ITK109" s="189"/>
      <c r="ITL109" s="189"/>
      <c r="ITM109" s="189"/>
      <c r="ITN109" s="189"/>
      <c r="ITO109" s="189"/>
      <c r="ITP109" s="189"/>
      <c r="ITQ109" s="189"/>
      <c r="ITR109" s="189"/>
      <c r="ITS109" s="189"/>
      <c r="ITT109" s="189"/>
      <c r="ITU109" s="189"/>
      <c r="ITV109" s="189"/>
      <c r="ITW109" s="189"/>
      <c r="ITX109" s="189"/>
      <c r="ITY109" s="189"/>
      <c r="ITZ109" s="189"/>
      <c r="IUA109" s="189"/>
      <c r="IUB109" s="189"/>
      <c r="IUC109" s="189"/>
      <c r="IUD109" s="189"/>
      <c r="IUE109" s="189"/>
      <c r="IUF109" s="189"/>
      <c r="IUG109" s="189"/>
      <c r="IUH109" s="189"/>
      <c r="IUI109" s="189"/>
      <c r="IUJ109" s="189"/>
      <c r="IUK109" s="189"/>
      <c r="IUL109" s="189"/>
      <c r="IUM109" s="189"/>
      <c r="IUN109" s="189"/>
      <c r="IUO109" s="189"/>
      <c r="IUP109" s="189"/>
      <c r="IUQ109" s="189"/>
      <c r="IUR109" s="189"/>
      <c r="IUS109" s="189"/>
      <c r="IUT109" s="189"/>
      <c r="IUU109" s="189"/>
      <c r="IUV109" s="189"/>
      <c r="IUW109" s="189"/>
      <c r="IUX109" s="189"/>
      <c r="IUY109" s="189"/>
      <c r="IUZ109" s="189"/>
      <c r="IVA109" s="189"/>
      <c r="IVB109" s="189"/>
      <c r="IVC109" s="189"/>
      <c r="IVD109" s="189"/>
      <c r="IVE109" s="189"/>
      <c r="IVF109" s="189"/>
      <c r="IVG109" s="189"/>
      <c r="IVH109" s="189"/>
      <c r="IVI109" s="189"/>
      <c r="IVJ109" s="189"/>
      <c r="IVK109" s="189"/>
      <c r="IVL109" s="189"/>
      <c r="IVM109" s="189"/>
      <c r="IVN109" s="189"/>
      <c r="IVO109" s="189"/>
      <c r="IVP109" s="189"/>
      <c r="IVQ109" s="189"/>
      <c r="IVR109" s="189"/>
      <c r="IVS109" s="189"/>
      <c r="IVT109" s="189"/>
      <c r="IVU109" s="189"/>
      <c r="IVV109" s="189"/>
      <c r="IVW109" s="189"/>
      <c r="IVX109" s="189"/>
      <c r="IVY109" s="189"/>
      <c r="IVZ109" s="189"/>
      <c r="IWA109" s="189"/>
      <c r="IWB109" s="189"/>
      <c r="IWC109" s="189"/>
      <c r="IWD109" s="189"/>
      <c r="IWE109" s="189"/>
      <c r="IWF109" s="189"/>
      <c r="IWG109" s="189"/>
      <c r="IWH109" s="189"/>
      <c r="IWI109" s="189"/>
      <c r="IWJ109" s="189"/>
      <c r="IWK109" s="189"/>
      <c r="IWL109" s="189"/>
      <c r="IWM109" s="189"/>
      <c r="IWN109" s="189"/>
      <c r="IWO109" s="189"/>
      <c r="IWP109" s="189"/>
      <c r="IWQ109" s="189"/>
      <c r="IWR109" s="189"/>
      <c r="IWS109" s="189"/>
      <c r="IWT109" s="189"/>
      <c r="IWU109" s="189"/>
      <c r="IWV109" s="189"/>
      <c r="IWW109" s="189"/>
      <c r="IWX109" s="189"/>
      <c r="IWY109" s="189"/>
      <c r="IWZ109" s="189"/>
      <c r="IXA109" s="189"/>
      <c r="IXB109" s="189"/>
      <c r="IXC109" s="189"/>
      <c r="IXD109" s="189"/>
      <c r="IXE109" s="189"/>
      <c r="IXF109" s="189"/>
      <c r="IXG109" s="189"/>
      <c r="IXH109" s="189"/>
      <c r="IXI109" s="189"/>
      <c r="IXJ109" s="189"/>
      <c r="IXK109" s="189"/>
      <c r="IXL109" s="189"/>
      <c r="IXM109" s="189"/>
      <c r="IXN109" s="189"/>
      <c r="IXO109" s="189"/>
      <c r="IXP109" s="189"/>
      <c r="IXQ109" s="189"/>
      <c r="IXR109" s="189"/>
      <c r="IXS109" s="189"/>
      <c r="IXT109" s="189"/>
      <c r="IXU109" s="189"/>
      <c r="IXV109" s="189"/>
      <c r="IXW109" s="189"/>
      <c r="IXX109" s="189"/>
      <c r="IXY109" s="189"/>
      <c r="IXZ109" s="189"/>
      <c r="IYA109" s="189"/>
      <c r="IYB109" s="189"/>
      <c r="IYC109" s="189"/>
      <c r="IYD109" s="189"/>
      <c r="IYE109" s="189"/>
      <c r="IYF109" s="189"/>
      <c r="IYG109" s="189"/>
      <c r="IYH109" s="189"/>
      <c r="IYI109" s="189"/>
      <c r="IYJ109" s="189"/>
      <c r="IYK109" s="189"/>
      <c r="IYL109" s="189"/>
      <c r="IYM109" s="189"/>
      <c r="IYN109" s="189"/>
      <c r="IYO109" s="189"/>
      <c r="IYP109" s="189"/>
      <c r="IYQ109" s="189"/>
      <c r="IYR109" s="189"/>
      <c r="IYS109" s="189"/>
      <c r="IYT109" s="189"/>
      <c r="IYU109" s="189"/>
      <c r="IYV109" s="189"/>
      <c r="IYW109" s="189"/>
      <c r="IYX109" s="189"/>
      <c r="IYY109" s="189"/>
      <c r="IYZ109" s="189"/>
      <c r="IZA109" s="189"/>
      <c r="IZB109" s="189"/>
      <c r="IZC109" s="189"/>
      <c r="IZD109" s="189"/>
      <c r="IZE109" s="189"/>
      <c r="IZF109" s="189"/>
      <c r="IZG109" s="189"/>
      <c r="IZH109" s="189"/>
      <c r="IZI109" s="189"/>
      <c r="IZJ109" s="189"/>
      <c r="IZK109" s="189"/>
      <c r="IZL109" s="189"/>
      <c r="IZM109" s="189"/>
      <c r="IZN109" s="189"/>
      <c r="IZO109" s="189"/>
      <c r="IZP109" s="189"/>
      <c r="IZQ109" s="189"/>
      <c r="IZR109" s="189"/>
      <c r="IZS109" s="189"/>
      <c r="IZT109" s="189"/>
      <c r="IZU109" s="189"/>
      <c r="IZV109" s="189"/>
      <c r="IZW109" s="189"/>
      <c r="IZX109" s="189"/>
      <c r="IZY109" s="189"/>
      <c r="IZZ109" s="189"/>
      <c r="JAA109" s="189"/>
      <c r="JAB109" s="189"/>
      <c r="JAC109" s="189"/>
      <c r="JAD109" s="189"/>
      <c r="JAE109" s="189"/>
      <c r="JAF109" s="189"/>
      <c r="JAG109" s="189"/>
      <c r="JAH109" s="189"/>
      <c r="JAI109" s="189"/>
      <c r="JAJ109" s="189"/>
      <c r="JAK109" s="189"/>
      <c r="JAL109" s="189"/>
      <c r="JAM109" s="189"/>
      <c r="JAN109" s="189"/>
      <c r="JAO109" s="189"/>
      <c r="JAP109" s="189"/>
      <c r="JAQ109" s="189"/>
      <c r="JAR109" s="189"/>
      <c r="JAS109" s="189"/>
      <c r="JAT109" s="189"/>
      <c r="JAU109" s="189"/>
      <c r="JAV109" s="189"/>
      <c r="JAW109" s="189"/>
      <c r="JAX109" s="189"/>
      <c r="JAY109" s="189"/>
      <c r="JAZ109" s="189"/>
      <c r="JBA109" s="189"/>
      <c r="JBB109" s="189"/>
      <c r="JBC109" s="189"/>
      <c r="JBD109" s="189"/>
      <c r="JBE109" s="189"/>
      <c r="JBF109" s="189"/>
      <c r="JBG109" s="189"/>
      <c r="JBH109" s="189"/>
      <c r="JBI109" s="189"/>
      <c r="JBJ109" s="189"/>
      <c r="JBK109" s="189"/>
      <c r="JBL109" s="189"/>
      <c r="JBM109" s="189"/>
      <c r="JBN109" s="189"/>
      <c r="JBO109" s="189"/>
      <c r="JBP109" s="189"/>
      <c r="JBQ109" s="189"/>
      <c r="JBR109" s="189"/>
      <c r="JBS109" s="189"/>
      <c r="JBT109" s="189"/>
      <c r="JBU109" s="189"/>
      <c r="JBV109" s="189"/>
      <c r="JBW109" s="189"/>
      <c r="JBX109" s="189"/>
      <c r="JBY109" s="189"/>
      <c r="JBZ109" s="189"/>
      <c r="JCA109" s="189"/>
      <c r="JCB109" s="189"/>
      <c r="JCC109" s="189"/>
      <c r="JCD109" s="189"/>
      <c r="JCE109" s="189"/>
      <c r="JCF109" s="189"/>
      <c r="JCG109" s="189"/>
      <c r="JCH109" s="189"/>
      <c r="JCI109" s="189"/>
      <c r="JCJ109" s="189"/>
      <c r="JCK109" s="189"/>
      <c r="JCL109" s="189"/>
      <c r="JCM109" s="189"/>
      <c r="JCN109" s="189"/>
      <c r="JCO109" s="189"/>
      <c r="JCP109" s="189"/>
      <c r="JCQ109" s="189"/>
      <c r="JCR109" s="189"/>
      <c r="JCS109" s="189"/>
      <c r="JCT109" s="189"/>
      <c r="JCU109" s="189"/>
      <c r="JCV109" s="189"/>
      <c r="JCW109" s="189"/>
      <c r="JCX109" s="189"/>
      <c r="JCY109" s="189"/>
      <c r="JCZ109" s="189"/>
      <c r="JDA109" s="189"/>
      <c r="JDB109" s="189"/>
      <c r="JDC109" s="189"/>
      <c r="JDD109" s="189"/>
      <c r="JDE109" s="189"/>
      <c r="JDF109" s="189"/>
      <c r="JDG109" s="189"/>
      <c r="JDH109" s="189"/>
      <c r="JDI109" s="189"/>
      <c r="JDJ109" s="189"/>
      <c r="JDK109" s="189"/>
      <c r="JDL109" s="189"/>
      <c r="JDM109" s="189"/>
      <c r="JDN109" s="189"/>
      <c r="JDO109" s="189"/>
      <c r="JDP109" s="189"/>
      <c r="JDQ109" s="189"/>
      <c r="JDR109" s="189"/>
      <c r="JDS109" s="189"/>
      <c r="JDT109" s="189"/>
      <c r="JDU109" s="189"/>
      <c r="JDV109" s="189"/>
      <c r="JDW109" s="189"/>
      <c r="JDX109" s="189"/>
      <c r="JDY109" s="189"/>
      <c r="JDZ109" s="189"/>
      <c r="JEA109" s="189"/>
      <c r="JEB109" s="189"/>
      <c r="JEC109" s="189"/>
      <c r="JED109" s="189"/>
      <c r="JEE109" s="189"/>
      <c r="JEF109" s="189"/>
      <c r="JEG109" s="189"/>
      <c r="JEH109" s="189"/>
      <c r="JEI109" s="189"/>
      <c r="JEJ109" s="189"/>
      <c r="JEK109" s="189"/>
      <c r="JEL109" s="189"/>
      <c r="JEM109" s="189"/>
      <c r="JEN109" s="189"/>
      <c r="JEO109" s="189"/>
      <c r="JEP109" s="189"/>
      <c r="JEQ109" s="189"/>
      <c r="JER109" s="189"/>
      <c r="JES109" s="189"/>
      <c r="JET109" s="189"/>
      <c r="JEU109" s="189"/>
      <c r="JEV109" s="189"/>
      <c r="JEW109" s="189"/>
      <c r="JEX109" s="189"/>
      <c r="JEY109" s="189"/>
      <c r="JEZ109" s="189"/>
      <c r="JFA109" s="189"/>
      <c r="JFB109" s="189"/>
      <c r="JFC109" s="189"/>
      <c r="JFD109" s="189"/>
      <c r="JFE109" s="189"/>
      <c r="JFF109" s="189"/>
      <c r="JFG109" s="189"/>
      <c r="JFH109" s="189"/>
      <c r="JFI109" s="189"/>
      <c r="JFJ109" s="189"/>
      <c r="JFK109" s="189"/>
      <c r="JFL109" s="189"/>
      <c r="JFM109" s="189"/>
      <c r="JFN109" s="189"/>
      <c r="JFO109" s="189"/>
      <c r="JFP109" s="189"/>
      <c r="JFQ109" s="189"/>
      <c r="JFR109" s="189"/>
      <c r="JFS109" s="189"/>
      <c r="JFT109" s="189"/>
      <c r="JFU109" s="189"/>
      <c r="JFV109" s="189"/>
      <c r="JFW109" s="189"/>
      <c r="JFX109" s="189"/>
      <c r="JFY109" s="189"/>
      <c r="JFZ109" s="189"/>
      <c r="JGA109" s="189"/>
      <c r="JGB109" s="189"/>
      <c r="JGC109" s="189"/>
      <c r="JGD109" s="189"/>
      <c r="JGE109" s="189"/>
      <c r="JGF109" s="189"/>
      <c r="JGG109" s="189"/>
      <c r="JGH109" s="189"/>
      <c r="JGI109" s="189"/>
      <c r="JGJ109" s="189"/>
      <c r="JGK109" s="189"/>
      <c r="JGL109" s="189"/>
      <c r="JGM109" s="189"/>
      <c r="JGN109" s="189"/>
      <c r="JGO109" s="189"/>
      <c r="JGP109" s="189"/>
      <c r="JGQ109" s="189"/>
      <c r="JGR109" s="189"/>
      <c r="JGS109" s="189"/>
      <c r="JGT109" s="189"/>
      <c r="JGU109" s="189"/>
      <c r="JGV109" s="189"/>
      <c r="JGW109" s="189"/>
      <c r="JGX109" s="189"/>
      <c r="JGY109" s="189"/>
      <c r="JGZ109" s="189"/>
      <c r="JHA109" s="189"/>
      <c r="JHB109" s="189"/>
      <c r="JHC109" s="189"/>
      <c r="JHD109" s="189"/>
      <c r="JHE109" s="189"/>
      <c r="JHF109" s="189"/>
      <c r="JHG109" s="189"/>
      <c r="JHH109" s="189"/>
      <c r="JHI109" s="189"/>
      <c r="JHJ109" s="189"/>
      <c r="JHK109" s="189"/>
      <c r="JHL109" s="189"/>
      <c r="JHM109" s="189"/>
      <c r="JHN109" s="189"/>
      <c r="JHO109" s="189"/>
      <c r="JHP109" s="189"/>
      <c r="JHQ109" s="189"/>
      <c r="JHR109" s="189"/>
      <c r="JHS109" s="189"/>
      <c r="JHT109" s="189"/>
      <c r="JHU109" s="189"/>
      <c r="JHV109" s="189"/>
      <c r="JHW109" s="189"/>
      <c r="JHX109" s="189"/>
      <c r="JHY109" s="189"/>
      <c r="JHZ109" s="189"/>
      <c r="JIA109" s="189"/>
      <c r="JIB109" s="189"/>
      <c r="JIC109" s="189"/>
      <c r="JID109" s="189"/>
      <c r="JIE109" s="189"/>
      <c r="JIF109" s="189"/>
      <c r="JIG109" s="189"/>
      <c r="JIH109" s="189"/>
      <c r="JII109" s="189"/>
      <c r="JIJ109" s="189"/>
      <c r="JIK109" s="189"/>
      <c r="JIL109" s="189"/>
      <c r="JIM109" s="189"/>
      <c r="JIN109" s="189"/>
      <c r="JIO109" s="189"/>
      <c r="JIP109" s="189"/>
      <c r="JIQ109" s="189"/>
      <c r="JIR109" s="189"/>
      <c r="JIS109" s="189"/>
      <c r="JIT109" s="189"/>
      <c r="JIU109" s="189"/>
      <c r="JIV109" s="189"/>
      <c r="JIW109" s="189"/>
      <c r="JIX109" s="189"/>
      <c r="JIY109" s="189"/>
      <c r="JIZ109" s="189"/>
      <c r="JJA109" s="189"/>
      <c r="JJB109" s="189"/>
      <c r="JJC109" s="189"/>
      <c r="JJD109" s="189"/>
      <c r="JJE109" s="189"/>
      <c r="JJF109" s="189"/>
      <c r="JJG109" s="189"/>
      <c r="JJH109" s="189"/>
      <c r="JJI109" s="189"/>
      <c r="JJJ109" s="189"/>
      <c r="JJK109" s="189"/>
      <c r="JJL109" s="189"/>
      <c r="JJM109" s="189"/>
      <c r="JJN109" s="189"/>
      <c r="JJO109" s="189"/>
      <c r="JJP109" s="189"/>
      <c r="JJQ109" s="189"/>
      <c r="JJR109" s="189"/>
      <c r="JJS109" s="189"/>
      <c r="JJT109" s="189"/>
      <c r="JJU109" s="189"/>
      <c r="JJV109" s="189"/>
      <c r="JJW109" s="189"/>
      <c r="JJX109" s="189"/>
      <c r="JJY109" s="189"/>
      <c r="JJZ109" s="189"/>
      <c r="JKA109" s="189"/>
      <c r="JKB109" s="189"/>
      <c r="JKC109" s="189"/>
      <c r="JKD109" s="189"/>
      <c r="JKE109" s="189"/>
      <c r="JKF109" s="189"/>
      <c r="JKG109" s="189"/>
      <c r="JKH109" s="189"/>
      <c r="JKI109" s="189"/>
      <c r="JKJ109" s="189"/>
      <c r="JKK109" s="189"/>
      <c r="JKL109" s="189"/>
      <c r="JKM109" s="189"/>
      <c r="JKN109" s="189"/>
      <c r="JKO109" s="189"/>
      <c r="JKP109" s="189"/>
      <c r="JKQ109" s="189"/>
      <c r="JKR109" s="189"/>
      <c r="JKS109" s="189"/>
      <c r="JKT109" s="189"/>
      <c r="JKU109" s="189"/>
      <c r="JKV109" s="189"/>
      <c r="JKW109" s="189"/>
      <c r="JKX109" s="189"/>
      <c r="JKY109" s="189"/>
      <c r="JKZ109" s="189"/>
      <c r="JLA109" s="189"/>
      <c r="JLB109" s="189"/>
      <c r="JLC109" s="189"/>
      <c r="JLD109" s="189"/>
      <c r="JLE109" s="189"/>
      <c r="JLF109" s="189"/>
      <c r="JLG109" s="189"/>
      <c r="JLH109" s="189"/>
      <c r="JLI109" s="189"/>
      <c r="JLJ109" s="189"/>
      <c r="JLK109" s="189"/>
      <c r="JLL109" s="189"/>
      <c r="JLM109" s="189"/>
      <c r="JLN109" s="189"/>
      <c r="JLO109" s="189"/>
      <c r="JLP109" s="189"/>
      <c r="JLQ109" s="189"/>
      <c r="JLR109" s="189"/>
      <c r="JLS109" s="189"/>
      <c r="JLT109" s="189"/>
      <c r="JLU109" s="189"/>
      <c r="JLV109" s="189"/>
      <c r="JLW109" s="189"/>
      <c r="JLX109" s="189"/>
      <c r="JLY109" s="189"/>
      <c r="JLZ109" s="189"/>
      <c r="JMA109" s="189"/>
      <c r="JMB109" s="189"/>
      <c r="JMC109" s="189"/>
      <c r="JMD109" s="189"/>
      <c r="JME109" s="189"/>
      <c r="JMF109" s="189"/>
      <c r="JMG109" s="189"/>
      <c r="JMH109" s="189"/>
      <c r="JMI109" s="189"/>
      <c r="JMJ109" s="189"/>
      <c r="JMK109" s="189"/>
      <c r="JML109" s="189"/>
      <c r="JMM109" s="189"/>
      <c r="JMN109" s="189"/>
      <c r="JMO109" s="189"/>
      <c r="JMP109" s="189"/>
      <c r="JMQ109" s="189"/>
      <c r="JMR109" s="189"/>
      <c r="JMS109" s="189"/>
      <c r="JMT109" s="189"/>
      <c r="JMU109" s="189"/>
      <c r="JMV109" s="189"/>
      <c r="JMW109" s="189"/>
      <c r="JMX109" s="189"/>
      <c r="JMY109" s="189"/>
      <c r="JMZ109" s="189"/>
      <c r="JNA109" s="189"/>
      <c r="JNB109" s="189"/>
      <c r="JNC109" s="189"/>
      <c r="JND109" s="189"/>
      <c r="JNE109" s="189"/>
      <c r="JNF109" s="189"/>
      <c r="JNG109" s="189"/>
      <c r="JNH109" s="189"/>
      <c r="JNI109" s="189"/>
      <c r="JNJ109" s="189"/>
      <c r="JNK109" s="189"/>
      <c r="JNL109" s="189"/>
      <c r="JNM109" s="189"/>
      <c r="JNN109" s="189"/>
      <c r="JNO109" s="189"/>
      <c r="JNP109" s="189"/>
      <c r="JNQ109" s="189"/>
      <c r="JNR109" s="189"/>
      <c r="JNS109" s="189"/>
      <c r="JNT109" s="189"/>
      <c r="JNU109" s="189"/>
      <c r="JNV109" s="189"/>
      <c r="JNW109" s="189"/>
      <c r="JNX109" s="189"/>
      <c r="JNY109" s="189"/>
      <c r="JNZ109" s="189"/>
      <c r="JOA109" s="189"/>
      <c r="JOB109" s="189"/>
      <c r="JOC109" s="189"/>
      <c r="JOD109" s="189"/>
      <c r="JOE109" s="189"/>
      <c r="JOF109" s="189"/>
      <c r="JOG109" s="189"/>
      <c r="JOH109" s="189"/>
      <c r="JOI109" s="189"/>
      <c r="JOJ109" s="189"/>
      <c r="JOK109" s="189"/>
      <c r="JOL109" s="189"/>
      <c r="JOM109" s="189"/>
      <c r="JON109" s="189"/>
      <c r="JOO109" s="189"/>
      <c r="JOP109" s="189"/>
      <c r="JOQ109" s="189"/>
      <c r="JOR109" s="189"/>
      <c r="JOS109" s="189"/>
      <c r="JOT109" s="189"/>
      <c r="JOU109" s="189"/>
      <c r="JOV109" s="189"/>
      <c r="JOW109" s="189"/>
      <c r="JOX109" s="189"/>
      <c r="JOY109" s="189"/>
      <c r="JOZ109" s="189"/>
      <c r="JPA109" s="189"/>
      <c r="JPB109" s="189"/>
      <c r="JPC109" s="189"/>
      <c r="JPD109" s="189"/>
      <c r="JPE109" s="189"/>
      <c r="JPF109" s="189"/>
      <c r="JPG109" s="189"/>
      <c r="JPH109" s="189"/>
      <c r="JPI109" s="189"/>
      <c r="JPJ109" s="189"/>
      <c r="JPK109" s="189"/>
      <c r="JPL109" s="189"/>
      <c r="JPM109" s="189"/>
      <c r="JPN109" s="189"/>
      <c r="JPO109" s="189"/>
      <c r="JPP109" s="189"/>
      <c r="JPQ109" s="189"/>
      <c r="JPR109" s="189"/>
      <c r="JPS109" s="189"/>
      <c r="JPT109" s="189"/>
      <c r="JPU109" s="189"/>
      <c r="JPV109" s="189"/>
      <c r="JPW109" s="189"/>
      <c r="JPX109" s="189"/>
      <c r="JPY109" s="189"/>
      <c r="JPZ109" s="189"/>
      <c r="JQA109" s="189"/>
      <c r="JQB109" s="189"/>
      <c r="JQC109" s="189"/>
      <c r="JQD109" s="189"/>
      <c r="JQE109" s="189"/>
      <c r="JQF109" s="189"/>
      <c r="JQG109" s="189"/>
      <c r="JQH109" s="189"/>
      <c r="JQI109" s="189"/>
      <c r="JQJ109" s="189"/>
      <c r="JQK109" s="189"/>
      <c r="JQL109" s="189"/>
      <c r="JQM109" s="189"/>
      <c r="JQN109" s="189"/>
      <c r="JQO109" s="189"/>
      <c r="JQP109" s="189"/>
      <c r="JQQ109" s="189"/>
      <c r="JQR109" s="189"/>
      <c r="JQS109" s="189"/>
      <c r="JQT109" s="189"/>
      <c r="JQU109" s="189"/>
      <c r="JQV109" s="189"/>
      <c r="JQW109" s="189"/>
      <c r="JQX109" s="189"/>
      <c r="JQY109" s="189"/>
      <c r="JQZ109" s="189"/>
      <c r="JRA109" s="189"/>
      <c r="JRB109" s="189"/>
      <c r="JRC109" s="189"/>
      <c r="JRD109" s="189"/>
      <c r="JRE109" s="189"/>
      <c r="JRF109" s="189"/>
      <c r="JRG109" s="189"/>
      <c r="JRH109" s="189"/>
      <c r="JRI109" s="189"/>
      <c r="JRJ109" s="189"/>
      <c r="JRK109" s="189"/>
      <c r="JRL109" s="189"/>
      <c r="JRM109" s="189"/>
      <c r="JRN109" s="189"/>
      <c r="JRO109" s="189"/>
      <c r="JRP109" s="189"/>
      <c r="JRQ109" s="189"/>
      <c r="JRR109" s="189"/>
      <c r="JRS109" s="189"/>
      <c r="JRT109" s="189"/>
      <c r="JRU109" s="189"/>
      <c r="JRV109" s="189"/>
      <c r="JRW109" s="189"/>
      <c r="JRX109" s="189"/>
      <c r="JRY109" s="189"/>
      <c r="JRZ109" s="189"/>
      <c r="JSA109" s="189"/>
      <c r="JSB109" s="189"/>
      <c r="JSC109" s="189"/>
      <c r="JSD109" s="189"/>
      <c r="JSE109" s="189"/>
      <c r="JSF109" s="189"/>
      <c r="JSG109" s="189"/>
      <c r="JSH109" s="189"/>
      <c r="JSI109" s="189"/>
      <c r="JSJ109" s="189"/>
      <c r="JSK109" s="189"/>
      <c r="JSL109" s="189"/>
      <c r="JSM109" s="189"/>
      <c r="JSN109" s="189"/>
      <c r="JSO109" s="189"/>
      <c r="JSP109" s="189"/>
      <c r="JSQ109" s="189"/>
      <c r="JSR109" s="189"/>
      <c r="JSS109" s="189"/>
      <c r="JST109" s="189"/>
      <c r="JSU109" s="189"/>
      <c r="JSV109" s="189"/>
      <c r="JSW109" s="189"/>
      <c r="JSX109" s="189"/>
      <c r="JSY109" s="189"/>
      <c r="JSZ109" s="189"/>
      <c r="JTA109" s="189"/>
      <c r="JTB109" s="189"/>
      <c r="JTC109" s="189"/>
      <c r="JTD109" s="189"/>
      <c r="JTE109" s="189"/>
      <c r="JTF109" s="189"/>
      <c r="JTG109" s="189"/>
      <c r="JTH109" s="189"/>
      <c r="JTI109" s="189"/>
      <c r="JTJ109" s="189"/>
      <c r="JTK109" s="189"/>
      <c r="JTL109" s="189"/>
      <c r="JTM109" s="189"/>
      <c r="JTN109" s="189"/>
      <c r="JTO109" s="189"/>
      <c r="JTP109" s="189"/>
      <c r="JTQ109" s="189"/>
      <c r="JTR109" s="189"/>
      <c r="JTS109" s="189"/>
      <c r="JTT109" s="189"/>
      <c r="JTU109" s="189"/>
      <c r="JTV109" s="189"/>
      <c r="JTW109" s="189"/>
      <c r="JTX109" s="189"/>
      <c r="JTY109" s="189"/>
      <c r="JTZ109" s="189"/>
      <c r="JUA109" s="189"/>
      <c r="JUB109" s="189"/>
      <c r="JUC109" s="189"/>
      <c r="JUD109" s="189"/>
      <c r="JUE109" s="189"/>
      <c r="JUF109" s="189"/>
      <c r="JUG109" s="189"/>
      <c r="JUH109" s="189"/>
      <c r="JUI109" s="189"/>
      <c r="JUJ109" s="189"/>
      <c r="JUK109" s="189"/>
      <c r="JUL109" s="189"/>
      <c r="JUM109" s="189"/>
      <c r="JUN109" s="189"/>
      <c r="JUO109" s="189"/>
      <c r="JUP109" s="189"/>
      <c r="JUQ109" s="189"/>
      <c r="JUR109" s="189"/>
      <c r="JUS109" s="189"/>
      <c r="JUT109" s="189"/>
      <c r="JUU109" s="189"/>
      <c r="JUV109" s="189"/>
      <c r="JUW109" s="189"/>
      <c r="JUX109" s="189"/>
      <c r="JUY109" s="189"/>
      <c r="JUZ109" s="189"/>
      <c r="JVA109" s="189"/>
      <c r="JVB109" s="189"/>
      <c r="JVC109" s="189"/>
      <c r="JVD109" s="189"/>
      <c r="JVE109" s="189"/>
      <c r="JVF109" s="189"/>
      <c r="JVG109" s="189"/>
      <c r="JVH109" s="189"/>
      <c r="JVI109" s="189"/>
      <c r="JVJ109" s="189"/>
      <c r="JVK109" s="189"/>
      <c r="JVL109" s="189"/>
      <c r="JVM109" s="189"/>
      <c r="JVN109" s="189"/>
      <c r="JVO109" s="189"/>
      <c r="JVP109" s="189"/>
      <c r="JVQ109" s="189"/>
      <c r="JVR109" s="189"/>
      <c r="JVS109" s="189"/>
      <c r="JVT109" s="189"/>
      <c r="JVU109" s="189"/>
      <c r="JVV109" s="189"/>
      <c r="JVW109" s="189"/>
      <c r="JVX109" s="189"/>
      <c r="JVY109" s="189"/>
      <c r="JVZ109" s="189"/>
      <c r="JWA109" s="189"/>
      <c r="JWB109" s="189"/>
      <c r="JWC109" s="189"/>
      <c r="JWD109" s="189"/>
      <c r="JWE109" s="189"/>
      <c r="JWF109" s="189"/>
      <c r="JWG109" s="189"/>
      <c r="JWH109" s="189"/>
      <c r="JWI109" s="189"/>
      <c r="JWJ109" s="189"/>
      <c r="JWK109" s="189"/>
      <c r="JWL109" s="189"/>
      <c r="JWM109" s="189"/>
      <c r="JWN109" s="189"/>
      <c r="JWO109" s="189"/>
      <c r="JWP109" s="189"/>
      <c r="JWQ109" s="189"/>
      <c r="JWR109" s="189"/>
      <c r="JWS109" s="189"/>
      <c r="JWT109" s="189"/>
      <c r="JWU109" s="189"/>
      <c r="JWV109" s="189"/>
      <c r="JWW109" s="189"/>
      <c r="JWX109" s="189"/>
      <c r="JWY109" s="189"/>
      <c r="JWZ109" s="189"/>
      <c r="JXA109" s="189"/>
      <c r="JXB109" s="189"/>
      <c r="JXC109" s="189"/>
      <c r="JXD109" s="189"/>
      <c r="JXE109" s="189"/>
      <c r="JXF109" s="189"/>
      <c r="JXG109" s="189"/>
      <c r="JXH109" s="189"/>
      <c r="JXI109" s="189"/>
      <c r="JXJ109" s="189"/>
      <c r="JXK109" s="189"/>
      <c r="JXL109" s="189"/>
      <c r="JXM109" s="189"/>
      <c r="JXN109" s="189"/>
      <c r="JXO109" s="189"/>
      <c r="JXP109" s="189"/>
      <c r="JXQ109" s="189"/>
      <c r="JXR109" s="189"/>
      <c r="JXS109" s="189"/>
      <c r="JXT109" s="189"/>
      <c r="JXU109" s="189"/>
      <c r="JXV109" s="189"/>
      <c r="JXW109" s="189"/>
      <c r="JXX109" s="189"/>
      <c r="JXY109" s="189"/>
      <c r="JXZ109" s="189"/>
      <c r="JYA109" s="189"/>
      <c r="JYB109" s="189"/>
      <c r="JYC109" s="189"/>
      <c r="JYD109" s="189"/>
      <c r="JYE109" s="189"/>
      <c r="JYF109" s="189"/>
      <c r="JYG109" s="189"/>
      <c r="JYH109" s="189"/>
      <c r="JYI109" s="189"/>
      <c r="JYJ109" s="189"/>
      <c r="JYK109" s="189"/>
      <c r="JYL109" s="189"/>
      <c r="JYM109" s="189"/>
      <c r="JYN109" s="189"/>
      <c r="JYO109" s="189"/>
      <c r="JYP109" s="189"/>
      <c r="JYQ109" s="189"/>
      <c r="JYR109" s="189"/>
      <c r="JYS109" s="189"/>
      <c r="JYT109" s="189"/>
      <c r="JYU109" s="189"/>
      <c r="JYV109" s="189"/>
      <c r="JYW109" s="189"/>
      <c r="JYX109" s="189"/>
      <c r="JYY109" s="189"/>
      <c r="JYZ109" s="189"/>
      <c r="JZA109" s="189"/>
      <c r="JZB109" s="189"/>
      <c r="JZC109" s="189"/>
      <c r="JZD109" s="189"/>
      <c r="JZE109" s="189"/>
      <c r="JZF109" s="189"/>
      <c r="JZG109" s="189"/>
      <c r="JZH109" s="189"/>
      <c r="JZI109" s="189"/>
      <c r="JZJ109" s="189"/>
      <c r="JZK109" s="189"/>
      <c r="JZL109" s="189"/>
      <c r="JZM109" s="189"/>
      <c r="JZN109" s="189"/>
      <c r="JZO109" s="189"/>
      <c r="JZP109" s="189"/>
      <c r="JZQ109" s="189"/>
      <c r="JZR109" s="189"/>
      <c r="JZS109" s="189"/>
      <c r="JZT109" s="189"/>
      <c r="JZU109" s="189"/>
      <c r="JZV109" s="189"/>
      <c r="JZW109" s="189"/>
      <c r="JZX109" s="189"/>
      <c r="JZY109" s="189"/>
      <c r="JZZ109" s="189"/>
      <c r="KAA109" s="189"/>
      <c r="KAB109" s="189"/>
      <c r="KAC109" s="189"/>
      <c r="KAD109" s="189"/>
      <c r="KAE109" s="189"/>
      <c r="KAF109" s="189"/>
      <c r="KAG109" s="189"/>
      <c r="KAH109" s="189"/>
      <c r="KAI109" s="189"/>
      <c r="KAJ109" s="189"/>
      <c r="KAK109" s="189"/>
      <c r="KAL109" s="189"/>
      <c r="KAM109" s="189"/>
      <c r="KAN109" s="189"/>
      <c r="KAO109" s="189"/>
      <c r="KAP109" s="189"/>
      <c r="KAQ109" s="189"/>
      <c r="KAR109" s="189"/>
      <c r="KAS109" s="189"/>
      <c r="KAT109" s="189"/>
      <c r="KAU109" s="189"/>
      <c r="KAV109" s="189"/>
      <c r="KAW109" s="189"/>
      <c r="KAX109" s="189"/>
      <c r="KAY109" s="189"/>
      <c r="KAZ109" s="189"/>
      <c r="KBA109" s="189"/>
      <c r="KBB109" s="189"/>
      <c r="KBC109" s="189"/>
      <c r="KBD109" s="189"/>
      <c r="KBE109" s="189"/>
      <c r="KBF109" s="189"/>
      <c r="KBG109" s="189"/>
      <c r="KBH109" s="189"/>
      <c r="KBI109" s="189"/>
      <c r="KBJ109" s="189"/>
      <c r="KBK109" s="189"/>
      <c r="KBL109" s="189"/>
      <c r="KBM109" s="189"/>
      <c r="KBN109" s="189"/>
      <c r="KBO109" s="189"/>
      <c r="KBP109" s="189"/>
      <c r="KBQ109" s="189"/>
      <c r="KBR109" s="189"/>
      <c r="KBS109" s="189"/>
      <c r="KBT109" s="189"/>
      <c r="KBU109" s="189"/>
      <c r="KBV109" s="189"/>
      <c r="KBW109" s="189"/>
      <c r="KBX109" s="189"/>
      <c r="KBY109" s="189"/>
      <c r="KBZ109" s="189"/>
      <c r="KCA109" s="189"/>
      <c r="KCB109" s="189"/>
      <c r="KCC109" s="189"/>
      <c r="KCD109" s="189"/>
      <c r="KCE109" s="189"/>
      <c r="KCF109" s="189"/>
      <c r="KCG109" s="189"/>
      <c r="KCH109" s="189"/>
      <c r="KCI109" s="189"/>
      <c r="KCJ109" s="189"/>
      <c r="KCK109" s="189"/>
      <c r="KCL109" s="189"/>
      <c r="KCM109" s="189"/>
      <c r="KCN109" s="189"/>
      <c r="KCO109" s="189"/>
      <c r="KCP109" s="189"/>
      <c r="KCQ109" s="189"/>
      <c r="KCR109" s="189"/>
      <c r="KCS109" s="189"/>
      <c r="KCT109" s="189"/>
      <c r="KCU109" s="189"/>
      <c r="KCV109" s="189"/>
      <c r="KCW109" s="189"/>
      <c r="KCX109" s="189"/>
      <c r="KCY109" s="189"/>
      <c r="KCZ109" s="189"/>
      <c r="KDA109" s="189"/>
      <c r="KDB109" s="189"/>
      <c r="KDC109" s="189"/>
      <c r="KDD109" s="189"/>
      <c r="KDE109" s="189"/>
      <c r="KDF109" s="189"/>
      <c r="KDG109" s="189"/>
      <c r="KDH109" s="189"/>
      <c r="KDI109" s="189"/>
      <c r="KDJ109" s="189"/>
      <c r="KDK109" s="189"/>
      <c r="KDL109" s="189"/>
      <c r="KDM109" s="189"/>
      <c r="KDN109" s="189"/>
      <c r="KDO109" s="189"/>
      <c r="KDP109" s="189"/>
      <c r="KDQ109" s="189"/>
      <c r="KDR109" s="189"/>
      <c r="KDS109" s="189"/>
      <c r="KDT109" s="189"/>
      <c r="KDU109" s="189"/>
      <c r="KDV109" s="189"/>
      <c r="KDW109" s="189"/>
      <c r="KDX109" s="189"/>
      <c r="KDY109" s="189"/>
      <c r="KDZ109" s="189"/>
      <c r="KEA109" s="189"/>
      <c r="KEB109" s="189"/>
      <c r="KEC109" s="189"/>
      <c r="KED109" s="189"/>
      <c r="KEE109" s="189"/>
      <c r="KEF109" s="189"/>
      <c r="KEG109" s="189"/>
      <c r="KEH109" s="189"/>
      <c r="KEI109" s="189"/>
      <c r="KEJ109" s="189"/>
      <c r="KEK109" s="189"/>
      <c r="KEL109" s="189"/>
      <c r="KEM109" s="189"/>
      <c r="KEN109" s="189"/>
      <c r="KEO109" s="189"/>
      <c r="KEP109" s="189"/>
      <c r="KEQ109" s="189"/>
      <c r="KER109" s="189"/>
      <c r="KES109" s="189"/>
      <c r="KET109" s="189"/>
      <c r="KEU109" s="189"/>
      <c r="KEV109" s="189"/>
      <c r="KEW109" s="189"/>
      <c r="KEX109" s="189"/>
      <c r="KEY109" s="189"/>
      <c r="KEZ109" s="189"/>
      <c r="KFA109" s="189"/>
      <c r="KFB109" s="189"/>
      <c r="KFC109" s="189"/>
      <c r="KFD109" s="189"/>
      <c r="KFE109" s="189"/>
      <c r="KFF109" s="189"/>
      <c r="KFG109" s="189"/>
      <c r="KFH109" s="189"/>
      <c r="KFI109" s="189"/>
      <c r="KFJ109" s="189"/>
      <c r="KFK109" s="189"/>
      <c r="KFL109" s="189"/>
      <c r="KFM109" s="189"/>
      <c r="KFN109" s="189"/>
      <c r="KFO109" s="189"/>
      <c r="KFP109" s="189"/>
      <c r="KFQ109" s="189"/>
      <c r="KFR109" s="189"/>
      <c r="KFS109" s="189"/>
      <c r="KFT109" s="189"/>
      <c r="KFU109" s="189"/>
      <c r="KFV109" s="189"/>
      <c r="KFW109" s="189"/>
      <c r="KFX109" s="189"/>
      <c r="KFY109" s="189"/>
      <c r="KFZ109" s="189"/>
      <c r="KGA109" s="189"/>
      <c r="KGB109" s="189"/>
      <c r="KGC109" s="189"/>
      <c r="KGD109" s="189"/>
      <c r="KGE109" s="189"/>
      <c r="KGF109" s="189"/>
      <c r="KGG109" s="189"/>
      <c r="KGH109" s="189"/>
      <c r="KGI109" s="189"/>
      <c r="KGJ109" s="189"/>
      <c r="KGK109" s="189"/>
      <c r="KGL109" s="189"/>
      <c r="KGM109" s="189"/>
      <c r="KGN109" s="189"/>
      <c r="KGO109" s="189"/>
      <c r="KGP109" s="189"/>
      <c r="KGQ109" s="189"/>
      <c r="KGR109" s="189"/>
      <c r="KGS109" s="189"/>
      <c r="KGT109" s="189"/>
      <c r="KGU109" s="189"/>
      <c r="KGV109" s="189"/>
      <c r="KGW109" s="189"/>
      <c r="KGX109" s="189"/>
      <c r="KGY109" s="189"/>
      <c r="KGZ109" s="189"/>
      <c r="KHA109" s="189"/>
      <c r="KHB109" s="189"/>
      <c r="KHC109" s="189"/>
      <c r="KHD109" s="189"/>
      <c r="KHE109" s="189"/>
      <c r="KHF109" s="189"/>
      <c r="KHG109" s="189"/>
      <c r="KHH109" s="189"/>
      <c r="KHI109" s="189"/>
      <c r="KHJ109" s="189"/>
      <c r="KHK109" s="189"/>
      <c r="KHL109" s="189"/>
      <c r="KHM109" s="189"/>
      <c r="KHN109" s="189"/>
      <c r="KHO109" s="189"/>
      <c r="KHP109" s="189"/>
      <c r="KHQ109" s="189"/>
      <c r="KHR109" s="189"/>
      <c r="KHS109" s="189"/>
      <c r="KHT109" s="189"/>
      <c r="KHU109" s="189"/>
      <c r="KHV109" s="189"/>
      <c r="KHW109" s="189"/>
      <c r="KHX109" s="189"/>
      <c r="KHY109" s="189"/>
      <c r="KHZ109" s="189"/>
      <c r="KIA109" s="189"/>
      <c r="KIB109" s="189"/>
      <c r="KIC109" s="189"/>
      <c r="KID109" s="189"/>
      <c r="KIE109" s="189"/>
      <c r="KIF109" s="189"/>
      <c r="KIG109" s="189"/>
      <c r="KIH109" s="189"/>
      <c r="KII109" s="189"/>
      <c r="KIJ109" s="189"/>
      <c r="KIK109" s="189"/>
      <c r="KIL109" s="189"/>
      <c r="KIM109" s="189"/>
      <c r="KIN109" s="189"/>
      <c r="KIO109" s="189"/>
      <c r="KIP109" s="189"/>
      <c r="KIQ109" s="189"/>
      <c r="KIR109" s="189"/>
      <c r="KIS109" s="189"/>
      <c r="KIT109" s="189"/>
      <c r="KIU109" s="189"/>
      <c r="KIV109" s="189"/>
      <c r="KIW109" s="189"/>
      <c r="KIX109" s="189"/>
      <c r="KIY109" s="189"/>
      <c r="KIZ109" s="189"/>
      <c r="KJA109" s="189"/>
      <c r="KJB109" s="189"/>
      <c r="KJC109" s="189"/>
      <c r="KJD109" s="189"/>
      <c r="KJE109" s="189"/>
      <c r="KJF109" s="189"/>
      <c r="KJG109" s="189"/>
      <c r="KJH109" s="189"/>
      <c r="KJI109" s="189"/>
      <c r="KJJ109" s="189"/>
      <c r="KJK109" s="189"/>
      <c r="KJL109" s="189"/>
      <c r="KJM109" s="189"/>
      <c r="KJN109" s="189"/>
      <c r="KJO109" s="189"/>
      <c r="KJP109" s="189"/>
      <c r="KJQ109" s="189"/>
      <c r="KJR109" s="189"/>
      <c r="KJS109" s="189"/>
      <c r="KJT109" s="189"/>
      <c r="KJU109" s="189"/>
      <c r="KJV109" s="189"/>
      <c r="KJW109" s="189"/>
      <c r="KJX109" s="189"/>
      <c r="KJY109" s="189"/>
      <c r="KJZ109" s="189"/>
      <c r="KKA109" s="189"/>
      <c r="KKB109" s="189"/>
      <c r="KKC109" s="189"/>
      <c r="KKD109" s="189"/>
      <c r="KKE109" s="189"/>
      <c r="KKF109" s="189"/>
      <c r="KKG109" s="189"/>
      <c r="KKH109" s="189"/>
      <c r="KKI109" s="189"/>
      <c r="KKJ109" s="189"/>
      <c r="KKK109" s="189"/>
      <c r="KKL109" s="189"/>
      <c r="KKM109" s="189"/>
      <c r="KKN109" s="189"/>
      <c r="KKO109" s="189"/>
      <c r="KKP109" s="189"/>
      <c r="KKQ109" s="189"/>
      <c r="KKR109" s="189"/>
      <c r="KKS109" s="189"/>
      <c r="KKT109" s="189"/>
      <c r="KKU109" s="189"/>
      <c r="KKV109" s="189"/>
      <c r="KKW109" s="189"/>
      <c r="KKX109" s="189"/>
      <c r="KKY109" s="189"/>
      <c r="KKZ109" s="189"/>
      <c r="KLA109" s="189"/>
      <c r="KLB109" s="189"/>
      <c r="KLC109" s="189"/>
      <c r="KLD109" s="189"/>
      <c r="KLE109" s="189"/>
      <c r="KLF109" s="189"/>
      <c r="KLG109" s="189"/>
      <c r="KLH109" s="189"/>
      <c r="KLI109" s="189"/>
      <c r="KLJ109" s="189"/>
      <c r="KLK109" s="189"/>
      <c r="KLL109" s="189"/>
      <c r="KLM109" s="189"/>
      <c r="KLN109" s="189"/>
      <c r="KLO109" s="189"/>
      <c r="KLP109" s="189"/>
      <c r="KLQ109" s="189"/>
      <c r="KLR109" s="189"/>
      <c r="KLS109" s="189"/>
      <c r="KLT109" s="189"/>
      <c r="KLU109" s="189"/>
      <c r="KLV109" s="189"/>
      <c r="KLW109" s="189"/>
      <c r="KLX109" s="189"/>
      <c r="KLY109" s="189"/>
      <c r="KLZ109" s="189"/>
      <c r="KMA109" s="189"/>
      <c r="KMB109" s="189"/>
      <c r="KMC109" s="189"/>
      <c r="KMD109" s="189"/>
      <c r="KME109" s="189"/>
      <c r="KMF109" s="189"/>
      <c r="KMG109" s="189"/>
      <c r="KMH109" s="189"/>
      <c r="KMI109" s="189"/>
      <c r="KMJ109" s="189"/>
      <c r="KMK109" s="189"/>
      <c r="KML109" s="189"/>
      <c r="KMM109" s="189"/>
      <c r="KMN109" s="189"/>
      <c r="KMO109" s="189"/>
      <c r="KMP109" s="189"/>
      <c r="KMQ109" s="189"/>
      <c r="KMR109" s="189"/>
      <c r="KMS109" s="189"/>
      <c r="KMT109" s="189"/>
      <c r="KMU109" s="189"/>
      <c r="KMV109" s="189"/>
      <c r="KMW109" s="189"/>
      <c r="KMX109" s="189"/>
      <c r="KMY109" s="189"/>
      <c r="KMZ109" s="189"/>
      <c r="KNA109" s="189"/>
      <c r="KNB109" s="189"/>
      <c r="KNC109" s="189"/>
      <c r="KND109" s="189"/>
      <c r="KNE109" s="189"/>
      <c r="KNF109" s="189"/>
      <c r="KNG109" s="189"/>
      <c r="KNH109" s="189"/>
      <c r="KNI109" s="189"/>
      <c r="KNJ109" s="189"/>
      <c r="KNK109" s="189"/>
      <c r="KNL109" s="189"/>
      <c r="KNM109" s="189"/>
      <c r="KNN109" s="189"/>
      <c r="KNO109" s="189"/>
      <c r="KNP109" s="189"/>
      <c r="KNQ109" s="189"/>
      <c r="KNR109" s="189"/>
      <c r="KNS109" s="189"/>
      <c r="KNT109" s="189"/>
      <c r="KNU109" s="189"/>
      <c r="KNV109" s="189"/>
      <c r="KNW109" s="189"/>
      <c r="KNX109" s="189"/>
      <c r="KNY109" s="189"/>
      <c r="KNZ109" s="189"/>
      <c r="KOA109" s="189"/>
      <c r="KOB109" s="189"/>
      <c r="KOC109" s="189"/>
      <c r="KOD109" s="189"/>
      <c r="KOE109" s="189"/>
      <c r="KOF109" s="189"/>
      <c r="KOG109" s="189"/>
      <c r="KOH109" s="189"/>
      <c r="KOI109" s="189"/>
      <c r="KOJ109" s="189"/>
      <c r="KOK109" s="189"/>
      <c r="KOL109" s="189"/>
      <c r="KOM109" s="189"/>
      <c r="KON109" s="189"/>
      <c r="KOO109" s="189"/>
      <c r="KOP109" s="189"/>
      <c r="KOQ109" s="189"/>
      <c r="KOR109" s="189"/>
      <c r="KOS109" s="189"/>
      <c r="KOT109" s="189"/>
      <c r="KOU109" s="189"/>
      <c r="KOV109" s="189"/>
      <c r="KOW109" s="189"/>
      <c r="KOX109" s="189"/>
      <c r="KOY109" s="189"/>
      <c r="KOZ109" s="189"/>
      <c r="KPA109" s="189"/>
      <c r="KPB109" s="189"/>
      <c r="KPC109" s="189"/>
      <c r="KPD109" s="189"/>
      <c r="KPE109" s="189"/>
      <c r="KPF109" s="189"/>
      <c r="KPG109" s="189"/>
      <c r="KPH109" s="189"/>
      <c r="KPI109" s="189"/>
      <c r="KPJ109" s="189"/>
      <c r="KPK109" s="189"/>
      <c r="KPL109" s="189"/>
      <c r="KPM109" s="189"/>
      <c r="KPN109" s="189"/>
      <c r="KPO109" s="189"/>
      <c r="KPP109" s="189"/>
      <c r="KPQ109" s="189"/>
      <c r="KPR109" s="189"/>
      <c r="KPS109" s="189"/>
      <c r="KPT109" s="189"/>
      <c r="KPU109" s="189"/>
      <c r="KPV109" s="189"/>
      <c r="KPW109" s="189"/>
      <c r="KPX109" s="189"/>
      <c r="KPY109" s="189"/>
      <c r="KPZ109" s="189"/>
      <c r="KQA109" s="189"/>
      <c r="KQB109" s="189"/>
      <c r="KQC109" s="189"/>
      <c r="KQD109" s="189"/>
      <c r="KQE109" s="189"/>
      <c r="KQF109" s="189"/>
      <c r="KQG109" s="189"/>
      <c r="KQH109" s="189"/>
      <c r="KQI109" s="189"/>
      <c r="KQJ109" s="189"/>
      <c r="KQK109" s="189"/>
      <c r="KQL109" s="189"/>
      <c r="KQM109" s="189"/>
      <c r="KQN109" s="189"/>
      <c r="KQO109" s="189"/>
      <c r="KQP109" s="189"/>
      <c r="KQQ109" s="189"/>
      <c r="KQR109" s="189"/>
      <c r="KQS109" s="189"/>
      <c r="KQT109" s="189"/>
      <c r="KQU109" s="189"/>
      <c r="KQV109" s="189"/>
      <c r="KQW109" s="189"/>
      <c r="KQX109" s="189"/>
      <c r="KQY109" s="189"/>
      <c r="KQZ109" s="189"/>
      <c r="KRA109" s="189"/>
      <c r="KRB109" s="189"/>
      <c r="KRC109" s="189"/>
      <c r="KRD109" s="189"/>
      <c r="KRE109" s="189"/>
      <c r="KRF109" s="189"/>
      <c r="KRG109" s="189"/>
      <c r="KRH109" s="189"/>
      <c r="KRI109" s="189"/>
      <c r="KRJ109" s="189"/>
      <c r="KRK109" s="189"/>
      <c r="KRL109" s="189"/>
      <c r="KRM109" s="189"/>
      <c r="KRN109" s="189"/>
      <c r="KRO109" s="189"/>
      <c r="KRP109" s="189"/>
      <c r="KRQ109" s="189"/>
      <c r="KRR109" s="189"/>
      <c r="KRS109" s="189"/>
      <c r="KRT109" s="189"/>
      <c r="KRU109" s="189"/>
      <c r="KRV109" s="189"/>
      <c r="KRW109" s="189"/>
      <c r="KRX109" s="189"/>
      <c r="KRY109" s="189"/>
      <c r="KRZ109" s="189"/>
      <c r="KSA109" s="189"/>
      <c r="KSB109" s="189"/>
      <c r="KSC109" s="189"/>
      <c r="KSD109" s="189"/>
      <c r="KSE109" s="189"/>
      <c r="KSF109" s="189"/>
      <c r="KSG109" s="189"/>
      <c r="KSH109" s="189"/>
      <c r="KSI109" s="189"/>
      <c r="KSJ109" s="189"/>
      <c r="KSK109" s="189"/>
      <c r="KSL109" s="189"/>
      <c r="KSM109" s="189"/>
      <c r="KSN109" s="189"/>
      <c r="KSO109" s="189"/>
      <c r="KSP109" s="189"/>
      <c r="KSQ109" s="189"/>
      <c r="KSR109" s="189"/>
      <c r="KSS109" s="189"/>
      <c r="KST109" s="189"/>
      <c r="KSU109" s="189"/>
      <c r="KSV109" s="189"/>
      <c r="KSW109" s="189"/>
      <c r="KSX109" s="189"/>
      <c r="KSY109" s="189"/>
      <c r="KSZ109" s="189"/>
      <c r="KTA109" s="189"/>
      <c r="KTB109" s="189"/>
      <c r="KTC109" s="189"/>
      <c r="KTD109" s="189"/>
      <c r="KTE109" s="189"/>
      <c r="KTF109" s="189"/>
      <c r="KTG109" s="189"/>
      <c r="KTH109" s="189"/>
      <c r="KTI109" s="189"/>
      <c r="KTJ109" s="189"/>
      <c r="KTK109" s="189"/>
      <c r="KTL109" s="189"/>
      <c r="KTM109" s="189"/>
      <c r="KTN109" s="189"/>
      <c r="KTO109" s="189"/>
      <c r="KTP109" s="189"/>
      <c r="KTQ109" s="189"/>
      <c r="KTR109" s="189"/>
      <c r="KTS109" s="189"/>
      <c r="KTT109" s="189"/>
      <c r="KTU109" s="189"/>
      <c r="KTV109" s="189"/>
      <c r="KTW109" s="189"/>
      <c r="KTX109" s="189"/>
      <c r="KTY109" s="189"/>
      <c r="KTZ109" s="189"/>
      <c r="KUA109" s="189"/>
      <c r="KUB109" s="189"/>
      <c r="KUC109" s="189"/>
      <c r="KUD109" s="189"/>
      <c r="KUE109" s="189"/>
      <c r="KUF109" s="189"/>
      <c r="KUG109" s="189"/>
      <c r="KUH109" s="189"/>
      <c r="KUI109" s="189"/>
      <c r="KUJ109" s="189"/>
      <c r="KUK109" s="189"/>
      <c r="KUL109" s="189"/>
      <c r="KUM109" s="189"/>
      <c r="KUN109" s="189"/>
      <c r="KUO109" s="189"/>
      <c r="KUP109" s="189"/>
      <c r="KUQ109" s="189"/>
      <c r="KUR109" s="189"/>
      <c r="KUS109" s="189"/>
      <c r="KUT109" s="189"/>
      <c r="KUU109" s="189"/>
      <c r="KUV109" s="189"/>
      <c r="KUW109" s="189"/>
      <c r="KUX109" s="189"/>
      <c r="KUY109" s="189"/>
      <c r="KUZ109" s="189"/>
      <c r="KVA109" s="189"/>
      <c r="KVB109" s="189"/>
      <c r="KVC109" s="189"/>
      <c r="KVD109" s="189"/>
      <c r="KVE109" s="189"/>
      <c r="KVF109" s="189"/>
      <c r="KVG109" s="189"/>
      <c r="KVH109" s="189"/>
      <c r="KVI109" s="189"/>
      <c r="KVJ109" s="189"/>
      <c r="KVK109" s="189"/>
      <c r="KVL109" s="189"/>
      <c r="KVM109" s="189"/>
      <c r="KVN109" s="189"/>
      <c r="KVO109" s="189"/>
      <c r="KVP109" s="189"/>
      <c r="KVQ109" s="189"/>
      <c r="KVR109" s="189"/>
      <c r="KVS109" s="189"/>
      <c r="KVT109" s="189"/>
      <c r="KVU109" s="189"/>
      <c r="KVV109" s="189"/>
      <c r="KVW109" s="189"/>
      <c r="KVX109" s="189"/>
      <c r="KVY109" s="189"/>
      <c r="KVZ109" s="189"/>
      <c r="KWA109" s="189"/>
      <c r="KWB109" s="189"/>
      <c r="KWC109" s="189"/>
      <c r="KWD109" s="189"/>
      <c r="KWE109" s="189"/>
      <c r="KWF109" s="189"/>
      <c r="KWG109" s="189"/>
      <c r="KWH109" s="189"/>
      <c r="KWI109" s="189"/>
      <c r="KWJ109" s="189"/>
      <c r="KWK109" s="189"/>
      <c r="KWL109" s="189"/>
      <c r="KWM109" s="189"/>
      <c r="KWN109" s="189"/>
      <c r="KWO109" s="189"/>
      <c r="KWP109" s="189"/>
      <c r="KWQ109" s="189"/>
      <c r="KWR109" s="189"/>
      <c r="KWS109" s="189"/>
      <c r="KWT109" s="189"/>
      <c r="KWU109" s="189"/>
      <c r="KWV109" s="189"/>
      <c r="KWW109" s="189"/>
      <c r="KWX109" s="189"/>
      <c r="KWY109" s="189"/>
      <c r="KWZ109" s="189"/>
      <c r="KXA109" s="189"/>
      <c r="KXB109" s="189"/>
      <c r="KXC109" s="189"/>
      <c r="KXD109" s="189"/>
      <c r="KXE109" s="189"/>
      <c r="KXF109" s="189"/>
      <c r="KXG109" s="189"/>
      <c r="KXH109" s="189"/>
      <c r="KXI109" s="189"/>
      <c r="KXJ109" s="189"/>
      <c r="KXK109" s="189"/>
      <c r="KXL109" s="189"/>
      <c r="KXM109" s="189"/>
      <c r="KXN109" s="189"/>
      <c r="KXO109" s="189"/>
      <c r="KXP109" s="189"/>
      <c r="KXQ109" s="189"/>
      <c r="KXR109" s="189"/>
      <c r="KXS109" s="189"/>
      <c r="KXT109" s="189"/>
      <c r="KXU109" s="189"/>
      <c r="KXV109" s="189"/>
      <c r="KXW109" s="189"/>
      <c r="KXX109" s="189"/>
      <c r="KXY109" s="189"/>
      <c r="KXZ109" s="189"/>
      <c r="KYA109" s="189"/>
      <c r="KYB109" s="189"/>
      <c r="KYC109" s="189"/>
      <c r="KYD109" s="189"/>
      <c r="KYE109" s="189"/>
      <c r="KYF109" s="189"/>
      <c r="KYG109" s="189"/>
      <c r="KYH109" s="189"/>
      <c r="KYI109" s="189"/>
      <c r="KYJ109" s="189"/>
      <c r="KYK109" s="189"/>
      <c r="KYL109" s="189"/>
      <c r="KYM109" s="189"/>
      <c r="KYN109" s="189"/>
      <c r="KYO109" s="189"/>
      <c r="KYP109" s="189"/>
      <c r="KYQ109" s="189"/>
      <c r="KYR109" s="189"/>
      <c r="KYS109" s="189"/>
      <c r="KYT109" s="189"/>
      <c r="KYU109" s="189"/>
      <c r="KYV109" s="189"/>
      <c r="KYW109" s="189"/>
      <c r="KYX109" s="189"/>
      <c r="KYY109" s="189"/>
      <c r="KYZ109" s="189"/>
      <c r="KZA109" s="189"/>
      <c r="KZB109" s="189"/>
      <c r="KZC109" s="189"/>
      <c r="KZD109" s="189"/>
      <c r="KZE109" s="189"/>
      <c r="KZF109" s="189"/>
      <c r="KZG109" s="189"/>
      <c r="KZH109" s="189"/>
      <c r="KZI109" s="189"/>
      <c r="KZJ109" s="189"/>
      <c r="KZK109" s="189"/>
      <c r="KZL109" s="189"/>
      <c r="KZM109" s="189"/>
      <c r="KZN109" s="189"/>
      <c r="KZO109" s="189"/>
      <c r="KZP109" s="189"/>
      <c r="KZQ109" s="189"/>
      <c r="KZR109" s="189"/>
      <c r="KZS109" s="189"/>
      <c r="KZT109" s="189"/>
      <c r="KZU109" s="189"/>
      <c r="KZV109" s="189"/>
      <c r="KZW109" s="189"/>
      <c r="KZX109" s="189"/>
      <c r="KZY109" s="189"/>
      <c r="KZZ109" s="189"/>
      <c r="LAA109" s="189"/>
      <c r="LAB109" s="189"/>
      <c r="LAC109" s="189"/>
      <c r="LAD109" s="189"/>
      <c r="LAE109" s="189"/>
      <c r="LAF109" s="189"/>
      <c r="LAG109" s="189"/>
      <c r="LAH109" s="189"/>
      <c r="LAI109" s="189"/>
      <c r="LAJ109" s="189"/>
      <c r="LAK109" s="189"/>
      <c r="LAL109" s="189"/>
      <c r="LAM109" s="189"/>
      <c r="LAN109" s="189"/>
      <c r="LAO109" s="189"/>
      <c r="LAP109" s="189"/>
      <c r="LAQ109" s="189"/>
      <c r="LAR109" s="189"/>
      <c r="LAS109" s="189"/>
      <c r="LAT109" s="189"/>
      <c r="LAU109" s="189"/>
      <c r="LAV109" s="189"/>
      <c r="LAW109" s="189"/>
      <c r="LAX109" s="189"/>
      <c r="LAY109" s="189"/>
      <c r="LAZ109" s="189"/>
      <c r="LBA109" s="189"/>
      <c r="LBB109" s="189"/>
      <c r="LBC109" s="189"/>
      <c r="LBD109" s="189"/>
      <c r="LBE109" s="189"/>
      <c r="LBF109" s="189"/>
      <c r="LBG109" s="189"/>
      <c r="LBH109" s="189"/>
      <c r="LBI109" s="189"/>
      <c r="LBJ109" s="189"/>
      <c r="LBK109" s="189"/>
      <c r="LBL109" s="189"/>
      <c r="LBM109" s="189"/>
      <c r="LBN109" s="189"/>
      <c r="LBO109" s="189"/>
      <c r="LBP109" s="189"/>
      <c r="LBQ109" s="189"/>
      <c r="LBR109" s="189"/>
      <c r="LBS109" s="189"/>
      <c r="LBT109" s="189"/>
      <c r="LBU109" s="189"/>
      <c r="LBV109" s="189"/>
      <c r="LBW109" s="189"/>
      <c r="LBX109" s="189"/>
      <c r="LBY109" s="189"/>
      <c r="LBZ109" s="189"/>
      <c r="LCA109" s="189"/>
      <c r="LCB109" s="189"/>
      <c r="LCC109" s="189"/>
      <c r="LCD109" s="189"/>
      <c r="LCE109" s="189"/>
      <c r="LCF109" s="189"/>
      <c r="LCG109" s="189"/>
      <c r="LCH109" s="189"/>
      <c r="LCI109" s="189"/>
      <c r="LCJ109" s="189"/>
      <c r="LCK109" s="189"/>
      <c r="LCL109" s="189"/>
      <c r="LCM109" s="189"/>
      <c r="LCN109" s="189"/>
      <c r="LCO109" s="189"/>
      <c r="LCP109" s="189"/>
      <c r="LCQ109" s="189"/>
      <c r="LCR109" s="189"/>
      <c r="LCS109" s="189"/>
      <c r="LCT109" s="189"/>
      <c r="LCU109" s="189"/>
      <c r="LCV109" s="189"/>
      <c r="LCW109" s="189"/>
      <c r="LCX109" s="189"/>
      <c r="LCY109" s="189"/>
      <c r="LCZ109" s="189"/>
      <c r="LDA109" s="189"/>
      <c r="LDB109" s="189"/>
      <c r="LDC109" s="189"/>
      <c r="LDD109" s="189"/>
      <c r="LDE109" s="189"/>
      <c r="LDF109" s="189"/>
      <c r="LDG109" s="189"/>
      <c r="LDH109" s="189"/>
      <c r="LDI109" s="189"/>
      <c r="LDJ109" s="189"/>
      <c r="LDK109" s="189"/>
      <c r="LDL109" s="189"/>
      <c r="LDM109" s="189"/>
      <c r="LDN109" s="189"/>
      <c r="LDO109" s="189"/>
      <c r="LDP109" s="189"/>
      <c r="LDQ109" s="189"/>
      <c r="LDR109" s="189"/>
      <c r="LDS109" s="189"/>
      <c r="LDT109" s="189"/>
      <c r="LDU109" s="189"/>
      <c r="LDV109" s="189"/>
      <c r="LDW109" s="189"/>
      <c r="LDX109" s="189"/>
      <c r="LDY109" s="189"/>
      <c r="LDZ109" s="189"/>
      <c r="LEA109" s="189"/>
      <c r="LEB109" s="189"/>
      <c r="LEC109" s="189"/>
      <c r="LED109" s="189"/>
      <c r="LEE109" s="189"/>
      <c r="LEF109" s="189"/>
      <c r="LEG109" s="189"/>
      <c r="LEH109" s="189"/>
      <c r="LEI109" s="189"/>
      <c r="LEJ109" s="189"/>
      <c r="LEK109" s="189"/>
      <c r="LEL109" s="189"/>
      <c r="LEM109" s="189"/>
      <c r="LEN109" s="189"/>
      <c r="LEO109" s="189"/>
      <c r="LEP109" s="189"/>
      <c r="LEQ109" s="189"/>
      <c r="LER109" s="189"/>
      <c r="LES109" s="189"/>
      <c r="LET109" s="189"/>
      <c r="LEU109" s="189"/>
      <c r="LEV109" s="189"/>
      <c r="LEW109" s="189"/>
      <c r="LEX109" s="189"/>
      <c r="LEY109" s="189"/>
      <c r="LEZ109" s="189"/>
      <c r="LFA109" s="189"/>
      <c r="LFB109" s="189"/>
      <c r="LFC109" s="189"/>
      <c r="LFD109" s="189"/>
      <c r="LFE109" s="189"/>
      <c r="LFF109" s="189"/>
      <c r="LFG109" s="189"/>
      <c r="LFH109" s="189"/>
      <c r="LFI109" s="189"/>
      <c r="LFJ109" s="189"/>
      <c r="LFK109" s="189"/>
      <c r="LFL109" s="189"/>
      <c r="LFM109" s="189"/>
      <c r="LFN109" s="189"/>
      <c r="LFO109" s="189"/>
      <c r="LFP109" s="189"/>
      <c r="LFQ109" s="189"/>
      <c r="LFR109" s="189"/>
      <c r="LFS109" s="189"/>
      <c r="LFT109" s="189"/>
      <c r="LFU109" s="189"/>
      <c r="LFV109" s="189"/>
      <c r="LFW109" s="189"/>
      <c r="LFX109" s="189"/>
      <c r="LFY109" s="189"/>
      <c r="LFZ109" s="189"/>
      <c r="LGA109" s="189"/>
      <c r="LGB109" s="189"/>
      <c r="LGC109" s="189"/>
      <c r="LGD109" s="189"/>
      <c r="LGE109" s="189"/>
      <c r="LGF109" s="189"/>
      <c r="LGG109" s="189"/>
      <c r="LGH109" s="189"/>
      <c r="LGI109" s="189"/>
      <c r="LGJ109" s="189"/>
      <c r="LGK109" s="189"/>
      <c r="LGL109" s="189"/>
      <c r="LGM109" s="189"/>
      <c r="LGN109" s="189"/>
      <c r="LGO109" s="189"/>
      <c r="LGP109" s="189"/>
      <c r="LGQ109" s="189"/>
      <c r="LGR109" s="189"/>
      <c r="LGS109" s="189"/>
      <c r="LGT109" s="189"/>
      <c r="LGU109" s="189"/>
      <c r="LGV109" s="189"/>
      <c r="LGW109" s="189"/>
      <c r="LGX109" s="189"/>
      <c r="LGY109" s="189"/>
      <c r="LGZ109" s="189"/>
      <c r="LHA109" s="189"/>
      <c r="LHB109" s="189"/>
      <c r="LHC109" s="189"/>
      <c r="LHD109" s="189"/>
      <c r="LHE109" s="189"/>
      <c r="LHF109" s="189"/>
      <c r="LHG109" s="189"/>
      <c r="LHH109" s="189"/>
      <c r="LHI109" s="189"/>
      <c r="LHJ109" s="189"/>
      <c r="LHK109" s="189"/>
      <c r="LHL109" s="189"/>
      <c r="LHM109" s="189"/>
      <c r="LHN109" s="189"/>
      <c r="LHO109" s="189"/>
      <c r="LHP109" s="189"/>
      <c r="LHQ109" s="189"/>
      <c r="LHR109" s="189"/>
      <c r="LHS109" s="189"/>
      <c r="LHT109" s="189"/>
      <c r="LHU109" s="189"/>
      <c r="LHV109" s="189"/>
      <c r="LHW109" s="189"/>
      <c r="LHX109" s="189"/>
      <c r="LHY109" s="189"/>
      <c r="LHZ109" s="189"/>
      <c r="LIA109" s="189"/>
      <c r="LIB109" s="189"/>
      <c r="LIC109" s="189"/>
      <c r="LID109" s="189"/>
      <c r="LIE109" s="189"/>
      <c r="LIF109" s="189"/>
      <c r="LIG109" s="189"/>
      <c r="LIH109" s="189"/>
      <c r="LII109" s="189"/>
      <c r="LIJ109" s="189"/>
      <c r="LIK109" s="189"/>
      <c r="LIL109" s="189"/>
      <c r="LIM109" s="189"/>
      <c r="LIN109" s="189"/>
      <c r="LIO109" s="189"/>
      <c r="LIP109" s="189"/>
      <c r="LIQ109" s="189"/>
      <c r="LIR109" s="189"/>
      <c r="LIS109" s="189"/>
      <c r="LIT109" s="189"/>
      <c r="LIU109" s="189"/>
      <c r="LIV109" s="189"/>
      <c r="LIW109" s="189"/>
      <c r="LIX109" s="189"/>
      <c r="LIY109" s="189"/>
      <c r="LIZ109" s="189"/>
      <c r="LJA109" s="189"/>
      <c r="LJB109" s="189"/>
      <c r="LJC109" s="189"/>
      <c r="LJD109" s="189"/>
      <c r="LJE109" s="189"/>
      <c r="LJF109" s="189"/>
      <c r="LJG109" s="189"/>
      <c r="LJH109" s="189"/>
      <c r="LJI109" s="189"/>
      <c r="LJJ109" s="189"/>
      <c r="LJK109" s="189"/>
      <c r="LJL109" s="189"/>
      <c r="LJM109" s="189"/>
      <c r="LJN109" s="189"/>
      <c r="LJO109" s="189"/>
      <c r="LJP109" s="189"/>
      <c r="LJQ109" s="189"/>
      <c r="LJR109" s="189"/>
      <c r="LJS109" s="189"/>
      <c r="LJT109" s="189"/>
      <c r="LJU109" s="189"/>
      <c r="LJV109" s="189"/>
      <c r="LJW109" s="189"/>
      <c r="LJX109" s="189"/>
      <c r="LJY109" s="189"/>
      <c r="LJZ109" s="189"/>
      <c r="LKA109" s="189"/>
      <c r="LKB109" s="189"/>
      <c r="LKC109" s="189"/>
      <c r="LKD109" s="189"/>
      <c r="LKE109" s="189"/>
      <c r="LKF109" s="189"/>
      <c r="LKG109" s="189"/>
      <c r="LKH109" s="189"/>
      <c r="LKI109" s="189"/>
      <c r="LKJ109" s="189"/>
      <c r="LKK109" s="189"/>
      <c r="LKL109" s="189"/>
      <c r="LKM109" s="189"/>
      <c r="LKN109" s="189"/>
      <c r="LKO109" s="189"/>
      <c r="LKP109" s="189"/>
      <c r="LKQ109" s="189"/>
      <c r="LKR109" s="189"/>
      <c r="LKS109" s="189"/>
      <c r="LKT109" s="189"/>
      <c r="LKU109" s="189"/>
      <c r="LKV109" s="189"/>
      <c r="LKW109" s="189"/>
      <c r="LKX109" s="189"/>
      <c r="LKY109" s="189"/>
      <c r="LKZ109" s="189"/>
      <c r="LLA109" s="189"/>
      <c r="LLB109" s="189"/>
      <c r="LLC109" s="189"/>
      <c r="LLD109" s="189"/>
      <c r="LLE109" s="189"/>
      <c r="LLF109" s="189"/>
      <c r="LLG109" s="189"/>
      <c r="LLH109" s="189"/>
      <c r="LLI109" s="189"/>
      <c r="LLJ109" s="189"/>
      <c r="LLK109" s="189"/>
      <c r="LLL109" s="189"/>
      <c r="LLM109" s="189"/>
      <c r="LLN109" s="189"/>
      <c r="LLO109" s="189"/>
      <c r="LLP109" s="189"/>
      <c r="LLQ109" s="189"/>
      <c r="LLR109" s="189"/>
      <c r="LLS109" s="189"/>
      <c r="LLT109" s="189"/>
      <c r="LLU109" s="189"/>
      <c r="LLV109" s="189"/>
      <c r="LLW109" s="189"/>
      <c r="LLX109" s="189"/>
      <c r="LLY109" s="189"/>
      <c r="LLZ109" s="189"/>
      <c r="LMA109" s="189"/>
      <c r="LMB109" s="189"/>
      <c r="LMC109" s="189"/>
      <c r="LMD109" s="189"/>
      <c r="LME109" s="189"/>
      <c r="LMF109" s="189"/>
      <c r="LMG109" s="189"/>
      <c r="LMH109" s="189"/>
      <c r="LMI109" s="189"/>
      <c r="LMJ109" s="189"/>
      <c r="LMK109" s="189"/>
      <c r="LML109" s="189"/>
      <c r="LMM109" s="189"/>
      <c r="LMN109" s="189"/>
      <c r="LMO109" s="189"/>
      <c r="LMP109" s="189"/>
      <c r="LMQ109" s="189"/>
      <c r="LMR109" s="189"/>
      <c r="LMS109" s="189"/>
      <c r="LMT109" s="189"/>
      <c r="LMU109" s="189"/>
      <c r="LMV109" s="189"/>
      <c r="LMW109" s="189"/>
      <c r="LMX109" s="189"/>
      <c r="LMY109" s="189"/>
      <c r="LMZ109" s="189"/>
      <c r="LNA109" s="189"/>
      <c r="LNB109" s="189"/>
      <c r="LNC109" s="189"/>
      <c r="LND109" s="189"/>
      <c r="LNE109" s="189"/>
      <c r="LNF109" s="189"/>
      <c r="LNG109" s="189"/>
      <c r="LNH109" s="189"/>
      <c r="LNI109" s="189"/>
      <c r="LNJ109" s="189"/>
      <c r="LNK109" s="189"/>
      <c r="LNL109" s="189"/>
      <c r="LNM109" s="189"/>
      <c r="LNN109" s="189"/>
      <c r="LNO109" s="189"/>
      <c r="LNP109" s="189"/>
      <c r="LNQ109" s="189"/>
      <c r="LNR109" s="189"/>
      <c r="LNS109" s="189"/>
      <c r="LNT109" s="189"/>
      <c r="LNU109" s="189"/>
      <c r="LNV109" s="189"/>
      <c r="LNW109" s="189"/>
      <c r="LNX109" s="189"/>
      <c r="LNY109" s="189"/>
      <c r="LNZ109" s="189"/>
      <c r="LOA109" s="189"/>
      <c r="LOB109" s="189"/>
      <c r="LOC109" s="189"/>
      <c r="LOD109" s="189"/>
      <c r="LOE109" s="189"/>
      <c r="LOF109" s="189"/>
      <c r="LOG109" s="189"/>
      <c r="LOH109" s="189"/>
      <c r="LOI109" s="189"/>
      <c r="LOJ109" s="189"/>
      <c r="LOK109" s="189"/>
      <c r="LOL109" s="189"/>
      <c r="LOM109" s="189"/>
      <c r="LON109" s="189"/>
      <c r="LOO109" s="189"/>
      <c r="LOP109" s="189"/>
      <c r="LOQ109" s="189"/>
      <c r="LOR109" s="189"/>
      <c r="LOS109" s="189"/>
      <c r="LOT109" s="189"/>
      <c r="LOU109" s="189"/>
      <c r="LOV109" s="189"/>
      <c r="LOW109" s="189"/>
      <c r="LOX109" s="189"/>
      <c r="LOY109" s="189"/>
      <c r="LOZ109" s="189"/>
      <c r="LPA109" s="189"/>
      <c r="LPB109" s="189"/>
      <c r="LPC109" s="189"/>
      <c r="LPD109" s="189"/>
      <c r="LPE109" s="189"/>
      <c r="LPF109" s="189"/>
      <c r="LPG109" s="189"/>
      <c r="LPH109" s="189"/>
      <c r="LPI109" s="189"/>
      <c r="LPJ109" s="189"/>
      <c r="LPK109" s="189"/>
      <c r="LPL109" s="189"/>
      <c r="LPM109" s="189"/>
      <c r="LPN109" s="189"/>
      <c r="LPO109" s="189"/>
      <c r="LPP109" s="189"/>
      <c r="LPQ109" s="189"/>
      <c r="LPR109" s="189"/>
      <c r="LPS109" s="189"/>
      <c r="LPT109" s="189"/>
      <c r="LPU109" s="189"/>
      <c r="LPV109" s="189"/>
      <c r="LPW109" s="189"/>
      <c r="LPX109" s="189"/>
      <c r="LPY109" s="189"/>
      <c r="LPZ109" s="189"/>
      <c r="LQA109" s="189"/>
      <c r="LQB109" s="189"/>
      <c r="LQC109" s="189"/>
      <c r="LQD109" s="189"/>
      <c r="LQE109" s="189"/>
      <c r="LQF109" s="189"/>
      <c r="LQG109" s="189"/>
      <c r="LQH109" s="189"/>
      <c r="LQI109" s="189"/>
      <c r="LQJ109" s="189"/>
      <c r="LQK109" s="189"/>
      <c r="LQL109" s="189"/>
      <c r="LQM109" s="189"/>
      <c r="LQN109" s="189"/>
      <c r="LQO109" s="189"/>
      <c r="LQP109" s="189"/>
      <c r="LQQ109" s="189"/>
      <c r="LQR109" s="189"/>
      <c r="LQS109" s="189"/>
      <c r="LQT109" s="189"/>
      <c r="LQU109" s="189"/>
      <c r="LQV109" s="189"/>
      <c r="LQW109" s="189"/>
      <c r="LQX109" s="189"/>
      <c r="LQY109" s="189"/>
      <c r="LQZ109" s="189"/>
      <c r="LRA109" s="189"/>
      <c r="LRB109" s="189"/>
      <c r="LRC109" s="189"/>
      <c r="LRD109" s="189"/>
      <c r="LRE109" s="189"/>
      <c r="LRF109" s="189"/>
      <c r="LRG109" s="189"/>
      <c r="LRH109" s="189"/>
      <c r="LRI109" s="189"/>
      <c r="LRJ109" s="189"/>
      <c r="LRK109" s="189"/>
      <c r="LRL109" s="189"/>
      <c r="LRM109" s="189"/>
      <c r="LRN109" s="189"/>
      <c r="LRO109" s="189"/>
      <c r="LRP109" s="189"/>
      <c r="LRQ109" s="189"/>
      <c r="LRR109" s="189"/>
      <c r="LRS109" s="189"/>
      <c r="LRT109" s="189"/>
      <c r="LRU109" s="189"/>
      <c r="LRV109" s="189"/>
      <c r="LRW109" s="189"/>
      <c r="LRX109" s="189"/>
      <c r="LRY109" s="189"/>
      <c r="LRZ109" s="189"/>
      <c r="LSA109" s="189"/>
      <c r="LSB109" s="189"/>
      <c r="LSC109" s="189"/>
      <c r="LSD109" s="189"/>
      <c r="LSE109" s="189"/>
      <c r="LSF109" s="189"/>
      <c r="LSG109" s="189"/>
      <c r="LSH109" s="189"/>
      <c r="LSI109" s="189"/>
      <c r="LSJ109" s="189"/>
      <c r="LSK109" s="189"/>
      <c r="LSL109" s="189"/>
      <c r="LSM109" s="189"/>
      <c r="LSN109" s="189"/>
      <c r="LSO109" s="189"/>
      <c r="LSP109" s="189"/>
      <c r="LSQ109" s="189"/>
      <c r="LSR109" s="189"/>
      <c r="LSS109" s="189"/>
      <c r="LST109" s="189"/>
      <c r="LSU109" s="189"/>
      <c r="LSV109" s="189"/>
      <c r="LSW109" s="189"/>
      <c r="LSX109" s="189"/>
      <c r="LSY109" s="189"/>
      <c r="LSZ109" s="189"/>
      <c r="LTA109" s="189"/>
      <c r="LTB109" s="189"/>
      <c r="LTC109" s="189"/>
      <c r="LTD109" s="189"/>
      <c r="LTE109" s="189"/>
      <c r="LTF109" s="189"/>
      <c r="LTG109" s="189"/>
      <c r="LTH109" s="189"/>
      <c r="LTI109" s="189"/>
      <c r="LTJ109" s="189"/>
      <c r="LTK109" s="189"/>
      <c r="LTL109" s="189"/>
      <c r="LTM109" s="189"/>
      <c r="LTN109" s="189"/>
      <c r="LTO109" s="189"/>
      <c r="LTP109" s="189"/>
      <c r="LTQ109" s="189"/>
      <c r="LTR109" s="189"/>
      <c r="LTS109" s="189"/>
      <c r="LTT109" s="189"/>
      <c r="LTU109" s="189"/>
      <c r="LTV109" s="189"/>
      <c r="LTW109" s="189"/>
      <c r="LTX109" s="189"/>
      <c r="LTY109" s="189"/>
      <c r="LTZ109" s="189"/>
      <c r="LUA109" s="189"/>
      <c r="LUB109" s="189"/>
      <c r="LUC109" s="189"/>
      <c r="LUD109" s="189"/>
      <c r="LUE109" s="189"/>
      <c r="LUF109" s="189"/>
      <c r="LUG109" s="189"/>
      <c r="LUH109" s="189"/>
      <c r="LUI109" s="189"/>
      <c r="LUJ109" s="189"/>
      <c r="LUK109" s="189"/>
      <c r="LUL109" s="189"/>
      <c r="LUM109" s="189"/>
      <c r="LUN109" s="189"/>
      <c r="LUO109" s="189"/>
      <c r="LUP109" s="189"/>
      <c r="LUQ109" s="189"/>
      <c r="LUR109" s="189"/>
      <c r="LUS109" s="189"/>
      <c r="LUT109" s="189"/>
      <c r="LUU109" s="189"/>
      <c r="LUV109" s="189"/>
      <c r="LUW109" s="189"/>
      <c r="LUX109" s="189"/>
      <c r="LUY109" s="189"/>
      <c r="LUZ109" s="189"/>
      <c r="LVA109" s="189"/>
      <c r="LVB109" s="189"/>
      <c r="LVC109" s="189"/>
      <c r="LVD109" s="189"/>
      <c r="LVE109" s="189"/>
      <c r="LVF109" s="189"/>
      <c r="LVG109" s="189"/>
      <c r="LVH109" s="189"/>
      <c r="LVI109" s="189"/>
      <c r="LVJ109" s="189"/>
      <c r="LVK109" s="189"/>
      <c r="LVL109" s="189"/>
      <c r="LVM109" s="189"/>
      <c r="LVN109" s="189"/>
      <c r="LVO109" s="189"/>
      <c r="LVP109" s="189"/>
      <c r="LVQ109" s="189"/>
      <c r="LVR109" s="189"/>
      <c r="LVS109" s="189"/>
      <c r="LVT109" s="189"/>
      <c r="LVU109" s="189"/>
      <c r="LVV109" s="189"/>
      <c r="LVW109" s="189"/>
      <c r="LVX109" s="189"/>
      <c r="LVY109" s="189"/>
      <c r="LVZ109" s="189"/>
      <c r="LWA109" s="189"/>
      <c r="LWB109" s="189"/>
      <c r="LWC109" s="189"/>
      <c r="LWD109" s="189"/>
      <c r="LWE109" s="189"/>
      <c r="LWF109" s="189"/>
      <c r="LWG109" s="189"/>
      <c r="LWH109" s="189"/>
      <c r="LWI109" s="189"/>
      <c r="LWJ109" s="189"/>
      <c r="LWK109" s="189"/>
      <c r="LWL109" s="189"/>
      <c r="LWM109" s="189"/>
      <c r="LWN109" s="189"/>
      <c r="LWO109" s="189"/>
      <c r="LWP109" s="189"/>
      <c r="LWQ109" s="189"/>
      <c r="LWR109" s="189"/>
      <c r="LWS109" s="189"/>
      <c r="LWT109" s="189"/>
      <c r="LWU109" s="189"/>
      <c r="LWV109" s="189"/>
      <c r="LWW109" s="189"/>
      <c r="LWX109" s="189"/>
      <c r="LWY109" s="189"/>
      <c r="LWZ109" s="189"/>
      <c r="LXA109" s="189"/>
      <c r="LXB109" s="189"/>
      <c r="LXC109" s="189"/>
      <c r="LXD109" s="189"/>
      <c r="LXE109" s="189"/>
      <c r="LXF109" s="189"/>
      <c r="LXG109" s="189"/>
      <c r="LXH109" s="189"/>
      <c r="LXI109" s="189"/>
      <c r="LXJ109" s="189"/>
      <c r="LXK109" s="189"/>
      <c r="LXL109" s="189"/>
      <c r="LXM109" s="189"/>
      <c r="LXN109" s="189"/>
      <c r="LXO109" s="189"/>
      <c r="LXP109" s="189"/>
      <c r="LXQ109" s="189"/>
      <c r="LXR109" s="189"/>
      <c r="LXS109" s="189"/>
      <c r="LXT109" s="189"/>
      <c r="LXU109" s="189"/>
      <c r="LXV109" s="189"/>
      <c r="LXW109" s="189"/>
      <c r="LXX109" s="189"/>
      <c r="LXY109" s="189"/>
      <c r="LXZ109" s="189"/>
      <c r="LYA109" s="189"/>
      <c r="LYB109" s="189"/>
      <c r="LYC109" s="189"/>
      <c r="LYD109" s="189"/>
      <c r="LYE109" s="189"/>
      <c r="LYF109" s="189"/>
      <c r="LYG109" s="189"/>
      <c r="LYH109" s="189"/>
      <c r="LYI109" s="189"/>
      <c r="LYJ109" s="189"/>
      <c r="LYK109" s="189"/>
      <c r="LYL109" s="189"/>
      <c r="LYM109" s="189"/>
      <c r="LYN109" s="189"/>
      <c r="LYO109" s="189"/>
      <c r="LYP109" s="189"/>
      <c r="LYQ109" s="189"/>
      <c r="LYR109" s="189"/>
      <c r="LYS109" s="189"/>
      <c r="LYT109" s="189"/>
      <c r="LYU109" s="189"/>
      <c r="LYV109" s="189"/>
      <c r="LYW109" s="189"/>
      <c r="LYX109" s="189"/>
      <c r="LYY109" s="189"/>
      <c r="LYZ109" s="189"/>
      <c r="LZA109" s="189"/>
      <c r="LZB109" s="189"/>
      <c r="LZC109" s="189"/>
      <c r="LZD109" s="189"/>
      <c r="LZE109" s="189"/>
      <c r="LZF109" s="189"/>
      <c r="LZG109" s="189"/>
      <c r="LZH109" s="189"/>
      <c r="LZI109" s="189"/>
      <c r="LZJ109" s="189"/>
      <c r="LZK109" s="189"/>
      <c r="LZL109" s="189"/>
      <c r="LZM109" s="189"/>
      <c r="LZN109" s="189"/>
      <c r="LZO109" s="189"/>
      <c r="LZP109" s="189"/>
      <c r="LZQ109" s="189"/>
      <c r="LZR109" s="189"/>
      <c r="LZS109" s="189"/>
      <c r="LZT109" s="189"/>
      <c r="LZU109" s="189"/>
      <c r="LZV109" s="189"/>
      <c r="LZW109" s="189"/>
      <c r="LZX109" s="189"/>
      <c r="LZY109" s="189"/>
      <c r="LZZ109" s="189"/>
      <c r="MAA109" s="189"/>
      <c r="MAB109" s="189"/>
      <c r="MAC109" s="189"/>
      <c r="MAD109" s="189"/>
      <c r="MAE109" s="189"/>
      <c r="MAF109" s="189"/>
      <c r="MAG109" s="189"/>
      <c r="MAH109" s="189"/>
      <c r="MAI109" s="189"/>
      <c r="MAJ109" s="189"/>
      <c r="MAK109" s="189"/>
      <c r="MAL109" s="189"/>
      <c r="MAM109" s="189"/>
      <c r="MAN109" s="189"/>
      <c r="MAO109" s="189"/>
      <c r="MAP109" s="189"/>
      <c r="MAQ109" s="189"/>
      <c r="MAR109" s="189"/>
      <c r="MAS109" s="189"/>
      <c r="MAT109" s="189"/>
      <c r="MAU109" s="189"/>
      <c r="MAV109" s="189"/>
      <c r="MAW109" s="189"/>
      <c r="MAX109" s="189"/>
      <c r="MAY109" s="189"/>
      <c r="MAZ109" s="189"/>
      <c r="MBA109" s="189"/>
      <c r="MBB109" s="189"/>
      <c r="MBC109" s="189"/>
      <c r="MBD109" s="189"/>
      <c r="MBE109" s="189"/>
      <c r="MBF109" s="189"/>
      <c r="MBG109" s="189"/>
      <c r="MBH109" s="189"/>
      <c r="MBI109" s="189"/>
      <c r="MBJ109" s="189"/>
      <c r="MBK109" s="189"/>
      <c r="MBL109" s="189"/>
      <c r="MBM109" s="189"/>
      <c r="MBN109" s="189"/>
      <c r="MBO109" s="189"/>
      <c r="MBP109" s="189"/>
      <c r="MBQ109" s="189"/>
      <c r="MBR109" s="189"/>
      <c r="MBS109" s="189"/>
      <c r="MBT109" s="189"/>
      <c r="MBU109" s="189"/>
      <c r="MBV109" s="189"/>
      <c r="MBW109" s="189"/>
      <c r="MBX109" s="189"/>
      <c r="MBY109" s="189"/>
      <c r="MBZ109" s="189"/>
      <c r="MCA109" s="189"/>
      <c r="MCB109" s="189"/>
      <c r="MCC109" s="189"/>
      <c r="MCD109" s="189"/>
      <c r="MCE109" s="189"/>
      <c r="MCF109" s="189"/>
      <c r="MCG109" s="189"/>
      <c r="MCH109" s="189"/>
      <c r="MCI109" s="189"/>
      <c r="MCJ109" s="189"/>
      <c r="MCK109" s="189"/>
      <c r="MCL109" s="189"/>
      <c r="MCM109" s="189"/>
      <c r="MCN109" s="189"/>
      <c r="MCO109" s="189"/>
      <c r="MCP109" s="189"/>
      <c r="MCQ109" s="189"/>
      <c r="MCR109" s="189"/>
      <c r="MCS109" s="189"/>
      <c r="MCT109" s="189"/>
      <c r="MCU109" s="189"/>
      <c r="MCV109" s="189"/>
      <c r="MCW109" s="189"/>
      <c r="MCX109" s="189"/>
      <c r="MCY109" s="189"/>
      <c r="MCZ109" s="189"/>
      <c r="MDA109" s="189"/>
      <c r="MDB109" s="189"/>
      <c r="MDC109" s="189"/>
      <c r="MDD109" s="189"/>
      <c r="MDE109" s="189"/>
      <c r="MDF109" s="189"/>
      <c r="MDG109" s="189"/>
      <c r="MDH109" s="189"/>
      <c r="MDI109" s="189"/>
      <c r="MDJ109" s="189"/>
      <c r="MDK109" s="189"/>
      <c r="MDL109" s="189"/>
      <c r="MDM109" s="189"/>
      <c r="MDN109" s="189"/>
      <c r="MDO109" s="189"/>
      <c r="MDP109" s="189"/>
      <c r="MDQ109" s="189"/>
      <c r="MDR109" s="189"/>
      <c r="MDS109" s="189"/>
      <c r="MDT109" s="189"/>
      <c r="MDU109" s="189"/>
      <c r="MDV109" s="189"/>
      <c r="MDW109" s="189"/>
      <c r="MDX109" s="189"/>
      <c r="MDY109" s="189"/>
      <c r="MDZ109" s="189"/>
      <c r="MEA109" s="189"/>
      <c r="MEB109" s="189"/>
      <c r="MEC109" s="189"/>
      <c r="MED109" s="189"/>
      <c r="MEE109" s="189"/>
      <c r="MEF109" s="189"/>
      <c r="MEG109" s="189"/>
      <c r="MEH109" s="189"/>
      <c r="MEI109" s="189"/>
      <c r="MEJ109" s="189"/>
      <c r="MEK109" s="189"/>
      <c r="MEL109" s="189"/>
      <c r="MEM109" s="189"/>
      <c r="MEN109" s="189"/>
      <c r="MEO109" s="189"/>
      <c r="MEP109" s="189"/>
      <c r="MEQ109" s="189"/>
      <c r="MER109" s="189"/>
      <c r="MES109" s="189"/>
      <c r="MET109" s="189"/>
      <c r="MEU109" s="189"/>
      <c r="MEV109" s="189"/>
      <c r="MEW109" s="189"/>
      <c r="MEX109" s="189"/>
      <c r="MEY109" s="189"/>
      <c r="MEZ109" s="189"/>
      <c r="MFA109" s="189"/>
      <c r="MFB109" s="189"/>
      <c r="MFC109" s="189"/>
      <c r="MFD109" s="189"/>
      <c r="MFE109" s="189"/>
      <c r="MFF109" s="189"/>
      <c r="MFG109" s="189"/>
      <c r="MFH109" s="189"/>
      <c r="MFI109" s="189"/>
      <c r="MFJ109" s="189"/>
      <c r="MFK109" s="189"/>
      <c r="MFL109" s="189"/>
      <c r="MFM109" s="189"/>
      <c r="MFN109" s="189"/>
      <c r="MFO109" s="189"/>
      <c r="MFP109" s="189"/>
      <c r="MFQ109" s="189"/>
      <c r="MFR109" s="189"/>
      <c r="MFS109" s="189"/>
      <c r="MFT109" s="189"/>
      <c r="MFU109" s="189"/>
      <c r="MFV109" s="189"/>
      <c r="MFW109" s="189"/>
      <c r="MFX109" s="189"/>
      <c r="MFY109" s="189"/>
      <c r="MFZ109" s="189"/>
      <c r="MGA109" s="189"/>
      <c r="MGB109" s="189"/>
      <c r="MGC109" s="189"/>
      <c r="MGD109" s="189"/>
      <c r="MGE109" s="189"/>
      <c r="MGF109" s="189"/>
      <c r="MGG109" s="189"/>
      <c r="MGH109" s="189"/>
      <c r="MGI109" s="189"/>
      <c r="MGJ109" s="189"/>
      <c r="MGK109" s="189"/>
      <c r="MGL109" s="189"/>
      <c r="MGM109" s="189"/>
      <c r="MGN109" s="189"/>
      <c r="MGO109" s="189"/>
      <c r="MGP109" s="189"/>
      <c r="MGQ109" s="189"/>
      <c r="MGR109" s="189"/>
      <c r="MGS109" s="189"/>
      <c r="MGT109" s="189"/>
      <c r="MGU109" s="189"/>
      <c r="MGV109" s="189"/>
      <c r="MGW109" s="189"/>
      <c r="MGX109" s="189"/>
      <c r="MGY109" s="189"/>
      <c r="MGZ109" s="189"/>
      <c r="MHA109" s="189"/>
      <c r="MHB109" s="189"/>
      <c r="MHC109" s="189"/>
      <c r="MHD109" s="189"/>
      <c r="MHE109" s="189"/>
      <c r="MHF109" s="189"/>
      <c r="MHG109" s="189"/>
      <c r="MHH109" s="189"/>
      <c r="MHI109" s="189"/>
      <c r="MHJ109" s="189"/>
      <c r="MHK109" s="189"/>
      <c r="MHL109" s="189"/>
      <c r="MHM109" s="189"/>
      <c r="MHN109" s="189"/>
      <c r="MHO109" s="189"/>
      <c r="MHP109" s="189"/>
      <c r="MHQ109" s="189"/>
      <c r="MHR109" s="189"/>
      <c r="MHS109" s="189"/>
      <c r="MHT109" s="189"/>
      <c r="MHU109" s="189"/>
      <c r="MHV109" s="189"/>
      <c r="MHW109" s="189"/>
      <c r="MHX109" s="189"/>
      <c r="MHY109" s="189"/>
      <c r="MHZ109" s="189"/>
      <c r="MIA109" s="189"/>
      <c r="MIB109" s="189"/>
      <c r="MIC109" s="189"/>
      <c r="MID109" s="189"/>
      <c r="MIE109" s="189"/>
      <c r="MIF109" s="189"/>
      <c r="MIG109" s="189"/>
      <c r="MIH109" s="189"/>
      <c r="MII109" s="189"/>
      <c r="MIJ109" s="189"/>
      <c r="MIK109" s="189"/>
      <c r="MIL109" s="189"/>
      <c r="MIM109" s="189"/>
      <c r="MIN109" s="189"/>
      <c r="MIO109" s="189"/>
      <c r="MIP109" s="189"/>
      <c r="MIQ109" s="189"/>
      <c r="MIR109" s="189"/>
      <c r="MIS109" s="189"/>
      <c r="MIT109" s="189"/>
      <c r="MIU109" s="189"/>
      <c r="MIV109" s="189"/>
      <c r="MIW109" s="189"/>
      <c r="MIX109" s="189"/>
      <c r="MIY109" s="189"/>
      <c r="MIZ109" s="189"/>
      <c r="MJA109" s="189"/>
      <c r="MJB109" s="189"/>
      <c r="MJC109" s="189"/>
      <c r="MJD109" s="189"/>
      <c r="MJE109" s="189"/>
      <c r="MJF109" s="189"/>
      <c r="MJG109" s="189"/>
      <c r="MJH109" s="189"/>
      <c r="MJI109" s="189"/>
      <c r="MJJ109" s="189"/>
      <c r="MJK109" s="189"/>
      <c r="MJL109" s="189"/>
      <c r="MJM109" s="189"/>
      <c r="MJN109" s="189"/>
      <c r="MJO109" s="189"/>
      <c r="MJP109" s="189"/>
      <c r="MJQ109" s="189"/>
      <c r="MJR109" s="189"/>
      <c r="MJS109" s="189"/>
      <c r="MJT109" s="189"/>
      <c r="MJU109" s="189"/>
      <c r="MJV109" s="189"/>
      <c r="MJW109" s="189"/>
      <c r="MJX109" s="189"/>
      <c r="MJY109" s="189"/>
      <c r="MJZ109" s="189"/>
      <c r="MKA109" s="189"/>
      <c r="MKB109" s="189"/>
      <c r="MKC109" s="189"/>
      <c r="MKD109" s="189"/>
      <c r="MKE109" s="189"/>
      <c r="MKF109" s="189"/>
      <c r="MKG109" s="189"/>
      <c r="MKH109" s="189"/>
      <c r="MKI109" s="189"/>
      <c r="MKJ109" s="189"/>
      <c r="MKK109" s="189"/>
      <c r="MKL109" s="189"/>
      <c r="MKM109" s="189"/>
      <c r="MKN109" s="189"/>
      <c r="MKO109" s="189"/>
      <c r="MKP109" s="189"/>
      <c r="MKQ109" s="189"/>
      <c r="MKR109" s="189"/>
      <c r="MKS109" s="189"/>
      <c r="MKT109" s="189"/>
      <c r="MKU109" s="189"/>
      <c r="MKV109" s="189"/>
      <c r="MKW109" s="189"/>
      <c r="MKX109" s="189"/>
      <c r="MKY109" s="189"/>
      <c r="MKZ109" s="189"/>
      <c r="MLA109" s="189"/>
      <c r="MLB109" s="189"/>
      <c r="MLC109" s="189"/>
      <c r="MLD109" s="189"/>
      <c r="MLE109" s="189"/>
      <c r="MLF109" s="189"/>
      <c r="MLG109" s="189"/>
      <c r="MLH109" s="189"/>
      <c r="MLI109" s="189"/>
      <c r="MLJ109" s="189"/>
      <c r="MLK109" s="189"/>
      <c r="MLL109" s="189"/>
      <c r="MLM109" s="189"/>
      <c r="MLN109" s="189"/>
      <c r="MLO109" s="189"/>
      <c r="MLP109" s="189"/>
      <c r="MLQ109" s="189"/>
      <c r="MLR109" s="189"/>
      <c r="MLS109" s="189"/>
      <c r="MLT109" s="189"/>
      <c r="MLU109" s="189"/>
      <c r="MLV109" s="189"/>
      <c r="MLW109" s="189"/>
      <c r="MLX109" s="189"/>
      <c r="MLY109" s="189"/>
      <c r="MLZ109" s="189"/>
      <c r="MMA109" s="189"/>
      <c r="MMB109" s="189"/>
      <c r="MMC109" s="189"/>
      <c r="MMD109" s="189"/>
      <c r="MME109" s="189"/>
      <c r="MMF109" s="189"/>
      <c r="MMG109" s="189"/>
      <c r="MMH109" s="189"/>
      <c r="MMI109" s="189"/>
      <c r="MMJ109" s="189"/>
      <c r="MMK109" s="189"/>
      <c r="MML109" s="189"/>
      <c r="MMM109" s="189"/>
      <c r="MMN109" s="189"/>
      <c r="MMO109" s="189"/>
      <c r="MMP109" s="189"/>
      <c r="MMQ109" s="189"/>
      <c r="MMR109" s="189"/>
      <c r="MMS109" s="189"/>
      <c r="MMT109" s="189"/>
      <c r="MMU109" s="189"/>
      <c r="MMV109" s="189"/>
      <c r="MMW109" s="189"/>
      <c r="MMX109" s="189"/>
      <c r="MMY109" s="189"/>
      <c r="MMZ109" s="189"/>
      <c r="MNA109" s="189"/>
      <c r="MNB109" s="189"/>
      <c r="MNC109" s="189"/>
      <c r="MND109" s="189"/>
      <c r="MNE109" s="189"/>
      <c r="MNF109" s="189"/>
      <c r="MNG109" s="189"/>
      <c r="MNH109" s="189"/>
      <c r="MNI109" s="189"/>
      <c r="MNJ109" s="189"/>
      <c r="MNK109" s="189"/>
      <c r="MNL109" s="189"/>
      <c r="MNM109" s="189"/>
      <c r="MNN109" s="189"/>
      <c r="MNO109" s="189"/>
      <c r="MNP109" s="189"/>
      <c r="MNQ109" s="189"/>
      <c r="MNR109" s="189"/>
      <c r="MNS109" s="189"/>
      <c r="MNT109" s="189"/>
      <c r="MNU109" s="189"/>
      <c r="MNV109" s="189"/>
      <c r="MNW109" s="189"/>
      <c r="MNX109" s="189"/>
      <c r="MNY109" s="189"/>
      <c r="MNZ109" s="189"/>
      <c r="MOA109" s="189"/>
      <c r="MOB109" s="189"/>
      <c r="MOC109" s="189"/>
      <c r="MOD109" s="189"/>
      <c r="MOE109" s="189"/>
      <c r="MOF109" s="189"/>
      <c r="MOG109" s="189"/>
      <c r="MOH109" s="189"/>
      <c r="MOI109" s="189"/>
      <c r="MOJ109" s="189"/>
      <c r="MOK109" s="189"/>
      <c r="MOL109" s="189"/>
      <c r="MOM109" s="189"/>
      <c r="MON109" s="189"/>
      <c r="MOO109" s="189"/>
      <c r="MOP109" s="189"/>
      <c r="MOQ109" s="189"/>
      <c r="MOR109" s="189"/>
      <c r="MOS109" s="189"/>
      <c r="MOT109" s="189"/>
      <c r="MOU109" s="189"/>
      <c r="MOV109" s="189"/>
      <c r="MOW109" s="189"/>
      <c r="MOX109" s="189"/>
      <c r="MOY109" s="189"/>
      <c r="MOZ109" s="189"/>
      <c r="MPA109" s="189"/>
      <c r="MPB109" s="189"/>
      <c r="MPC109" s="189"/>
      <c r="MPD109" s="189"/>
      <c r="MPE109" s="189"/>
      <c r="MPF109" s="189"/>
      <c r="MPG109" s="189"/>
      <c r="MPH109" s="189"/>
      <c r="MPI109" s="189"/>
      <c r="MPJ109" s="189"/>
      <c r="MPK109" s="189"/>
      <c r="MPL109" s="189"/>
      <c r="MPM109" s="189"/>
      <c r="MPN109" s="189"/>
      <c r="MPO109" s="189"/>
      <c r="MPP109" s="189"/>
      <c r="MPQ109" s="189"/>
      <c r="MPR109" s="189"/>
      <c r="MPS109" s="189"/>
      <c r="MPT109" s="189"/>
      <c r="MPU109" s="189"/>
      <c r="MPV109" s="189"/>
      <c r="MPW109" s="189"/>
      <c r="MPX109" s="189"/>
      <c r="MPY109" s="189"/>
      <c r="MPZ109" s="189"/>
      <c r="MQA109" s="189"/>
      <c r="MQB109" s="189"/>
      <c r="MQC109" s="189"/>
      <c r="MQD109" s="189"/>
      <c r="MQE109" s="189"/>
      <c r="MQF109" s="189"/>
      <c r="MQG109" s="189"/>
      <c r="MQH109" s="189"/>
      <c r="MQI109" s="189"/>
      <c r="MQJ109" s="189"/>
      <c r="MQK109" s="189"/>
      <c r="MQL109" s="189"/>
      <c r="MQM109" s="189"/>
      <c r="MQN109" s="189"/>
      <c r="MQO109" s="189"/>
      <c r="MQP109" s="189"/>
      <c r="MQQ109" s="189"/>
      <c r="MQR109" s="189"/>
      <c r="MQS109" s="189"/>
      <c r="MQT109" s="189"/>
      <c r="MQU109" s="189"/>
      <c r="MQV109" s="189"/>
      <c r="MQW109" s="189"/>
      <c r="MQX109" s="189"/>
      <c r="MQY109" s="189"/>
      <c r="MQZ109" s="189"/>
      <c r="MRA109" s="189"/>
      <c r="MRB109" s="189"/>
      <c r="MRC109" s="189"/>
      <c r="MRD109" s="189"/>
      <c r="MRE109" s="189"/>
      <c r="MRF109" s="189"/>
      <c r="MRG109" s="189"/>
      <c r="MRH109" s="189"/>
      <c r="MRI109" s="189"/>
      <c r="MRJ109" s="189"/>
      <c r="MRK109" s="189"/>
      <c r="MRL109" s="189"/>
      <c r="MRM109" s="189"/>
      <c r="MRN109" s="189"/>
      <c r="MRO109" s="189"/>
      <c r="MRP109" s="189"/>
      <c r="MRQ109" s="189"/>
      <c r="MRR109" s="189"/>
      <c r="MRS109" s="189"/>
      <c r="MRT109" s="189"/>
      <c r="MRU109" s="189"/>
      <c r="MRV109" s="189"/>
      <c r="MRW109" s="189"/>
      <c r="MRX109" s="189"/>
      <c r="MRY109" s="189"/>
      <c r="MRZ109" s="189"/>
      <c r="MSA109" s="189"/>
      <c r="MSB109" s="189"/>
      <c r="MSC109" s="189"/>
      <c r="MSD109" s="189"/>
      <c r="MSE109" s="189"/>
      <c r="MSF109" s="189"/>
      <c r="MSG109" s="189"/>
      <c r="MSH109" s="189"/>
      <c r="MSI109" s="189"/>
      <c r="MSJ109" s="189"/>
      <c r="MSK109" s="189"/>
      <c r="MSL109" s="189"/>
      <c r="MSM109" s="189"/>
      <c r="MSN109" s="189"/>
      <c r="MSO109" s="189"/>
      <c r="MSP109" s="189"/>
      <c r="MSQ109" s="189"/>
      <c r="MSR109" s="189"/>
      <c r="MSS109" s="189"/>
      <c r="MST109" s="189"/>
      <c r="MSU109" s="189"/>
      <c r="MSV109" s="189"/>
      <c r="MSW109" s="189"/>
      <c r="MSX109" s="189"/>
      <c r="MSY109" s="189"/>
      <c r="MSZ109" s="189"/>
      <c r="MTA109" s="189"/>
      <c r="MTB109" s="189"/>
      <c r="MTC109" s="189"/>
      <c r="MTD109" s="189"/>
      <c r="MTE109" s="189"/>
      <c r="MTF109" s="189"/>
      <c r="MTG109" s="189"/>
      <c r="MTH109" s="189"/>
      <c r="MTI109" s="189"/>
      <c r="MTJ109" s="189"/>
      <c r="MTK109" s="189"/>
      <c r="MTL109" s="189"/>
      <c r="MTM109" s="189"/>
      <c r="MTN109" s="189"/>
      <c r="MTO109" s="189"/>
      <c r="MTP109" s="189"/>
      <c r="MTQ109" s="189"/>
      <c r="MTR109" s="189"/>
      <c r="MTS109" s="189"/>
      <c r="MTT109" s="189"/>
      <c r="MTU109" s="189"/>
      <c r="MTV109" s="189"/>
      <c r="MTW109" s="189"/>
      <c r="MTX109" s="189"/>
      <c r="MTY109" s="189"/>
      <c r="MTZ109" s="189"/>
      <c r="MUA109" s="189"/>
      <c r="MUB109" s="189"/>
      <c r="MUC109" s="189"/>
      <c r="MUD109" s="189"/>
      <c r="MUE109" s="189"/>
      <c r="MUF109" s="189"/>
      <c r="MUG109" s="189"/>
      <c r="MUH109" s="189"/>
      <c r="MUI109" s="189"/>
      <c r="MUJ109" s="189"/>
      <c r="MUK109" s="189"/>
      <c r="MUL109" s="189"/>
      <c r="MUM109" s="189"/>
      <c r="MUN109" s="189"/>
      <c r="MUO109" s="189"/>
      <c r="MUP109" s="189"/>
      <c r="MUQ109" s="189"/>
      <c r="MUR109" s="189"/>
      <c r="MUS109" s="189"/>
      <c r="MUT109" s="189"/>
      <c r="MUU109" s="189"/>
      <c r="MUV109" s="189"/>
      <c r="MUW109" s="189"/>
      <c r="MUX109" s="189"/>
      <c r="MUY109" s="189"/>
      <c r="MUZ109" s="189"/>
      <c r="MVA109" s="189"/>
      <c r="MVB109" s="189"/>
      <c r="MVC109" s="189"/>
      <c r="MVD109" s="189"/>
      <c r="MVE109" s="189"/>
      <c r="MVF109" s="189"/>
      <c r="MVG109" s="189"/>
      <c r="MVH109" s="189"/>
      <c r="MVI109" s="189"/>
      <c r="MVJ109" s="189"/>
      <c r="MVK109" s="189"/>
      <c r="MVL109" s="189"/>
      <c r="MVM109" s="189"/>
      <c r="MVN109" s="189"/>
      <c r="MVO109" s="189"/>
      <c r="MVP109" s="189"/>
      <c r="MVQ109" s="189"/>
      <c r="MVR109" s="189"/>
      <c r="MVS109" s="189"/>
      <c r="MVT109" s="189"/>
      <c r="MVU109" s="189"/>
      <c r="MVV109" s="189"/>
      <c r="MVW109" s="189"/>
      <c r="MVX109" s="189"/>
      <c r="MVY109" s="189"/>
      <c r="MVZ109" s="189"/>
      <c r="MWA109" s="189"/>
      <c r="MWB109" s="189"/>
      <c r="MWC109" s="189"/>
      <c r="MWD109" s="189"/>
      <c r="MWE109" s="189"/>
      <c r="MWF109" s="189"/>
      <c r="MWG109" s="189"/>
      <c r="MWH109" s="189"/>
      <c r="MWI109" s="189"/>
      <c r="MWJ109" s="189"/>
      <c r="MWK109" s="189"/>
      <c r="MWL109" s="189"/>
      <c r="MWM109" s="189"/>
      <c r="MWN109" s="189"/>
      <c r="MWO109" s="189"/>
      <c r="MWP109" s="189"/>
      <c r="MWQ109" s="189"/>
      <c r="MWR109" s="189"/>
      <c r="MWS109" s="189"/>
      <c r="MWT109" s="189"/>
      <c r="MWU109" s="189"/>
      <c r="MWV109" s="189"/>
      <c r="MWW109" s="189"/>
      <c r="MWX109" s="189"/>
      <c r="MWY109" s="189"/>
      <c r="MWZ109" s="189"/>
      <c r="MXA109" s="189"/>
      <c r="MXB109" s="189"/>
      <c r="MXC109" s="189"/>
      <c r="MXD109" s="189"/>
      <c r="MXE109" s="189"/>
      <c r="MXF109" s="189"/>
      <c r="MXG109" s="189"/>
      <c r="MXH109" s="189"/>
      <c r="MXI109" s="189"/>
      <c r="MXJ109" s="189"/>
      <c r="MXK109" s="189"/>
      <c r="MXL109" s="189"/>
      <c r="MXM109" s="189"/>
      <c r="MXN109" s="189"/>
      <c r="MXO109" s="189"/>
      <c r="MXP109" s="189"/>
      <c r="MXQ109" s="189"/>
      <c r="MXR109" s="189"/>
      <c r="MXS109" s="189"/>
      <c r="MXT109" s="189"/>
      <c r="MXU109" s="189"/>
      <c r="MXV109" s="189"/>
      <c r="MXW109" s="189"/>
      <c r="MXX109" s="189"/>
      <c r="MXY109" s="189"/>
      <c r="MXZ109" s="189"/>
      <c r="MYA109" s="189"/>
      <c r="MYB109" s="189"/>
      <c r="MYC109" s="189"/>
      <c r="MYD109" s="189"/>
      <c r="MYE109" s="189"/>
      <c r="MYF109" s="189"/>
      <c r="MYG109" s="189"/>
      <c r="MYH109" s="189"/>
      <c r="MYI109" s="189"/>
      <c r="MYJ109" s="189"/>
      <c r="MYK109" s="189"/>
      <c r="MYL109" s="189"/>
      <c r="MYM109" s="189"/>
      <c r="MYN109" s="189"/>
      <c r="MYO109" s="189"/>
      <c r="MYP109" s="189"/>
      <c r="MYQ109" s="189"/>
      <c r="MYR109" s="189"/>
      <c r="MYS109" s="189"/>
      <c r="MYT109" s="189"/>
      <c r="MYU109" s="189"/>
      <c r="MYV109" s="189"/>
      <c r="MYW109" s="189"/>
      <c r="MYX109" s="189"/>
      <c r="MYY109" s="189"/>
      <c r="MYZ109" s="189"/>
      <c r="MZA109" s="189"/>
      <c r="MZB109" s="189"/>
      <c r="MZC109" s="189"/>
      <c r="MZD109" s="189"/>
      <c r="MZE109" s="189"/>
      <c r="MZF109" s="189"/>
      <c r="MZG109" s="189"/>
      <c r="MZH109" s="189"/>
      <c r="MZI109" s="189"/>
      <c r="MZJ109" s="189"/>
      <c r="MZK109" s="189"/>
      <c r="MZL109" s="189"/>
      <c r="MZM109" s="189"/>
      <c r="MZN109" s="189"/>
      <c r="MZO109" s="189"/>
      <c r="MZP109" s="189"/>
      <c r="MZQ109" s="189"/>
      <c r="MZR109" s="189"/>
      <c r="MZS109" s="189"/>
      <c r="MZT109" s="189"/>
      <c r="MZU109" s="189"/>
      <c r="MZV109" s="189"/>
      <c r="MZW109" s="189"/>
      <c r="MZX109" s="189"/>
      <c r="MZY109" s="189"/>
      <c r="MZZ109" s="189"/>
      <c r="NAA109" s="189"/>
      <c r="NAB109" s="189"/>
      <c r="NAC109" s="189"/>
      <c r="NAD109" s="189"/>
      <c r="NAE109" s="189"/>
      <c r="NAF109" s="189"/>
      <c r="NAG109" s="189"/>
      <c r="NAH109" s="189"/>
      <c r="NAI109" s="189"/>
      <c r="NAJ109" s="189"/>
      <c r="NAK109" s="189"/>
      <c r="NAL109" s="189"/>
      <c r="NAM109" s="189"/>
      <c r="NAN109" s="189"/>
      <c r="NAO109" s="189"/>
      <c r="NAP109" s="189"/>
      <c r="NAQ109" s="189"/>
      <c r="NAR109" s="189"/>
      <c r="NAS109" s="189"/>
      <c r="NAT109" s="189"/>
      <c r="NAU109" s="189"/>
      <c r="NAV109" s="189"/>
      <c r="NAW109" s="189"/>
      <c r="NAX109" s="189"/>
      <c r="NAY109" s="189"/>
      <c r="NAZ109" s="189"/>
      <c r="NBA109" s="189"/>
      <c r="NBB109" s="189"/>
      <c r="NBC109" s="189"/>
      <c r="NBD109" s="189"/>
      <c r="NBE109" s="189"/>
      <c r="NBF109" s="189"/>
      <c r="NBG109" s="189"/>
      <c r="NBH109" s="189"/>
      <c r="NBI109" s="189"/>
      <c r="NBJ109" s="189"/>
      <c r="NBK109" s="189"/>
      <c r="NBL109" s="189"/>
      <c r="NBM109" s="189"/>
      <c r="NBN109" s="189"/>
      <c r="NBO109" s="189"/>
      <c r="NBP109" s="189"/>
      <c r="NBQ109" s="189"/>
      <c r="NBR109" s="189"/>
      <c r="NBS109" s="189"/>
      <c r="NBT109" s="189"/>
      <c r="NBU109" s="189"/>
      <c r="NBV109" s="189"/>
      <c r="NBW109" s="189"/>
      <c r="NBX109" s="189"/>
      <c r="NBY109" s="189"/>
      <c r="NBZ109" s="189"/>
      <c r="NCA109" s="189"/>
      <c r="NCB109" s="189"/>
      <c r="NCC109" s="189"/>
      <c r="NCD109" s="189"/>
      <c r="NCE109" s="189"/>
      <c r="NCF109" s="189"/>
      <c r="NCG109" s="189"/>
      <c r="NCH109" s="189"/>
      <c r="NCI109" s="189"/>
      <c r="NCJ109" s="189"/>
      <c r="NCK109" s="189"/>
      <c r="NCL109" s="189"/>
      <c r="NCM109" s="189"/>
      <c r="NCN109" s="189"/>
      <c r="NCO109" s="189"/>
      <c r="NCP109" s="189"/>
      <c r="NCQ109" s="189"/>
      <c r="NCR109" s="189"/>
      <c r="NCS109" s="189"/>
      <c r="NCT109" s="189"/>
      <c r="NCU109" s="189"/>
      <c r="NCV109" s="189"/>
      <c r="NCW109" s="189"/>
      <c r="NCX109" s="189"/>
      <c r="NCY109" s="189"/>
      <c r="NCZ109" s="189"/>
      <c r="NDA109" s="189"/>
      <c r="NDB109" s="189"/>
      <c r="NDC109" s="189"/>
      <c r="NDD109" s="189"/>
      <c r="NDE109" s="189"/>
      <c r="NDF109" s="189"/>
      <c r="NDG109" s="189"/>
      <c r="NDH109" s="189"/>
      <c r="NDI109" s="189"/>
      <c r="NDJ109" s="189"/>
      <c r="NDK109" s="189"/>
      <c r="NDL109" s="189"/>
      <c r="NDM109" s="189"/>
      <c r="NDN109" s="189"/>
      <c r="NDO109" s="189"/>
      <c r="NDP109" s="189"/>
      <c r="NDQ109" s="189"/>
      <c r="NDR109" s="189"/>
      <c r="NDS109" s="189"/>
      <c r="NDT109" s="189"/>
      <c r="NDU109" s="189"/>
      <c r="NDV109" s="189"/>
      <c r="NDW109" s="189"/>
      <c r="NDX109" s="189"/>
      <c r="NDY109" s="189"/>
      <c r="NDZ109" s="189"/>
      <c r="NEA109" s="189"/>
      <c r="NEB109" s="189"/>
      <c r="NEC109" s="189"/>
      <c r="NED109" s="189"/>
      <c r="NEE109" s="189"/>
      <c r="NEF109" s="189"/>
      <c r="NEG109" s="189"/>
      <c r="NEH109" s="189"/>
      <c r="NEI109" s="189"/>
      <c r="NEJ109" s="189"/>
      <c r="NEK109" s="189"/>
      <c r="NEL109" s="189"/>
      <c r="NEM109" s="189"/>
      <c r="NEN109" s="189"/>
      <c r="NEO109" s="189"/>
      <c r="NEP109" s="189"/>
      <c r="NEQ109" s="189"/>
      <c r="NER109" s="189"/>
      <c r="NES109" s="189"/>
      <c r="NET109" s="189"/>
      <c r="NEU109" s="189"/>
      <c r="NEV109" s="189"/>
      <c r="NEW109" s="189"/>
      <c r="NEX109" s="189"/>
      <c r="NEY109" s="189"/>
      <c r="NEZ109" s="189"/>
      <c r="NFA109" s="189"/>
      <c r="NFB109" s="189"/>
      <c r="NFC109" s="189"/>
      <c r="NFD109" s="189"/>
      <c r="NFE109" s="189"/>
      <c r="NFF109" s="189"/>
      <c r="NFG109" s="189"/>
      <c r="NFH109" s="189"/>
      <c r="NFI109" s="189"/>
      <c r="NFJ109" s="189"/>
      <c r="NFK109" s="189"/>
      <c r="NFL109" s="189"/>
      <c r="NFM109" s="189"/>
      <c r="NFN109" s="189"/>
      <c r="NFO109" s="189"/>
      <c r="NFP109" s="189"/>
      <c r="NFQ109" s="189"/>
      <c r="NFR109" s="189"/>
      <c r="NFS109" s="189"/>
      <c r="NFT109" s="189"/>
      <c r="NFU109" s="189"/>
      <c r="NFV109" s="189"/>
      <c r="NFW109" s="189"/>
      <c r="NFX109" s="189"/>
      <c r="NFY109" s="189"/>
      <c r="NFZ109" s="189"/>
      <c r="NGA109" s="189"/>
      <c r="NGB109" s="189"/>
      <c r="NGC109" s="189"/>
      <c r="NGD109" s="189"/>
      <c r="NGE109" s="189"/>
      <c r="NGF109" s="189"/>
      <c r="NGG109" s="189"/>
      <c r="NGH109" s="189"/>
      <c r="NGI109" s="189"/>
      <c r="NGJ109" s="189"/>
      <c r="NGK109" s="189"/>
      <c r="NGL109" s="189"/>
      <c r="NGM109" s="189"/>
      <c r="NGN109" s="189"/>
      <c r="NGO109" s="189"/>
      <c r="NGP109" s="189"/>
      <c r="NGQ109" s="189"/>
      <c r="NGR109" s="189"/>
      <c r="NGS109" s="189"/>
      <c r="NGT109" s="189"/>
      <c r="NGU109" s="189"/>
      <c r="NGV109" s="189"/>
      <c r="NGW109" s="189"/>
      <c r="NGX109" s="189"/>
      <c r="NGY109" s="189"/>
      <c r="NGZ109" s="189"/>
      <c r="NHA109" s="189"/>
      <c r="NHB109" s="189"/>
      <c r="NHC109" s="189"/>
      <c r="NHD109" s="189"/>
      <c r="NHE109" s="189"/>
      <c r="NHF109" s="189"/>
      <c r="NHG109" s="189"/>
      <c r="NHH109" s="189"/>
      <c r="NHI109" s="189"/>
      <c r="NHJ109" s="189"/>
      <c r="NHK109" s="189"/>
      <c r="NHL109" s="189"/>
      <c r="NHM109" s="189"/>
      <c r="NHN109" s="189"/>
      <c r="NHO109" s="189"/>
      <c r="NHP109" s="189"/>
      <c r="NHQ109" s="189"/>
      <c r="NHR109" s="189"/>
      <c r="NHS109" s="189"/>
      <c r="NHT109" s="189"/>
      <c r="NHU109" s="189"/>
      <c r="NHV109" s="189"/>
      <c r="NHW109" s="189"/>
      <c r="NHX109" s="189"/>
      <c r="NHY109" s="189"/>
      <c r="NHZ109" s="189"/>
      <c r="NIA109" s="189"/>
      <c r="NIB109" s="189"/>
      <c r="NIC109" s="189"/>
      <c r="NID109" s="189"/>
      <c r="NIE109" s="189"/>
      <c r="NIF109" s="189"/>
      <c r="NIG109" s="189"/>
      <c r="NIH109" s="189"/>
      <c r="NII109" s="189"/>
      <c r="NIJ109" s="189"/>
      <c r="NIK109" s="189"/>
      <c r="NIL109" s="189"/>
      <c r="NIM109" s="189"/>
      <c r="NIN109" s="189"/>
      <c r="NIO109" s="189"/>
      <c r="NIP109" s="189"/>
      <c r="NIQ109" s="189"/>
      <c r="NIR109" s="189"/>
      <c r="NIS109" s="189"/>
      <c r="NIT109" s="189"/>
      <c r="NIU109" s="189"/>
      <c r="NIV109" s="189"/>
      <c r="NIW109" s="189"/>
      <c r="NIX109" s="189"/>
      <c r="NIY109" s="189"/>
      <c r="NIZ109" s="189"/>
      <c r="NJA109" s="189"/>
      <c r="NJB109" s="189"/>
      <c r="NJC109" s="189"/>
      <c r="NJD109" s="189"/>
      <c r="NJE109" s="189"/>
      <c r="NJF109" s="189"/>
      <c r="NJG109" s="189"/>
      <c r="NJH109" s="189"/>
      <c r="NJI109" s="189"/>
      <c r="NJJ109" s="189"/>
      <c r="NJK109" s="189"/>
      <c r="NJL109" s="189"/>
      <c r="NJM109" s="189"/>
      <c r="NJN109" s="189"/>
      <c r="NJO109" s="189"/>
      <c r="NJP109" s="189"/>
      <c r="NJQ109" s="189"/>
      <c r="NJR109" s="189"/>
      <c r="NJS109" s="189"/>
      <c r="NJT109" s="189"/>
      <c r="NJU109" s="189"/>
      <c r="NJV109" s="189"/>
      <c r="NJW109" s="189"/>
      <c r="NJX109" s="189"/>
      <c r="NJY109" s="189"/>
      <c r="NJZ109" s="189"/>
      <c r="NKA109" s="189"/>
      <c r="NKB109" s="189"/>
      <c r="NKC109" s="189"/>
      <c r="NKD109" s="189"/>
      <c r="NKE109" s="189"/>
      <c r="NKF109" s="189"/>
      <c r="NKG109" s="189"/>
      <c r="NKH109" s="189"/>
      <c r="NKI109" s="189"/>
      <c r="NKJ109" s="189"/>
      <c r="NKK109" s="189"/>
      <c r="NKL109" s="189"/>
      <c r="NKM109" s="189"/>
      <c r="NKN109" s="189"/>
      <c r="NKO109" s="189"/>
      <c r="NKP109" s="189"/>
      <c r="NKQ109" s="189"/>
      <c r="NKR109" s="189"/>
      <c r="NKS109" s="189"/>
      <c r="NKT109" s="189"/>
      <c r="NKU109" s="189"/>
      <c r="NKV109" s="189"/>
      <c r="NKW109" s="189"/>
      <c r="NKX109" s="189"/>
      <c r="NKY109" s="189"/>
      <c r="NKZ109" s="189"/>
      <c r="NLA109" s="189"/>
      <c r="NLB109" s="189"/>
      <c r="NLC109" s="189"/>
      <c r="NLD109" s="189"/>
      <c r="NLE109" s="189"/>
      <c r="NLF109" s="189"/>
      <c r="NLG109" s="189"/>
      <c r="NLH109" s="189"/>
      <c r="NLI109" s="189"/>
      <c r="NLJ109" s="189"/>
      <c r="NLK109" s="189"/>
      <c r="NLL109" s="189"/>
      <c r="NLM109" s="189"/>
      <c r="NLN109" s="189"/>
      <c r="NLO109" s="189"/>
      <c r="NLP109" s="189"/>
      <c r="NLQ109" s="189"/>
      <c r="NLR109" s="189"/>
      <c r="NLS109" s="189"/>
      <c r="NLT109" s="189"/>
      <c r="NLU109" s="189"/>
      <c r="NLV109" s="189"/>
      <c r="NLW109" s="189"/>
      <c r="NLX109" s="189"/>
      <c r="NLY109" s="189"/>
      <c r="NLZ109" s="189"/>
      <c r="NMA109" s="189"/>
      <c r="NMB109" s="189"/>
      <c r="NMC109" s="189"/>
      <c r="NMD109" s="189"/>
      <c r="NME109" s="189"/>
      <c r="NMF109" s="189"/>
      <c r="NMG109" s="189"/>
      <c r="NMH109" s="189"/>
      <c r="NMI109" s="189"/>
      <c r="NMJ109" s="189"/>
      <c r="NMK109" s="189"/>
      <c r="NML109" s="189"/>
      <c r="NMM109" s="189"/>
      <c r="NMN109" s="189"/>
      <c r="NMO109" s="189"/>
      <c r="NMP109" s="189"/>
      <c r="NMQ109" s="189"/>
      <c r="NMR109" s="189"/>
      <c r="NMS109" s="189"/>
      <c r="NMT109" s="189"/>
      <c r="NMU109" s="189"/>
      <c r="NMV109" s="189"/>
      <c r="NMW109" s="189"/>
      <c r="NMX109" s="189"/>
      <c r="NMY109" s="189"/>
      <c r="NMZ109" s="189"/>
      <c r="NNA109" s="189"/>
      <c r="NNB109" s="189"/>
      <c r="NNC109" s="189"/>
      <c r="NND109" s="189"/>
      <c r="NNE109" s="189"/>
      <c r="NNF109" s="189"/>
      <c r="NNG109" s="189"/>
      <c r="NNH109" s="189"/>
      <c r="NNI109" s="189"/>
      <c r="NNJ109" s="189"/>
      <c r="NNK109" s="189"/>
      <c r="NNL109" s="189"/>
      <c r="NNM109" s="189"/>
      <c r="NNN109" s="189"/>
      <c r="NNO109" s="189"/>
      <c r="NNP109" s="189"/>
      <c r="NNQ109" s="189"/>
      <c r="NNR109" s="189"/>
      <c r="NNS109" s="189"/>
      <c r="NNT109" s="189"/>
      <c r="NNU109" s="189"/>
      <c r="NNV109" s="189"/>
      <c r="NNW109" s="189"/>
      <c r="NNX109" s="189"/>
      <c r="NNY109" s="189"/>
      <c r="NNZ109" s="189"/>
      <c r="NOA109" s="189"/>
      <c r="NOB109" s="189"/>
      <c r="NOC109" s="189"/>
      <c r="NOD109" s="189"/>
      <c r="NOE109" s="189"/>
      <c r="NOF109" s="189"/>
      <c r="NOG109" s="189"/>
      <c r="NOH109" s="189"/>
      <c r="NOI109" s="189"/>
      <c r="NOJ109" s="189"/>
      <c r="NOK109" s="189"/>
      <c r="NOL109" s="189"/>
      <c r="NOM109" s="189"/>
      <c r="NON109" s="189"/>
      <c r="NOO109" s="189"/>
      <c r="NOP109" s="189"/>
      <c r="NOQ109" s="189"/>
      <c r="NOR109" s="189"/>
      <c r="NOS109" s="189"/>
      <c r="NOT109" s="189"/>
      <c r="NOU109" s="189"/>
      <c r="NOV109" s="189"/>
      <c r="NOW109" s="189"/>
      <c r="NOX109" s="189"/>
      <c r="NOY109" s="189"/>
      <c r="NOZ109" s="189"/>
      <c r="NPA109" s="189"/>
      <c r="NPB109" s="189"/>
      <c r="NPC109" s="189"/>
      <c r="NPD109" s="189"/>
      <c r="NPE109" s="189"/>
      <c r="NPF109" s="189"/>
      <c r="NPG109" s="189"/>
      <c r="NPH109" s="189"/>
      <c r="NPI109" s="189"/>
      <c r="NPJ109" s="189"/>
      <c r="NPK109" s="189"/>
      <c r="NPL109" s="189"/>
      <c r="NPM109" s="189"/>
      <c r="NPN109" s="189"/>
      <c r="NPO109" s="189"/>
      <c r="NPP109" s="189"/>
      <c r="NPQ109" s="189"/>
      <c r="NPR109" s="189"/>
      <c r="NPS109" s="189"/>
      <c r="NPT109" s="189"/>
      <c r="NPU109" s="189"/>
      <c r="NPV109" s="189"/>
      <c r="NPW109" s="189"/>
      <c r="NPX109" s="189"/>
      <c r="NPY109" s="189"/>
      <c r="NPZ109" s="189"/>
      <c r="NQA109" s="189"/>
      <c r="NQB109" s="189"/>
      <c r="NQC109" s="189"/>
      <c r="NQD109" s="189"/>
      <c r="NQE109" s="189"/>
      <c r="NQF109" s="189"/>
      <c r="NQG109" s="189"/>
      <c r="NQH109" s="189"/>
      <c r="NQI109" s="189"/>
      <c r="NQJ109" s="189"/>
      <c r="NQK109" s="189"/>
      <c r="NQL109" s="189"/>
      <c r="NQM109" s="189"/>
      <c r="NQN109" s="189"/>
      <c r="NQO109" s="189"/>
      <c r="NQP109" s="189"/>
      <c r="NQQ109" s="189"/>
      <c r="NQR109" s="189"/>
      <c r="NQS109" s="189"/>
      <c r="NQT109" s="189"/>
      <c r="NQU109" s="189"/>
      <c r="NQV109" s="189"/>
      <c r="NQW109" s="189"/>
      <c r="NQX109" s="189"/>
      <c r="NQY109" s="189"/>
      <c r="NQZ109" s="189"/>
      <c r="NRA109" s="189"/>
      <c r="NRB109" s="189"/>
      <c r="NRC109" s="189"/>
      <c r="NRD109" s="189"/>
      <c r="NRE109" s="189"/>
      <c r="NRF109" s="189"/>
      <c r="NRG109" s="189"/>
      <c r="NRH109" s="189"/>
      <c r="NRI109" s="189"/>
      <c r="NRJ109" s="189"/>
      <c r="NRK109" s="189"/>
      <c r="NRL109" s="189"/>
      <c r="NRM109" s="189"/>
      <c r="NRN109" s="189"/>
      <c r="NRO109" s="189"/>
      <c r="NRP109" s="189"/>
      <c r="NRQ109" s="189"/>
      <c r="NRR109" s="189"/>
      <c r="NRS109" s="189"/>
      <c r="NRT109" s="189"/>
      <c r="NRU109" s="189"/>
      <c r="NRV109" s="189"/>
      <c r="NRW109" s="189"/>
      <c r="NRX109" s="189"/>
      <c r="NRY109" s="189"/>
      <c r="NRZ109" s="189"/>
      <c r="NSA109" s="189"/>
      <c r="NSB109" s="189"/>
      <c r="NSC109" s="189"/>
      <c r="NSD109" s="189"/>
      <c r="NSE109" s="189"/>
      <c r="NSF109" s="189"/>
      <c r="NSG109" s="189"/>
      <c r="NSH109" s="189"/>
      <c r="NSI109" s="189"/>
      <c r="NSJ109" s="189"/>
      <c r="NSK109" s="189"/>
      <c r="NSL109" s="189"/>
      <c r="NSM109" s="189"/>
      <c r="NSN109" s="189"/>
      <c r="NSO109" s="189"/>
      <c r="NSP109" s="189"/>
      <c r="NSQ109" s="189"/>
      <c r="NSR109" s="189"/>
      <c r="NSS109" s="189"/>
      <c r="NST109" s="189"/>
      <c r="NSU109" s="189"/>
      <c r="NSV109" s="189"/>
      <c r="NSW109" s="189"/>
      <c r="NSX109" s="189"/>
      <c r="NSY109" s="189"/>
      <c r="NSZ109" s="189"/>
      <c r="NTA109" s="189"/>
      <c r="NTB109" s="189"/>
      <c r="NTC109" s="189"/>
      <c r="NTD109" s="189"/>
      <c r="NTE109" s="189"/>
      <c r="NTF109" s="189"/>
      <c r="NTG109" s="189"/>
      <c r="NTH109" s="189"/>
      <c r="NTI109" s="189"/>
      <c r="NTJ109" s="189"/>
      <c r="NTK109" s="189"/>
      <c r="NTL109" s="189"/>
      <c r="NTM109" s="189"/>
      <c r="NTN109" s="189"/>
      <c r="NTO109" s="189"/>
      <c r="NTP109" s="189"/>
      <c r="NTQ109" s="189"/>
      <c r="NTR109" s="189"/>
      <c r="NTS109" s="189"/>
      <c r="NTT109" s="189"/>
      <c r="NTU109" s="189"/>
      <c r="NTV109" s="189"/>
      <c r="NTW109" s="189"/>
      <c r="NTX109" s="189"/>
      <c r="NTY109" s="189"/>
      <c r="NTZ109" s="189"/>
      <c r="NUA109" s="189"/>
      <c r="NUB109" s="189"/>
      <c r="NUC109" s="189"/>
      <c r="NUD109" s="189"/>
      <c r="NUE109" s="189"/>
      <c r="NUF109" s="189"/>
      <c r="NUG109" s="189"/>
      <c r="NUH109" s="189"/>
      <c r="NUI109" s="189"/>
      <c r="NUJ109" s="189"/>
      <c r="NUK109" s="189"/>
      <c r="NUL109" s="189"/>
      <c r="NUM109" s="189"/>
      <c r="NUN109" s="189"/>
      <c r="NUO109" s="189"/>
      <c r="NUP109" s="189"/>
      <c r="NUQ109" s="189"/>
      <c r="NUR109" s="189"/>
      <c r="NUS109" s="189"/>
      <c r="NUT109" s="189"/>
      <c r="NUU109" s="189"/>
      <c r="NUV109" s="189"/>
      <c r="NUW109" s="189"/>
      <c r="NUX109" s="189"/>
      <c r="NUY109" s="189"/>
      <c r="NUZ109" s="189"/>
      <c r="NVA109" s="189"/>
      <c r="NVB109" s="189"/>
      <c r="NVC109" s="189"/>
      <c r="NVD109" s="189"/>
      <c r="NVE109" s="189"/>
      <c r="NVF109" s="189"/>
      <c r="NVG109" s="189"/>
      <c r="NVH109" s="189"/>
      <c r="NVI109" s="189"/>
      <c r="NVJ109" s="189"/>
      <c r="NVK109" s="189"/>
      <c r="NVL109" s="189"/>
      <c r="NVM109" s="189"/>
      <c r="NVN109" s="189"/>
      <c r="NVO109" s="189"/>
      <c r="NVP109" s="189"/>
      <c r="NVQ109" s="189"/>
      <c r="NVR109" s="189"/>
      <c r="NVS109" s="189"/>
      <c r="NVT109" s="189"/>
      <c r="NVU109" s="189"/>
      <c r="NVV109" s="189"/>
      <c r="NVW109" s="189"/>
      <c r="NVX109" s="189"/>
      <c r="NVY109" s="189"/>
      <c r="NVZ109" s="189"/>
      <c r="NWA109" s="189"/>
      <c r="NWB109" s="189"/>
      <c r="NWC109" s="189"/>
      <c r="NWD109" s="189"/>
      <c r="NWE109" s="189"/>
      <c r="NWF109" s="189"/>
      <c r="NWG109" s="189"/>
      <c r="NWH109" s="189"/>
      <c r="NWI109" s="189"/>
      <c r="NWJ109" s="189"/>
      <c r="NWK109" s="189"/>
      <c r="NWL109" s="189"/>
      <c r="NWM109" s="189"/>
      <c r="NWN109" s="189"/>
      <c r="NWO109" s="189"/>
      <c r="NWP109" s="189"/>
      <c r="NWQ109" s="189"/>
      <c r="NWR109" s="189"/>
      <c r="NWS109" s="189"/>
      <c r="NWT109" s="189"/>
      <c r="NWU109" s="189"/>
      <c r="NWV109" s="189"/>
      <c r="NWW109" s="189"/>
      <c r="NWX109" s="189"/>
      <c r="NWY109" s="189"/>
      <c r="NWZ109" s="189"/>
      <c r="NXA109" s="189"/>
      <c r="NXB109" s="189"/>
      <c r="NXC109" s="189"/>
      <c r="NXD109" s="189"/>
      <c r="NXE109" s="189"/>
      <c r="NXF109" s="189"/>
      <c r="NXG109" s="189"/>
      <c r="NXH109" s="189"/>
      <c r="NXI109" s="189"/>
      <c r="NXJ109" s="189"/>
      <c r="NXK109" s="189"/>
      <c r="NXL109" s="189"/>
      <c r="NXM109" s="189"/>
      <c r="NXN109" s="189"/>
      <c r="NXO109" s="189"/>
      <c r="NXP109" s="189"/>
      <c r="NXQ109" s="189"/>
      <c r="NXR109" s="189"/>
      <c r="NXS109" s="189"/>
      <c r="NXT109" s="189"/>
      <c r="NXU109" s="189"/>
      <c r="NXV109" s="189"/>
      <c r="NXW109" s="189"/>
      <c r="NXX109" s="189"/>
      <c r="NXY109" s="189"/>
      <c r="NXZ109" s="189"/>
      <c r="NYA109" s="189"/>
      <c r="NYB109" s="189"/>
      <c r="NYC109" s="189"/>
      <c r="NYD109" s="189"/>
      <c r="NYE109" s="189"/>
      <c r="NYF109" s="189"/>
      <c r="NYG109" s="189"/>
      <c r="NYH109" s="189"/>
      <c r="NYI109" s="189"/>
      <c r="NYJ109" s="189"/>
      <c r="NYK109" s="189"/>
      <c r="NYL109" s="189"/>
      <c r="NYM109" s="189"/>
      <c r="NYN109" s="189"/>
      <c r="NYO109" s="189"/>
      <c r="NYP109" s="189"/>
      <c r="NYQ109" s="189"/>
      <c r="NYR109" s="189"/>
      <c r="NYS109" s="189"/>
      <c r="NYT109" s="189"/>
      <c r="NYU109" s="189"/>
      <c r="NYV109" s="189"/>
      <c r="NYW109" s="189"/>
      <c r="NYX109" s="189"/>
      <c r="NYY109" s="189"/>
      <c r="NYZ109" s="189"/>
      <c r="NZA109" s="189"/>
      <c r="NZB109" s="189"/>
      <c r="NZC109" s="189"/>
      <c r="NZD109" s="189"/>
      <c r="NZE109" s="189"/>
      <c r="NZF109" s="189"/>
      <c r="NZG109" s="189"/>
      <c r="NZH109" s="189"/>
      <c r="NZI109" s="189"/>
      <c r="NZJ109" s="189"/>
      <c r="NZK109" s="189"/>
      <c r="NZL109" s="189"/>
      <c r="NZM109" s="189"/>
      <c r="NZN109" s="189"/>
      <c r="NZO109" s="189"/>
      <c r="NZP109" s="189"/>
      <c r="NZQ109" s="189"/>
      <c r="NZR109" s="189"/>
      <c r="NZS109" s="189"/>
      <c r="NZT109" s="189"/>
      <c r="NZU109" s="189"/>
      <c r="NZV109" s="189"/>
      <c r="NZW109" s="189"/>
      <c r="NZX109" s="189"/>
      <c r="NZY109" s="189"/>
      <c r="NZZ109" s="189"/>
      <c r="OAA109" s="189"/>
      <c r="OAB109" s="189"/>
      <c r="OAC109" s="189"/>
      <c r="OAD109" s="189"/>
      <c r="OAE109" s="189"/>
      <c r="OAF109" s="189"/>
      <c r="OAG109" s="189"/>
      <c r="OAH109" s="189"/>
      <c r="OAI109" s="189"/>
      <c r="OAJ109" s="189"/>
      <c r="OAK109" s="189"/>
      <c r="OAL109" s="189"/>
      <c r="OAM109" s="189"/>
      <c r="OAN109" s="189"/>
      <c r="OAO109" s="189"/>
      <c r="OAP109" s="189"/>
      <c r="OAQ109" s="189"/>
      <c r="OAR109" s="189"/>
      <c r="OAS109" s="189"/>
      <c r="OAT109" s="189"/>
      <c r="OAU109" s="189"/>
      <c r="OAV109" s="189"/>
      <c r="OAW109" s="189"/>
      <c r="OAX109" s="189"/>
      <c r="OAY109" s="189"/>
      <c r="OAZ109" s="189"/>
      <c r="OBA109" s="189"/>
      <c r="OBB109" s="189"/>
      <c r="OBC109" s="189"/>
      <c r="OBD109" s="189"/>
      <c r="OBE109" s="189"/>
      <c r="OBF109" s="189"/>
      <c r="OBG109" s="189"/>
      <c r="OBH109" s="189"/>
      <c r="OBI109" s="189"/>
      <c r="OBJ109" s="189"/>
      <c r="OBK109" s="189"/>
      <c r="OBL109" s="189"/>
      <c r="OBM109" s="189"/>
      <c r="OBN109" s="189"/>
      <c r="OBO109" s="189"/>
      <c r="OBP109" s="189"/>
      <c r="OBQ109" s="189"/>
      <c r="OBR109" s="189"/>
      <c r="OBS109" s="189"/>
      <c r="OBT109" s="189"/>
      <c r="OBU109" s="189"/>
      <c r="OBV109" s="189"/>
      <c r="OBW109" s="189"/>
      <c r="OBX109" s="189"/>
      <c r="OBY109" s="189"/>
      <c r="OBZ109" s="189"/>
      <c r="OCA109" s="189"/>
      <c r="OCB109" s="189"/>
      <c r="OCC109" s="189"/>
      <c r="OCD109" s="189"/>
      <c r="OCE109" s="189"/>
      <c r="OCF109" s="189"/>
      <c r="OCG109" s="189"/>
      <c r="OCH109" s="189"/>
      <c r="OCI109" s="189"/>
      <c r="OCJ109" s="189"/>
      <c r="OCK109" s="189"/>
      <c r="OCL109" s="189"/>
      <c r="OCM109" s="189"/>
      <c r="OCN109" s="189"/>
      <c r="OCO109" s="189"/>
      <c r="OCP109" s="189"/>
      <c r="OCQ109" s="189"/>
      <c r="OCR109" s="189"/>
      <c r="OCS109" s="189"/>
      <c r="OCT109" s="189"/>
      <c r="OCU109" s="189"/>
      <c r="OCV109" s="189"/>
      <c r="OCW109" s="189"/>
      <c r="OCX109" s="189"/>
      <c r="OCY109" s="189"/>
      <c r="OCZ109" s="189"/>
      <c r="ODA109" s="189"/>
      <c r="ODB109" s="189"/>
      <c r="ODC109" s="189"/>
      <c r="ODD109" s="189"/>
      <c r="ODE109" s="189"/>
      <c r="ODF109" s="189"/>
      <c r="ODG109" s="189"/>
      <c r="ODH109" s="189"/>
      <c r="ODI109" s="189"/>
      <c r="ODJ109" s="189"/>
      <c r="ODK109" s="189"/>
      <c r="ODL109" s="189"/>
      <c r="ODM109" s="189"/>
      <c r="ODN109" s="189"/>
      <c r="ODO109" s="189"/>
      <c r="ODP109" s="189"/>
      <c r="ODQ109" s="189"/>
      <c r="ODR109" s="189"/>
      <c r="ODS109" s="189"/>
      <c r="ODT109" s="189"/>
      <c r="ODU109" s="189"/>
      <c r="ODV109" s="189"/>
      <c r="ODW109" s="189"/>
      <c r="ODX109" s="189"/>
      <c r="ODY109" s="189"/>
      <c r="ODZ109" s="189"/>
      <c r="OEA109" s="189"/>
      <c r="OEB109" s="189"/>
      <c r="OEC109" s="189"/>
      <c r="OED109" s="189"/>
      <c r="OEE109" s="189"/>
      <c r="OEF109" s="189"/>
      <c r="OEG109" s="189"/>
      <c r="OEH109" s="189"/>
      <c r="OEI109" s="189"/>
      <c r="OEJ109" s="189"/>
      <c r="OEK109" s="189"/>
      <c r="OEL109" s="189"/>
      <c r="OEM109" s="189"/>
      <c r="OEN109" s="189"/>
      <c r="OEO109" s="189"/>
      <c r="OEP109" s="189"/>
      <c r="OEQ109" s="189"/>
      <c r="OER109" s="189"/>
      <c r="OES109" s="189"/>
      <c r="OET109" s="189"/>
      <c r="OEU109" s="189"/>
      <c r="OEV109" s="189"/>
      <c r="OEW109" s="189"/>
      <c r="OEX109" s="189"/>
      <c r="OEY109" s="189"/>
      <c r="OEZ109" s="189"/>
      <c r="OFA109" s="189"/>
      <c r="OFB109" s="189"/>
      <c r="OFC109" s="189"/>
      <c r="OFD109" s="189"/>
      <c r="OFE109" s="189"/>
      <c r="OFF109" s="189"/>
      <c r="OFG109" s="189"/>
      <c r="OFH109" s="189"/>
      <c r="OFI109" s="189"/>
      <c r="OFJ109" s="189"/>
      <c r="OFK109" s="189"/>
      <c r="OFL109" s="189"/>
      <c r="OFM109" s="189"/>
      <c r="OFN109" s="189"/>
      <c r="OFO109" s="189"/>
      <c r="OFP109" s="189"/>
      <c r="OFQ109" s="189"/>
      <c r="OFR109" s="189"/>
      <c r="OFS109" s="189"/>
      <c r="OFT109" s="189"/>
      <c r="OFU109" s="189"/>
      <c r="OFV109" s="189"/>
      <c r="OFW109" s="189"/>
      <c r="OFX109" s="189"/>
      <c r="OFY109" s="189"/>
      <c r="OFZ109" s="189"/>
      <c r="OGA109" s="189"/>
      <c r="OGB109" s="189"/>
      <c r="OGC109" s="189"/>
      <c r="OGD109" s="189"/>
      <c r="OGE109" s="189"/>
      <c r="OGF109" s="189"/>
      <c r="OGG109" s="189"/>
      <c r="OGH109" s="189"/>
      <c r="OGI109" s="189"/>
      <c r="OGJ109" s="189"/>
      <c r="OGK109" s="189"/>
      <c r="OGL109" s="189"/>
      <c r="OGM109" s="189"/>
      <c r="OGN109" s="189"/>
      <c r="OGO109" s="189"/>
      <c r="OGP109" s="189"/>
      <c r="OGQ109" s="189"/>
      <c r="OGR109" s="189"/>
      <c r="OGS109" s="189"/>
      <c r="OGT109" s="189"/>
      <c r="OGU109" s="189"/>
      <c r="OGV109" s="189"/>
      <c r="OGW109" s="189"/>
      <c r="OGX109" s="189"/>
      <c r="OGY109" s="189"/>
      <c r="OGZ109" s="189"/>
      <c r="OHA109" s="189"/>
      <c r="OHB109" s="189"/>
      <c r="OHC109" s="189"/>
      <c r="OHD109" s="189"/>
      <c r="OHE109" s="189"/>
      <c r="OHF109" s="189"/>
      <c r="OHG109" s="189"/>
      <c r="OHH109" s="189"/>
      <c r="OHI109" s="189"/>
      <c r="OHJ109" s="189"/>
      <c r="OHK109" s="189"/>
      <c r="OHL109" s="189"/>
      <c r="OHM109" s="189"/>
      <c r="OHN109" s="189"/>
      <c r="OHO109" s="189"/>
      <c r="OHP109" s="189"/>
      <c r="OHQ109" s="189"/>
      <c r="OHR109" s="189"/>
      <c r="OHS109" s="189"/>
      <c r="OHT109" s="189"/>
      <c r="OHU109" s="189"/>
      <c r="OHV109" s="189"/>
      <c r="OHW109" s="189"/>
      <c r="OHX109" s="189"/>
      <c r="OHY109" s="189"/>
      <c r="OHZ109" s="189"/>
      <c r="OIA109" s="189"/>
      <c r="OIB109" s="189"/>
      <c r="OIC109" s="189"/>
      <c r="OID109" s="189"/>
      <c r="OIE109" s="189"/>
      <c r="OIF109" s="189"/>
      <c r="OIG109" s="189"/>
      <c r="OIH109" s="189"/>
      <c r="OII109" s="189"/>
      <c r="OIJ109" s="189"/>
      <c r="OIK109" s="189"/>
      <c r="OIL109" s="189"/>
      <c r="OIM109" s="189"/>
      <c r="OIN109" s="189"/>
      <c r="OIO109" s="189"/>
      <c r="OIP109" s="189"/>
      <c r="OIQ109" s="189"/>
      <c r="OIR109" s="189"/>
      <c r="OIS109" s="189"/>
      <c r="OIT109" s="189"/>
      <c r="OIU109" s="189"/>
      <c r="OIV109" s="189"/>
      <c r="OIW109" s="189"/>
      <c r="OIX109" s="189"/>
      <c r="OIY109" s="189"/>
      <c r="OIZ109" s="189"/>
      <c r="OJA109" s="189"/>
      <c r="OJB109" s="189"/>
      <c r="OJC109" s="189"/>
      <c r="OJD109" s="189"/>
      <c r="OJE109" s="189"/>
      <c r="OJF109" s="189"/>
      <c r="OJG109" s="189"/>
      <c r="OJH109" s="189"/>
      <c r="OJI109" s="189"/>
      <c r="OJJ109" s="189"/>
      <c r="OJK109" s="189"/>
      <c r="OJL109" s="189"/>
      <c r="OJM109" s="189"/>
      <c r="OJN109" s="189"/>
      <c r="OJO109" s="189"/>
      <c r="OJP109" s="189"/>
      <c r="OJQ109" s="189"/>
      <c r="OJR109" s="189"/>
      <c r="OJS109" s="189"/>
      <c r="OJT109" s="189"/>
      <c r="OJU109" s="189"/>
      <c r="OJV109" s="189"/>
      <c r="OJW109" s="189"/>
      <c r="OJX109" s="189"/>
      <c r="OJY109" s="189"/>
      <c r="OJZ109" s="189"/>
      <c r="OKA109" s="189"/>
      <c r="OKB109" s="189"/>
      <c r="OKC109" s="189"/>
      <c r="OKD109" s="189"/>
      <c r="OKE109" s="189"/>
      <c r="OKF109" s="189"/>
      <c r="OKG109" s="189"/>
      <c r="OKH109" s="189"/>
      <c r="OKI109" s="189"/>
      <c r="OKJ109" s="189"/>
      <c r="OKK109" s="189"/>
      <c r="OKL109" s="189"/>
      <c r="OKM109" s="189"/>
      <c r="OKN109" s="189"/>
      <c r="OKO109" s="189"/>
      <c r="OKP109" s="189"/>
      <c r="OKQ109" s="189"/>
      <c r="OKR109" s="189"/>
      <c r="OKS109" s="189"/>
      <c r="OKT109" s="189"/>
      <c r="OKU109" s="189"/>
      <c r="OKV109" s="189"/>
      <c r="OKW109" s="189"/>
      <c r="OKX109" s="189"/>
      <c r="OKY109" s="189"/>
      <c r="OKZ109" s="189"/>
      <c r="OLA109" s="189"/>
      <c r="OLB109" s="189"/>
      <c r="OLC109" s="189"/>
      <c r="OLD109" s="189"/>
      <c r="OLE109" s="189"/>
      <c r="OLF109" s="189"/>
      <c r="OLG109" s="189"/>
      <c r="OLH109" s="189"/>
      <c r="OLI109" s="189"/>
      <c r="OLJ109" s="189"/>
      <c r="OLK109" s="189"/>
      <c r="OLL109" s="189"/>
      <c r="OLM109" s="189"/>
      <c r="OLN109" s="189"/>
      <c r="OLO109" s="189"/>
      <c r="OLP109" s="189"/>
      <c r="OLQ109" s="189"/>
      <c r="OLR109" s="189"/>
      <c r="OLS109" s="189"/>
      <c r="OLT109" s="189"/>
      <c r="OLU109" s="189"/>
      <c r="OLV109" s="189"/>
      <c r="OLW109" s="189"/>
      <c r="OLX109" s="189"/>
      <c r="OLY109" s="189"/>
      <c r="OLZ109" s="189"/>
      <c r="OMA109" s="189"/>
      <c r="OMB109" s="189"/>
      <c r="OMC109" s="189"/>
      <c r="OMD109" s="189"/>
      <c r="OME109" s="189"/>
      <c r="OMF109" s="189"/>
      <c r="OMG109" s="189"/>
      <c r="OMH109" s="189"/>
      <c r="OMI109" s="189"/>
      <c r="OMJ109" s="189"/>
      <c r="OMK109" s="189"/>
      <c r="OML109" s="189"/>
      <c r="OMM109" s="189"/>
      <c r="OMN109" s="189"/>
      <c r="OMO109" s="189"/>
      <c r="OMP109" s="189"/>
      <c r="OMQ109" s="189"/>
      <c r="OMR109" s="189"/>
      <c r="OMS109" s="189"/>
      <c r="OMT109" s="189"/>
      <c r="OMU109" s="189"/>
      <c r="OMV109" s="189"/>
      <c r="OMW109" s="189"/>
      <c r="OMX109" s="189"/>
      <c r="OMY109" s="189"/>
      <c r="OMZ109" s="189"/>
      <c r="ONA109" s="189"/>
      <c r="ONB109" s="189"/>
      <c r="ONC109" s="189"/>
      <c r="OND109" s="189"/>
      <c r="ONE109" s="189"/>
      <c r="ONF109" s="189"/>
      <c r="ONG109" s="189"/>
      <c r="ONH109" s="189"/>
      <c r="ONI109" s="189"/>
      <c r="ONJ109" s="189"/>
      <c r="ONK109" s="189"/>
      <c r="ONL109" s="189"/>
      <c r="ONM109" s="189"/>
      <c r="ONN109" s="189"/>
      <c r="ONO109" s="189"/>
      <c r="ONP109" s="189"/>
      <c r="ONQ109" s="189"/>
      <c r="ONR109" s="189"/>
      <c r="ONS109" s="189"/>
      <c r="ONT109" s="189"/>
      <c r="ONU109" s="189"/>
      <c r="ONV109" s="189"/>
      <c r="ONW109" s="189"/>
      <c r="ONX109" s="189"/>
      <c r="ONY109" s="189"/>
      <c r="ONZ109" s="189"/>
      <c r="OOA109" s="189"/>
      <c r="OOB109" s="189"/>
      <c r="OOC109" s="189"/>
      <c r="OOD109" s="189"/>
      <c r="OOE109" s="189"/>
      <c r="OOF109" s="189"/>
      <c r="OOG109" s="189"/>
      <c r="OOH109" s="189"/>
      <c r="OOI109" s="189"/>
      <c r="OOJ109" s="189"/>
      <c r="OOK109" s="189"/>
      <c r="OOL109" s="189"/>
      <c r="OOM109" s="189"/>
      <c r="OON109" s="189"/>
      <c r="OOO109" s="189"/>
      <c r="OOP109" s="189"/>
      <c r="OOQ109" s="189"/>
      <c r="OOR109" s="189"/>
      <c r="OOS109" s="189"/>
      <c r="OOT109" s="189"/>
      <c r="OOU109" s="189"/>
      <c r="OOV109" s="189"/>
      <c r="OOW109" s="189"/>
      <c r="OOX109" s="189"/>
      <c r="OOY109" s="189"/>
      <c r="OOZ109" s="189"/>
      <c r="OPA109" s="189"/>
      <c r="OPB109" s="189"/>
      <c r="OPC109" s="189"/>
      <c r="OPD109" s="189"/>
      <c r="OPE109" s="189"/>
      <c r="OPF109" s="189"/>
      <c r="OPG109" s="189"/>
      <c r="OPH109" s="189"/>
      <c r="OPI109" s="189"/>
      <c r="OPJ109" s="189"/>
      <c r="OPK109" s="189"/>
      <c r="OPL109" s="189"/>
      <c r="OPM109" s="189"/>
      <c r="OPN109" s="189"/>
      <c r="OPO109" s="189"/>
      <c r="OPP109" s="189"/>
      <c r="OPQ109" s="189"/>
      <c r="OPR109" s="189"/>
      <c r="OPS109" s="189"/>
      <c r="OPT109" s="189"/>
      <c r="OPU109" s="189"/>
      <c r="OPV109" s="189"/>
      <c r="OPW109" s="189"/>
      <c r="OPX109" s="189"/>
      <c r="OPY109" s="189"/>
      <c r="OPZ109" s="189"/>
      <c r="OQA109" s="189"/>
      <c r="OQB109" s="189"/>
      <c r="OQC109" s="189"/>
      <c r="OQD109" s="189"/>
      <c r="OQE109" s="189"/>
      <c r="OQF109" s="189"/>
      <c r="OQG109" s="189"/>
      <c r="OQH109" s="189"/>
      <c r="OQI109" s="189"/>
      <c r="OQJ109" s="189"/>
      <c r="OQK109" s="189"/>
      <c r="OQL109" s="189"/>
      <c r="OQM109" s="189"/>
      <c r="OQN109" s="189"/>
      <c r="OQO109" s="189"/>
      <c r="OQP109" s="189"/>
      <c r="OQQ109" s="189"/>
      <c r="OQR109" s="189"/>
      <c r="OQS109" s="189"/>
      <c r="OQT109" s="189"/>
      <c r="OQU109" s="189"/>
      <c r="OQV109" s="189"/>
      <c r="OQW109" s="189"/>
      <c r="OQX109" s="189"/>
      <c r="OQY109" s="189"/>
      <c r="OQZ109" s="189"/>
      <c r="ORA109" s="189"/>
      <c r="ORB109" s="189"/>
      <c r="ORC109" s="189"/>
      <c r="ORD109" s="189"/>
      <c r="ORE109" s="189"/>
      <c r="ORF109" s="189"/>
      <c r="ORG109" s="189"/>
      <c r="ORH109" s="189"/>
      <c r="ORI109" s="189"/>
      <c r="ORJ109" s="189"/>
      <c r="ORK109" s="189"/>
      <c r="ORL109" s="189"/>
      <c r="ORM109" s="189"/>
      <c r="ORN109" s="189"/>
      <c r="ORO109" s="189"/>
      <c r="ORP109" s="189"/>
      <c r="ORQ109" s="189"/>
      <c r="ORR109" s="189"/>
      <c r="ORS109" s="189"/>
      <c r="ORT109" s="189"/>
      <c r="ORU109" s="189"/>
      <c r="ORV109" s="189"/>
      <c r="ORW109" s="189"/>
      <c r="ORX109" s="189"/>
      <c r="ORY109" s="189"/>
      <c r="ORZ109" s="189"/>
      <c r="OSA109" s="189"/>
      <c r="OSB109" s="189"/>
      <c r="OSC109" s="189"/>
      <c r="OSD109" s="189"/>
      <c r="OSE109" s="189"/>
      <c r="OSF109" s="189"/>
      <c r="OSG109" s="189"/>
      <c r="OSH109" s="189"/>
      <c r="OSI109" s="189"/>
      <c r="OSJ109" s="189"/>
      <c r="OSK109" s="189"/>
      <c r="OSL109" s="189"/>
      <c r="OSM109" s="189"/>
      <c r="OSN109" s="189"/>
      <c r="OSO109" s="189"/>
      <c r="OSP109" s="189"/>
      <c r="OSQ109" s="189"/>
      <c r="OSR109" s="189"/>
      <c r="OSS109" s="189"/>
      <c r="OST109" s="189"/>
      <c r="OSU109" s="189"/>
      <c r="OSV109" s="189"/>
      <c r="OSW109" s="189"/>
      <c r="OSX109" s="189"/>
      <c r="OSY109" s="189"/>
      <c r="OSZ109" s="189"/>
      <c r="OTA109" s="189"/>
      <c r="OTB109" s="189"/>
      <c r="OTC109" s="189"/>
      <c r="OTD109" s="189"/>
      <c r="OTE109" s="189"/>
      <c r="OTF109" s="189"/>
      <c r="OTG109" s="189"/>
      <c r="OTH109" s="189"/>
      <c r="OTI109" s="189"/>
      <c r="OTJ109" s="189"/>
      <c r="OTK109" s="189"/>
      <c r="OTL109" s="189"/>
      <c r="OTM109" s="189"/>
      <c r="OTN109" s="189"/>
      <c r="OTO109" s="189"/>
      <c r="OTP109" s="189"/>
      <c r="OTQ109" s="189"/>
      <c r="OTR109" s="189"/>
      <c r="OTS109" s="189"/>
      <c r="OTT109" s="189"/>
      <c r="OTU109" s="189"/>
      <c r="OTV109" s="189"/>
      <c r="OTW109" s="189"/>
      <c r="OTX109" s="189"/>
      <c r="OTY109" s="189"/>
      <c r="OTZ109" s="189"/>
      <c r="OUA109" s="189"/>
      <c r="OUB109" s="189"/>
      <c r="OUC109" s="189"/>
      <c r="OUD109" s="189"/>
      <c r="OUE109" s="189"/>
      <c r="OUF109" s="189"/>
      <c r="OUG109" s="189"/>
      <c r="OUH109" s="189"/>
      <c r="OUI109" s="189"/>
      <c r="OUJ109" s="189"/>
      <c r="OUK109" s="189"/>
      <c r="OUL109" s="189"/>
      <c r="OUM109" s="189"/>
      <c r="OUN109" s="189"/>
      <c r="OUO109" s="189"/>
      <c r="OUP109" s="189"/>
      <c r="OUQ109" s="189"/>
      <c r="OUR109" s="189"/>
      <c r="OUS109" s="189"/>
      <c r="OUT109" s="189"/>
      <c r="OUU109" s="189"/>
      <c r="OUV109" s="189"/>
      <c r="OUW109" s="189"/>
      <c r="OUX109" s="189"/>
      <c r="OUY109" s="189"/>
      <c r="OUZ109" s="189"/>
      <c r="OVA109" s="189"/>
      <c r="OVB109" s="189"/>
      <c r="OVC109" s="189"/>
      <c r="OVD109" s="189"/>
      <c r="OVE109" s="189"/>
      <c r="OVF109" s="189"/>
      <c r="OVG109" s="189"/>
      <c r="OVH109" s="189"/>
      <c r="OVI109" s="189"/>
      <c r="OVJ109" s="189"/>
      <c r="OVK109" s="189"/>
      <c r="OVL109" s="189"/>
      <c r="OVM109" s="189"/>
      <c r="OVN109" s="189"/>
      <c r="OVO109" s="189"/>
      <c r="OVP109" s="189"/>
      <c r="OVQ109" s="189"/>
      <c r="OVR109" s="189"/>
      <c r="OVS109" s="189"/>
      <c r="OVT109" s="189"/>
      <c r="OVU109" s="189"/>
      <c r="OVV109" s="189"/>
      <c r="OVW109" s="189"/>
      <c r="OVX109" s="189"/>
      <c r="OVY109" s="189"/>
      <c r="OVZ109" s="189"/>
      <c r="OWA109" s="189"/>
      <c r="OWB109" s="189"/>
      <c r="OWC109" s="189"/>
      <c r="OWD109" s="189"/>
      <c r="OWE109" s="189"/>
      <c r="OWF109" s="189"/>
      <c r="OWG109" s="189"/>
      <c r="OWH109" s="189"/>
      <c r="OWI109" s="189"/>
      <c r="OWJ109" s="189"/>
      <c r="OWK109" s="189"/>
      <c r="OWL109" s="189"/>
      <c r="OWM109" s="189"/>
      <c r="OWN109" s="189"/>
      <c r="OWO109" s="189"/>
      <c r="OWP109" s="189"/>
      <c r="OWQ109" s="189"/>
      <c r="OWR109" s="189"/>
      <c r="OWS109" s="189"/>
      <c r="OWT109" s="189"/>
      <c r="OWU109" s="189"/>
      <c r="OWV109" s="189"/>
      <c r="OWW109" s="189"/>
      <c r="OWX109" s="189"/>
      <c r="OWY109" s="189"/>
      <c r="OWZ109" s="189"/>
      <c r="OXA109" s="189"/>
      <c r="OXB109" s="189"/>
      <c r="OXC109" s="189"/>
      <c r="OXD109" s="189"/>
      <c r="OXE109" s="189"/>
      <c r="OXF109" s="189"/>
      <c r="OXG109" s="189"/>
      <c r="OXH109" s="189"/>
      <c r="OXI109" s="189"/>
      <c r="OXJ109" s="189"/>
      <c r="OXK109" s="189"/>
      <c r="OXL109" s="189"/>
      <c r="OXM109" s="189"/>
      <c r="OXN109" s="189"/>
      <c r="OXO109" s="189"/>
      <c r="OXP109" s="189"/>
      <c r="OXQ109" s="189"/>
      <c r="OXR109" s="189"/>
      <c r="OXS109" s="189"/>
      <c r="OXT109" s="189"/>
      <c r="OXU109" s="189"/>
      <c r="OXV109" s="189"/>
      <c r="OXW109" s="189"/>
      <c r="OXX109" s="189"/>
      <c r="OXY109" s="189"/>
      <c r="OXZ109" s="189"/>
      <c r="OYA109" s="189"/>
      <c r="OYB109" s="189"/>
      <c r="OYC109" s="189"/>
      <c r="OYD109" s="189"/>
      <c r="OYE109" s="189"/>
      <c r="OYF109" s="189"/>
      <c r="OYG109" s="189"/>
      <c r="OYH109" s="189"/>
      <c r="OYI109" s="189"/>
      <c r="OYJ109" s="189"/>
      <c r="OYK109" s="189"/>
      <c r="OYL109" s="189"/>
      <c r="OYM109" s="189"/>
      <c r="OYN109" s="189"/>
      <c r="OYO109" s="189"/>
      <c r="OYP109" s="189"/>
      <c r="OYQ109" s="189"/>
      <c r="OYR109" s="189"/>
      <c r="OYS109" s="189"/>
      <c r="OYT109" s="189"/>
      <c r="OYU109" s="189"/>
      <c r="OYV109" s="189"/>
      <c r="OYW109" s="189"/>
      <c r="OYX109" s="189"/>
      <c r="OYY109" s="189"/>
      <c r="OYZ109" s="189"/>
      <c r="OZA109" s="189"/>
      <c r="OZB109" s="189"/>
      <c r="OZC109" s="189"/>
      <c r="OZD109" s="189"/>
      <c r="OZE109" s="189"/>
      <c r="OZF109" s="189"/>
      <c r="OZG109" s="189"/>
      <c r="OZH109" s="189"/>
      <c r="OZI109" s="189"/>
      <c r="OZJ109" s="189"/>
      <c r="OZK109" s="189"/>
      <c r="OZL109" s="189"/>
      <c r="OZM109" s="189"/>
      <c r="OZN109" s="189"/>
      <c r="OZO109" s="189"/>
      <c r="OZP109" s="189"/>
      <c r="OZQ109" s="189"/>
      <c r="OZR109" s="189"/>
      <c r="OZS109" s="189"/>
      <c r="OZT109" s="189"/>
      <c r="OZU109" s="189"/>
      <c r="OZV109" s="189"/>
      <c r="OZW109" s="189"/>
      <c r="OZX109" s="189"/>
      <c r="OZY109" s="189"/>
      <c r="OZZ109" s="189"/>
      <c r="PAA109" s="189"/>
      <c r="PAB109" s="189"/>
      <c r="PAC109" s="189"/>
      <c r="PAD109" s="189"/>
      <c r="PAE109" s="189"/>
      <c r="PAF109" s="189"/>
      <c r="PAG109" s="189"/>
      <c r="PAH109" s="189"/>
      <c r="PAI109" s="189"/>
      <c r="PAJ109" s="189"/>
      <c r="PAK109" s="189"/>
      <c r="PAL109" s="189"/>
      <c r="PAM109" s="189"/>
      <c r="PAN109" s="189"/>
      <c r="PAO109" s="189"/>
      <c r="PAP109" s="189"/>
      <c r="PAQ109" s="189"/>
      <c r="PAR109" s="189"/>
      <c r="PAS109" s="189"/>
      <c r="PAT109" s="189"/>
      <c r="PAU109" s="189"/>
      <c r="PAV109" s="189"/>
      <c r="PAW109" s="189"/>
      <c r="PAX109" s="189"/>
      <c r="PAY109" s="189"/>
      <c r="PAZ109" s="189"/>
      <c r="PBA109" s="189"/>
      <c r="PBB109" s="189"/>
      <c r="PBC109" s="189"/>
      <c r="PBD109" s="189"/>
      <c r="PBE109" s="189"/>
      <c r="PBF109" s="189"/>
      <c r="PBG109" s="189"/>
      <c r="PBH109" s="189"/>
      <c r="PBI109" s="189"/>
      <c r="PBJ109" s="189"/>
      <c r="PBK109" s="189"/>
      <c r="PBL109" s="189"/>
      <c r="PBM109" s="189"/>
      <c r="PBN109" s="189"/>
      <c r="PBO109" s="189"/>
      <c r="PBP109" s="189"/>
      <c r="PBQ109" s="189"/>
      <c r="PBR109" s="189"/>
      <c r="PBS109" s="189"/>
      <c r="PBT109" s="189"/>
      <c r="PBU109" s="189"/>
      <c r="PBV109" s="189"/>
      <c r="PBW109" s="189"/>
      <c r="PBX109" s="189"/>
      <c r="PBY109" s="189"/>
      <c r="PBZ109" s="189"/>
      <c r="PCA109" s="189"/>
      <c r="PCB109" s="189"/>
      <c r="PCC109" s="189"/>
      <c r="PCD109" s="189"/>
      <c r="PCE109" s="189"/>
      <c r="PCF109" s="189"/>
      <c r="PCG109" s="189"/>
      <c r="PCH109" s="189"/>
      <c r="PCI109" s="189"/>
      <c r="PCJ109" s="189"/>
      <c r="PCK109" s="189"/>
      <c r="PCL109" s="189"/>
      <c r="PCM109" s="189"/>
      <c r="PCN109" s="189"/>
      <c r="PCO109" s="189"/>
      <c r="PCP109" s="189"/>
      <c r="PCQ109" s="189"/>
      <c r="PCR109" s="189"/>
      <c r="PCS109" s="189"/>
      <c r="PCT109" s="189"/>
      <c r="PCU109" s="189"/>
      <c r="PCV109" s="189"/>
      <c r="PCW109" s="189"/>
      <c r="PCX109" s="189"/>
      <c r="PCY109" s="189"/>
      <c r="PCZ109" s="189"/>
      <c r="PDA109" s="189"/>
      <c r="PDB109" s="189"/>
      <c r="PDC109" s="189"/>
      <c r="PDD109" s="189"/>
      <c r="PDE109" s="189"/>
      <c r="PDF109" s="189"/>
      <c r="PDG109" s="189"/>
      <c r="PDH109" s="189"/>
      <c r="PDI109" s="189"/>
      <c r="PDJ109" s="189"/>
      <c r="PDK109" s="189"/>
      <c r="PDL109" s="189"/>
      <c r="PDM109" s="189"/>
      <c r="PDN109" s="189"/>
      <c r="PDO109" s="189"/>
      <c r="PDP109" s="189"/>
      <c r="PDQ109" s="189"/>
      <c r="PDR109" s="189"/>
      <c r="PDS109" s="189"/>
      <c r="PDT109" s="189"/>
      <c r="PDU109" s="189"/>
      <c r="PDV109" s="189"/>
      <c r="PDW109" s="189"/>
      <c r="PDX109" s="189"/>
      <c r="PDY109" s="189"/>
      <c r="PDZ109" s="189"/>
      <c r="PEA109" s="189"/>
      <c r="PEB109" s="189"/>
      <c r="PEC109" s="189"/>
      <c r="PED109" s="189"/>
      <c r="PEE109" s="189"/>
      <c r="PEF109" s="189"/>
      <c r="PEG109" s="189"/>
      <c r="PEH109" s="189"/>
      <c r="PEI109" s="189"/>
      <c r="PEJ109" s="189"/>
      <c r="PEK109" s="189"/>
      <c r="PEL109" s="189"/>
      <c r="PEM109" s="189"/>
      <c r="PEN109" s="189"/>
      <c r="PEO109" s="189"/>
      <c r="PEP109" s="189"/>
      <c r="PEQ109" s="189"/>
      <c r="PER109" s="189"/>
      <c r="PES109" s="189"/>
      <c r="PET109" s="189"/>
      <c r="PEU109" s="189"/>
      <c r="PEV109" s="189"/>
      <c r="PEW109" s="189"/>
      <c r="PEX109" s="189"/>
      <c r="PEY109" s="189"/>
      <c r="PEZ109" s="189"/>
      <c r="PFA109" s="189"/>
      <c r="PFB109" s="189"/>
      <c r="PFC109" s="189"/>
      <c r="PFD109" s="189"/>
      <c r="PFE109" s="189"/>
      <c r="PFF109" s="189"/>
      <c r="PFG109" s="189"/>
      <c r="PFH109" s="189"/>
      <c r="PFI109" s="189"/>
      <c r="PFJ109" s="189"/>
      <c r="PFK109" s="189"/>
      <c r="PFL109" s="189"/>
      <c r="PFM109" s="189"/>
      <c r="PFN109" s="189"/>
      <c r="PFO109" s="189"/>
      <c r="PFP109" s="189"/>
      <c r="PFQ109" s="189"/>
      <c r="PFR109" s="189"/>
      <c r="PFS109" s="189"/>
      <c r="PFT109" s="189"/>
      <c r="PFU109" s="189"/>
      <c r="PFV109" s="189"/>
      <c r="PFW109" s="189"/>
      <c r="PFX109" s="189"/>
      <c r="PFY109" s="189"/>
      <c r="PFZ109" s="189"/>
      <c r="PGA109" s="189"/>
      <c r="PGB109" s="189"/>
      <c r="PGC109" s="189"/>
      <c r="PGD109" s="189"/>
      <c r="PGE109" s="189"/>
      <c r="PGF109" s="189"/>
      <c r="PGG109" s="189"/>
      <c r="PGH109" s="189"/>
      <c r="PGI109" s="189"/>
      <c r="PGJ109" s="189"/>
      <c r="PGK109" s="189"/>
      <c r="PGL109" s="189"/>
      <c r="PGM109" s="189"/>
      <c r="PGN109" s="189"/>
      <c r="PGO109" s="189"/>
      <c r="PGP109" s="189"/>
      <c r="PGQ109" s="189"/>
      <c r="PGR109" s="189"/>
      <c r="PGS109" s="189"/>
      <c r="PGT109" s="189"/>
      <c r="PGU109" s="189"/>
      <c r="PGV109" s="189"/>
      <c r="PGW109" s="189"/>
      <c r="PGX109" s="189"/>
      <c r="PGY109" s="189"/>
      <c r="PGZ109" s="189"/>
      <c r="PHA109" s="189"/>
      <c r="PHB109" s="189"/>
      <c r="PHC109" s="189"/>
      <c r="PHD109" s="189"/>
      <c r="PHE109" s="189"/>
      <c r="PHF109" s="189"/>
      <c r="PHG109" s="189"/>
      <c r="PHH109" s="189"/>
      <c r="PHI109" s="189"/>
      <c r="PHJ109" s="189"/>
      <c r="PHK109" s="189"/>
      <c r="PHL109" s="189"/>
      <c r="PHM109" s="189"/>
      <c r="PHN109" s="189"/>
      <c r="PHO109" s="189"/>
      <c r="PHP109" s="189"/>
      <c r="PHQ109" s="189"/>
      <c r="PHR109" s="189"/>
      <c r="PHS109" s="189"/>
      <c r="PHT109" s="189"/>
      <c r="PHU109" s="189"/>
      <c r="PHV109" s="189"/>
      <c r="PHW109" s="189"/>
      <c r="PHX109" s="189"/>
      <c r="PHY109" s="189"/>
      <c r="PHZ109" s="189"/>
      <c r="PIA109" s="189"/>
      <c r="PIB109" s="189"/>
      <c r="PIC109" s="189"/>
      <c r="PID109" s="189"/>
      <c r="PIE109" s="189"/>
      <c r="PIF109" s="189"/>
      <c r="PIG109" s="189"/>
      <c r="PIH109" s="189"/>
      <c r="PII109" s="189"/>
      <c r="PIJ109" s="189"/>
      <c r="PIK109" s="189"/>
      <c r="PIL109" s="189"/>
      <c r="PIM109" s="189"/>
      <c r="PIN109" s="189"/>
      <c r="PIO109" s="189"/>
      <c r="PIP109" s="189"/>
      <c r="PIQ109" s="189"/>
      <c r="PIR109" s="189"/>
      <c r="PIS109" s="189"/>
      <c r="PIT109" s="189"/>
      <c r="PIU109" s="189"/>
      <c r="PIV109" s="189"/>
      <c r="PIW109" s="189"/>
      <c r="PIX109" s="189"/>
      <c r="PIY109" s="189"/>
      <c r="PIZ109" s="189"/>
      <c r="PJA109" s="189"/>
      <c r="PJB109" s="189"/>
      <c r="PJC109" s="189"/>
      <c r="PJD109" s="189"/>
      <c r="PJE109" s="189"/>
      <c r="PJF109" s="189"/>
      <c r="PJG109" s="189"/>
      <c r="PJH109" s="189"/>
      <c r="PJI109" s="189"/>
      <c r="PJJ109" s="189"/>
      <c r="PJK109" s="189"/>
      <c r="PJL109" s="189"/>
      <c r="PJM109" s="189"/>
      <c r="PJN109" s="189"/>
      <c r="PJO109" s="189"/>
      <c r="PJP109" s="189"/>
      <c r="PJQ109" s="189"/>
      <c r="PJR109" s="189"/>
      <c r="PJS109" s="189"/>
      <c r="PJT109" s="189"/>
      <c r="PJU109" s="189"/>
      <c r="PJV109" s="189"/>
      <c r="PJW109" s="189"/>
      <c r="PJX109" s="189"/>
      <c r="PJY109" s="189"/>
      <c r="PJZ109" s="189"/>
      <c r="PKA109" s="189"/>
      <c r="PKB109" s="189"/>
      <c r="PKC109" s="189"/>
      <c r="PKD109" s="189"/>
      <c r="PKE109" s="189"/>
      <c r="PKF109" s="189"/>
      <c r="PKG109" s="189"/>
      <c r="PKH109" s="189"/>
      <c r="PKI109" s="189"/>
      <c r="PKJ109" s="189"/>
      <c r="PKK109" s="189"/>
      <c r="PKL109" s="189"/>
      <c r="PKM109" s="189"/>
      <c r="PKN109" s="189"/>
      <c r="PKO109" s="189"/>
      <c r="PKP109" s="189"/>
      <c r="PKQ109" s="189"/>
      <c r="PKR109" s="189"/>
      <c r="PKS109" s="189"/>
      <c r="PKT109" s="189"/>
      <c r="PKU109" s="189"/>
      <c r="PKV109" s="189"/>
      <c r="PKW109" s="189"/>
      <c r="PKX109" s="189"/>
      <c r="PKY109" s="189"/>
      <c r="PKZ109" s="189"/>
      <c r="PLA109" s="189"/>
      <c r="PLB109" s="189"/>
      <c r="PLC109" s="189"/>
      <c r="PLD109" s="189"/>
      <c r="PLE109" s="189"/>
      <c r="PLF109" s="189"/>
      <c r="PLG109" s="189"/>
      <c r="PLH109" s="189"/>
      <c r="PLI109" s="189"/>
      <c r="PLJ109" s="189"/>
      <c r="PLK109" s="189"/>
      <c r="PLL109" s="189"/>
      <c r="PLM109" s="189"/>
      <c r="PLN109" s="189"/>
      <c r="PLO109" s="189"/>
      <c r="PLP109" s="189"/>
      <c r="PLQ109" s="189"/>
      <c r="PLR109" s="189"/>
      <c r="PLS109" s="189"/>
      <c r="PLT109" s="189"/>
      <c r="PLU109" s="189"/>
      <c r="PLV109" s="189"/>
      <c r="PLW109" s="189"/>
      <c r="PLX109" s="189"/>
      <c r="PLY109" s="189"/>
      <c r="PLZ109" s="189"/>
      <c r="PMA109" s="189"/>
      <c r="PMB109" s="189"/>
      <c r="PMC109" s="189"/>
      <c r="PMD109" s="189"/>
      <c r="PME109" s="189"/>
      <c r="PMF109" s="189"/>
      <c r="PMG109" s="189"/>
      <c r="PMH109" s="189"/>
      <c r="PMI109" s="189"/>
      <c r="PMJ109" s="189"/>
      <c r="PMK109" s="189"/>
      <c r="PML109" s="189"/>
      <c r="PMM109" s="189"/>
      <c r="PMN109" s="189"/>
      <c r="PMO109" s="189"/>
      <c r="PMP109" s="189"/>
      <c r="PMQ109" s="189"/>
      <c r="PMR109" s="189"/>
      <c r="PMS109" s="189"/>
      <c r="PMT109" s="189"/>
      <c r="PMU109" s="189"/>
      <c r="PMV109" s="189"/>
      <c r="PMW109" s="189"/>
      <c r="PMX109" s="189"/>
      <c r="PMY109" s="189"/>
      <c r="PMZ109" s="189"/>
      <c r="PNA109" s="189"/>
      <c r="PNB109" s="189"/>
      <c r="PNC109" s="189"/>
      <c r="PND109" s="189"/>
      <c r="PNE109" s="189"/>
      <c r="PNF109" s="189"/>
      <c r="PNG109" s="189"/>
      <c r="PNH109" s="189"/>
      <c r="PNI109" s="189"/>
      <c r="PNJ109" s="189"/>
      <c r="PNK109" s="189"/>
      <c r="PNL109" s="189"/>
      <c r="PNM109" s="189"/>
      <c r="PNN109" s="189"/>
      <c r="PNO109" s="189"/>
      <c r="PNP109" s="189"/>
      <c r="PNQ109" s="189"/>
      <c r="PNR109" s="189"/>
      <c r="PNS109" s="189"/>
      <c r="PNT109" s="189"/>
      <c r="PNU109" s="189"/>
      <c r="PNV109" s="189"/>
      <c r="PNW109" s="189"/>
      <c r="PNX109" s="189"/>
      <c r="PNY109" s="189"/>
      <c r="PNZ109" s="189"/>
      <c r="POA109" s="189"/>
      <c r="POB109" s="189"/>
      <c r="POC109" s="189"/>
      <c r="POD109" s="189"/>
      <c r="POE109" s="189"/>
      <c r="POF109" s="189"/>
      <c r="POG109" s="189"/>
      <c r="POH109" s="189"/>
      <c r="POI109" s="189"/>
      <c r="POJ109" s="189"/>
      <c r="POK109" s="189"/>
      <c r="POL109" s="189"/>
      <c r="POM109" s="189"/>
      <c r="PON109" s="189"/>
      <c r="POO109" s="189"/>
      <c r="POP109" s="189"/>
      <c r="POQ109" s="189"/>
      <c r="POR109" s="189"/>
      <c r="POS109" s="189"/>
      <c r="POT109" s="189"/>
      <c r="POU109" s="189"/>
      <c r="POV109" s="189"/>
      <c r="POW109" s="189"/>
      <c r="POX109" s="189"/>
      <c r="POY109" s="189"/>
      <c r="POZ109" s="189"/>
      <c r="PPA109" s="189"/>
      <c r="PPB109" s="189"/>
      <c r="PPC109" s="189"/>
      <c r="PPD109" s="189"/>
      <c r="PPE109" s="189"/>
      <c r="PPF109" s="189"/>
      <c r="PPG109" s="189"/>
      <c r="PPH109" s="189"/>
      <c r="PPI109" s="189"/>
      <c r="PPJ109" s="189"/>
      <c r="PPK109" s="189"/>
      <c r="PPL109" s="189"/>
      <c r="PPM109" s="189"/>
      <c r="PPN109" s="189"/>
      <c r="PPO109" s="189"/>
      <c r="PPP109" s="189"/>
      <c r="PPQ109" s="189"/>
      <c r="PPR109" s="189"/>
      <c r="PPS109" s="189"/>
      <c r="PPT109" s="189"/>
      <c r="PPU109" s="189"/>
      <c r="PPV109" s="189"/>
      <c r="PPW109" s="189"/>
      <c r="PPX109" s="189"/>
      <c r="PPY109" s="189"/>
      <c r="PPZ109" s="189"/>
      <c r="PQA109" s="189"/>
      <c r="PQB109" s="189"/>
      <c r="PQC109" s="189"/>
      <c r="PQD109" s="189"/>
      <c r="PQE109" s="189"/>
      <c r="PQF109" s="189"/>
      <c r="PQG109" s="189"/>
      <c r="PQH109" s="189"/>
      <c r="PQI109" s="189"/>
      <c r="PQJ109" s="189"/>
      <c r="PQK109" s="189"/>
      <c r="PQL109" s="189"/>
      <c r="PQM109" s="189"/>
      <c r="PQN109" s="189"/>
      <c r="PQO109" s="189"/>
      <c r="PQP109" s="189"/>
      <c r="PQQ109" s="189"/>
      <c r="PQR109" s="189"/>
      <c r="PQS109" s="189"/>
      <c r="PQT109" s="189"/>
      <c r="PQU109" s="189"/>
      <c r="PQV109" s="189"/>
      <c r="PQW109" s="189"/>
      <c r="PQX109" s="189"/>
      <c r="PQY109" s="189"/>
      <c r="PQZ109" s="189"/>
      <c r="PRA109" s="189"/>
      <c r="PRB109" s="189"/>
      <c r="PRC109" s="189"/>
      <c r="PRD109" s="189"/>
      <c r="PRE109" s="189"/>
      <c r="PRF109" s="189"/>
      <c r="PRG109" s="189"/>
      <c r="PRH109" s="189"/>
      <c r="PRI109" s="189"/>
      <c r="PRJ109" s="189"/>
      <c r="PRK109" s="189"/>
      <c r="PRL109" s="189"/>
      <c r="PRM109" s="189"/>
      <c r="PRN109" s="189"/>
      <c r="PRO109" s="189"/>
      <c r="PRP109" s="189"/>
      <c r="PRQ109" s="189"/>
      <c r="PRR109" s="189"/>
      <c r="PRS109" s="189"/>
      <c r="PRT109" s="189"/>
      <c r="PRU109" s="189"/>
      <c r="PRV109" s="189"/>
      <c r="PRW109" s="189"/>
      <c r="PRX109" s="189"/>
      <c r="PRY109" s="189"/>
      <c r="PRZ109" s="189"/>
      <c r="PSA109" s="189"/>
      <c r="PSB109" s="189"/>
      <c r="PSC109" s="189"/>
      <c r="PSD109" s="189"/>
      <c r="PSE109" s="189"/>
      <c r="PSF109" s="189"/>
      <c r="PSG109" s="189"/>
      <c r="PSH109" s="189"/>
      <c r="PSI109" s="189"/>
      <c r="PSJ109" s="189"/>
      <c r="PSK109" s="189"/>
      <c r="PSL109" s="189"/>
      <c r="PSM109" s="189"/>
      <c r="PSN109" s="189"/>
      <c r="PSO109" s="189"/>
      <c r="PSP109" s="189"/>
      <c r="PSQ109" s="189"/>
      <c r="PSR109" s="189"/>
      <c r="PSS109" s="189"/>
      <c r="PST109" s="189"/>
      <c r="PSU109" s="189"/>
      <c r="PSV109" s="189"/>
      <c r="PSW109" s="189"/>
      <c r="PSX109" s="189"/>
      <c r="PSY109" s="189"/>
      <c r="PSZ109" s="189"/>
      <c r="PTA109" s="189"/>
      <c r="PTB109" s="189"/>
      <c r="PTC109" s="189"/>
      <c r="PTD109" s="189"/>
      <c r="PTE109" s="189"/>
      <c r="PTF109" s="189"/>
      <c r="PTG109" s="189"/>
      <c r="PTH109" s="189"/>
      <c r="PTI109" s="189"/>
      <c r="PTJ109" s="189"/>
      <c r="PTK109" s="189"/>
      <c r="PTL109" s="189"/>
      <c r="PTM109" s="189"/>
      <c r="PTN109" s="189"/>
      <c r="PTO109" s="189"/>
      <c r="PTP109" s="189"/>
      <c r="PTQ109" s="189"/>
      <c r="PTR109" s="189"/>
      <c r="PTS109" s="189"/>
      <c r="PTT109" s="189"/>
      <c r="PTU109" s="189"/>
      <c r="PTV109" s="189"/>
      <c r="PTW109" s="189"/>
      <c r="PTX109" s="189"/>
      <c r="PTY109" s="189"/>
      <c r="PTZ109" s="189"/>
      <c r="PUA109" s="189"/>
      <c r="PUB109" s="189"/>
      <c r="PUC109" s="189"/>
      <c r="PUD109" s="189"/>
      <c r="PUE109" s="189"/>
      <c r="PUF109" s="189"/>
      <c r="PUG109" s="189"/>
      <c r="PUH109" s="189"/>
      <c r="PUI109" s="189"/>
      <c r="PUJ109" s="189"/>
      <c r="PUK109" s="189"/>
      <c r="PUL109" s="189"/>
      <c r="PUM109" s="189"/>
      <c r="PUN109" s="189"/>
      <c r="PUO109" s="189"/>
      <c r="PUP109" s="189"/>
      <c r="PUQ109" s="189"/>
      <c r="PUR109" s="189"/>
      <c r="PUS109" s="189"/>
      <c r="PUT109" s="189"/>
      <c r="PUU109" s="189"/>
      <c r="PUV109" s="189"/>
      <c r="PUW109" s="189"/>
      <c r="PUX109" s="189"/>
      <c r="PUY109" s="189"/>
      <c r="PUZ109" s="189"/>
      <c r="PVA109" s="189"/>
      <c r="PVB109" s="189"/>
      <c r="PVC109" s="189"/>
      <c r="PVD109" s="189"/>
      <c r="PVE109" s="189"/>
      <c r="PVF109" s="189"/>
      <c r="PVG109" s="189"/>
      <c r="PVH109" s="189"/>
      <c r="PVI109" s="189"/>
      <c r="PVJ109" s="189"/>
      <c r="PVK109" s="189"/>
      <c r="PVL109" s="189"/>
      <c r="PVM109" s="189"/>
      <c r="PVN109" s="189"/>
      <c r="PVO109" s="189"/>
      <c r="PVP109" s="189"/>
      <c r="PVQ109" s="189"/>
      <c r="PVR109" s="189"/>
      <c r="PVS109" s="189"/>
      <c r="PVT109" s="189"/>
      <c r="PVU109" s="189"/>
      <c r="PVV109" s="189"/>
      <c r="PVW109" s="189"/>
      <c r="PVX109" s="189"/>
      <c r="PVY109" s="189"/>
      <c r="PVZ109" s="189"/>
      <c r="PWA109" s="189"/>
      <c r="PWB109" s="189"/>
      <c r="PWC109" s="189"/>
      <c r="PWD109" s="189"/>
      <c r="PWE109" s="189"/>
      <c r="PWF109" s="189"/>
      <c r="PWG109" s="189"/>
      <c r="PWH109" s="189"/>
      <c r="PWI109" s="189"/>
      <c r="PWJ109" s="189"/>
      <c r="PWK109" s="189"/>
      <c r="PWL109" s="189"/>
      <c r="PWM109" s="189"/>
      <c r="PWN109" s="189"/>
      <c r="PWO109" s="189"/>
      <c r="PWP109" s="189"/>
      <c r="PWQ109" s="189"/>
      <c r="PWR109" s="189"/>
      <c r="PWS109" s="189"/>
      <c r="PWT109" s="189"/>
      <c r="PWU109" s="189"/>
      <c r="PWV109" s="189"/>
      <c r="PWW109" s="189"/>
      <c r="PWX109" s="189"/>
      <c r="PWY109" s="189"/>
      <c r="PWZ109" s="189"/>
      <c r="PXA109" s="189"/>
      <c r="PXB109" s="189"/>
      <c r="PXC109" s="189"/>
      <c r="PXD109" s="189"/>
      <c r="PXE109" s="189"/>
      <c r="PXF109" s="189"/>
      <c r="PXG109" s="189"/>
      <c r="PXH109" s="189"/>
      <c r="PXI109" s="189"/>
      <c r="PXJ109" s="189"/>
      <c r="PXK109" s="189"/>
      <c r="PXL109" s="189"/>
      <c r="PXM109" s="189"/>
      <c r="PXN109" s="189"/>
      <c r="PXO109" s="189"/>
      <c r="PXP109" s="189"/>
      <c r="PXQ109" s="189"/>
      <c r="PXR109" s="189"/>
      <c r="PXS109" s="189"/>
      <c r="PXT109" s="189"/>
      <c r="PXU109" s="189"/>
      <c r="PXV109" s="189"/>
      <c r="PXW109" s="189"/>
      <c r="PXX109" s="189"/>
      <c r="PXY109" s="189"/>
      <c r="PXZ109" s="189"/>
      <c r="PYA109" s="189"/>
      <c r="PYB109" s="189"/>
      <c r="PYC109" s="189"/>
      <c r="PYD109" s="189"/>
      <c r="PYE109" s="189"/>
      <c r="PYF109" s="189"/>
      <c r="PYG109" s="189"/>
      <c r="PYH109" s="189"/>
      <c r="PYI109" s="189"/>
      <c r="PYJ109" s="189"/>
      <c r="PYK109" s="189"/>
      <c r="PYL109" s="189"/>
      <c r="PYM109" s="189"/>
      <c r="PYN109" s="189"/>
      <c r="PYO109" s="189"/>
      <c r="PYP109" s="189"/>
      <c r="PYQ109" s="189"/>
      <c r="PYR109" s="189"/>
      <c r="PYS109" s="189"/>
      <c r="PYT109" s="189"/>
      <c r="PYU109" s="189"/>
      <c r="PYV109" s="189"/>
      <c r="PYW109" s="189"/>
      <c r="PYX109" s="189"/>
      <c r="PYY109" s="189"/>
      <c r="PYZ109" s="189"/>
      <c r="PZA109" s="189"/>
      <c r="PZB109" s="189"/>
      <c r="PZC109" s="189"/>
      <c r="PZD109" s="189"/>
      <c r="PZE109" s="189"/>
      <c r="PZF109" s="189"/>
      <c r="PZG109" s="189"/>
      <c r="PZH109" s="189"/>
      <c r="PZI109" s="189"/>
      <c r="PZJ109" s="189"/>
      <c r="PZK109" s="189"/>
      <c r="PZL109" s="189"/>
      <c r="PZM109" s="189"/>
      <c r="PZN109" s="189"/>
      <c r="PZO109" s="189"/>
      <c r="PZP109" s="189"/>
      <c r="PZQ109" s="189"/>
      <c r="PZR109" s="189"/>
      <c r="PZS109" s="189"/>
      <c r="PZT109" s="189"/>
      <c r="PZU109" s="189"/>
      <c r="PZV109" s="189"/>
      <c r="PZW109" s="189"/>
      <c r="PZX109" s="189"/>
      <c r="PZY109" s="189"/>
      <c r="PZZ109" s="189"/>
      <c r="QAA109" s="189"/>
      <c r="QAB109" s="189"/>
      <c r="QAC109" s="189"/>
      <c r="QAD109" s="189"/>
      <c r="QAE109" s="189"/>
      <c r="QAF109" s="189"/>
      <c r="QAG109" s="189"/>
      <c r="QAH109" s="189"/>
      <c r="QAI109" s="189"/>
      <c r="QAJ109" s="189"/>
      <c r="QAK109" s="189"/>
      <c r="QAL109" s="189"/>
      <c r="QAM109" s="189"/>
      <c r="QAN109" s="189"/>
      <c r="QAO109" s="189"/>
      <c r="QAP109" s="189"/>
      <c r="QAQ109" s="189"/>
      <c r="QAR109" s="189"/>
      <c r="QAS109" s="189"/>
      <c r="QAT109" s="189"/>
      <c r="QAU109" s="189"/>
      <c r="QAV109" s="189"/>
      <c r="QAW109" s="189"/>
      <c r="QAX109" s="189"/>
      <c r="QAY109" s="189"/>
      <c r="QAZ109" s="189"/>
      <c r="QBA109" s="189"/>
      <c r="QBB109" s="189"/>
      <c r="QBC109" s="189"/>
      <c r="QBD109" s="189"/>
      <c r="QBE109" s="189"/>
      <c r="QBF109" s="189"/>
      <c r="QBG109" s="189"/>
      <c r="QBH109" s="189"/>
      <c r="QBI109" s="189"/>
      <c r="QBJ109" s="189"/>
      <c r="QBK109" s="189"/>
      <c r="QBL109" s="189"/>
      <c r="QBM109" s="189"/>
      <c r="QBN109" s="189"/>
      <c r="QBO109" s="189"/>
      <c r="QBP109" s="189"/>
      <c r="QBQ109" s="189"/>
      <c r="QBR109" s="189"/>
      <c r="QBS109" s="189"/>
      <c r="QBT109" s="189"/>
      <c r="QBU109" s="189"/>
      <c r="QBV109" s="189"/>
      <c r="QBW109" s="189"/>
      <c r="QBX109" s="189"/>
      <c r="QBY109" s="189"/>
      <c r="QBZ109" s="189"/>
      <c r="QCA109" s="189"/>
      <c r="QCB109" s="189"/>
      <c r="QCC109" s="189"/>
      <c r="QCD109" s="189"/>
      <c r="QCE109" s="189"/>
      <c r="QCF109" s="189"/>
      <c r="QCG109" s="189"/>
      <c r="QCH109" s="189"/>
      <c r="QCI109" s="189"/>
      <c r="QCJ109" s="189"/>
      <c r="QCK109" s="189"/>
      <c r="QCL109" s="189"/>
      <c r="QCM109" s="189"/>
      <c r="QCN109" s="189"/>
      <c r="QCO109" s="189"/>
      <c r="QCP109" s="189"/>
      <c r="QCQ109" s="189"/>
      <c r="QCR109" s="189"/>
      <c r="QCS109" s="189"/>
      <c r="QCT109" s="189"/>
      <c r="QCU109" s="189"/>
      <c r="QCV109" s="189"/>
      <c r="QCW109" s="189"/>
      <c r="QCX109" s="189"/>
      <c r="QCY109" s="189"/>
      <c r="QCZ109" s="189"/>
      <c r="QDA109" s="189"/>
      <c r="QDB109" s="189"/>
      <c r="QDC109" s="189"/>
      <c r="QDD109" s="189"/>
      <c r="QDE109" s="189"/>
      <c r="QDF109" s="189"/>
      <c r="QDG109" s="189"/>
      <c r="QDH109" s="189"/>
      <c r="QDI109" s="189"/>
      <c r="QDJ109" s="189"/>
      <c r="QDK109" s="189"/>
      <c r="QDL109" s="189"/>
      <c r="QDM109" s="189"/>
      <c r="QDN109" s="189"/>
      <c r="QDO109" s="189"/>
      <c r="QDP109" s="189"/>
      <c r="QDQ109" s="189"/>
      <c r="QDR109" s="189"/>
      <c r="QDS109" s="189"/>
      <c r="QDT109" s="189"/>
      <c r="QDU109" s="189"/>
      <c r="QDV109" s="189"/>
      <c r="QDW109" s="189"/>
      <c r="QDX109" s="189"/>
      <c r="QDY109" s="189"/>
      <c r="QDZ109" s="189"/>
      <c r="QEA109" s="189"/>
      <c r="QEB109" s="189"/>
      <c r="QEC109" s="189"/>
      <c r="QED109" s="189"/>
      <c r="QEE109" s="189"/>
      <c r="QEF109" s="189"/>
      <c r="QEG109" s="189"/>
      <c r="QEH109" s="189"/>
      <c r="QEI109" s="189"/>
      <c r="QEJ109" s="189"/>
      <c r="QEK109" s="189"/>
      <c r="QEL109" s="189"/>
      <c r="QEM109" s="189"/>
      <c r="QEN109" s="189"/>
      <c r="QEO109" s="189"/>
      <c r="QEP109" s="189"/>
      <c r="QEQ109" s="189"/>
      <c r="QER109" s="189"/>
      <c r="QES109" s="189"/>
      <c r="QET109" s="189"/>
      <c r="QEU109" s="189"/>
      <c r="QEV109" s="189"/>
      <c r="QEW109" s="189"/>
      <c r="QEX109" s="189"/>
      <c r="QEY109" s="189"/>
      <c r="QEZ109" s="189"/>
      <c r="QFA109" s="189"/>
      <c r="QFB109" s="189"/>
      <c r="QFC109" s="189"/>
      <c r="QFD109" s="189"/>
      <c r="QFE109" s="189"/>
      <c r="QFF109" s="189"/>
      <c r="QFG109" s="189"/>
      <c r="QFH109" s="189"/>
      <c r="QFI109" s="189"/>
      <c r="QFJ109" s="189"/>
      <c r="QFK109" s="189"/>
      <c r="QFL109" s="189"/>
      <c r="QFM109" s="189"/>
      <c r="QFN109" s="189"/>
      <c r="QFO109" s="189"/>
      <c r="QFP109" s="189"/>
      <c r="QFQ109" s="189"/>
      <c r="QFR109" s="189"/>
      <c r="QFS109" s="189"/>
      <c r="QFT109" s="189"/>
      <c r="QFU109" s="189"/>
      <c r="QFV109" s="189"/>
      <c r="QFW109" s="189"/>
      <c r="QFX109" s="189"/>
      <c r="QFY109" s="189"/>
      <c r="QFZ109" s="189"/>
      <c r="QGA109" s="189"/>
      <c r="QGB109" s="189"/>
      <c r="QGC109" s="189"/>
      <c r="QGD109" s="189"/>
      <c r="QGE109" s="189"/>
      <c r="QGF109" s="189"/>
      <c r="QGG109" s="189"/>
      <c r="QGH109" s="189"/>
      <c r="QGI109" s="189"/>
      <c r="QGJ109" s="189"/>
      <c r="QGK109" s="189"/>
      <c r="QGL109" s="189"/>
      <c r="QGM109" s="189"/>
      <c r="QGN109" s="189"/>
      <c r="QGO109" s="189"/>
      <c r="QGP109" s="189"/>
      <c r="QGQ109" s="189"/>
      <c r="QGR109" s="189"/>
      <c r="QGS109" s="189"/>
      <c r="QGT109" s="189"/>
      <c r="QGU109" s="189"/>
      <c r="QGV109" s="189"/>
      <c r="QGW109" s="189"/>
      <c r="QGX109" s="189"/>
      <c r="QGY109" s="189"/>
      <c r="QGZ109" s="189"/>
      <c r="QHA109" s="189"/>
      <c r="QHB109" s="189"/>
      <c r="QHC109" s="189"/>
      <c r="QHD109" s="189"/>
      <c r="QHE109" s="189"/>
      <c r="QHF109" s="189"/>
      <c r="QHG109" s="189"/>
      <c r="QHH109" s="189"/>
      <c r="QHI109" s="189"/>
      <c r="QHJ109" s="189"/>
      <c r="QHK109" s="189"/>
      <c r="QHL109" s="189"/>
      <c r="QHM109" s="189"/>
      <c r="QHN109" s="189"/>
      <c r="QHO109" s="189"/>
      <c r="QHP109" s="189"/>
      <c r="QHQ109" s="189"/>
      <c r="QHR109" s="189"/>
      <c r="QHS109" s="189"/>
      <c r="QHT109" s="189"/>
      <c r="QHU109" s="189"/>
      <c r="QHV109" s="189"/>
      <c r="QHW109" s="189"/>
      <c r="QHX109" s="189"/>
      <c r="QHY109" s="189"/>
      <c r="QHZ109" s="189"/>
      <c r="QIA109" s="189"/>
      <c r="QIB109" s="189"/>
      <c r="QIC109" s="189"/>
      <c r="QID109" s="189"/>
      <c r="QIE109" s="189"/>
      <c r="QIF109" s="189"/>
      <c r="QIG109" s="189"/>
      <c r="QIH109" s="189"/>
      <c r="QII109" s="189"/>
      <c r="QIJ109" s="189"/>
      <c r="QIK109" s="189"/>
      <c r="QIL109" s="189"/>
      <c r="QIM109" s="189"/>
      <c r="QIN109" s="189"/>
      <c r="QIO109" s="189"/>
      <c r="QIP109" s="189"/>
      <c r="QIQ109" s="189"/>
      <c r="QIR109" s="189"/>
      <c r="QIS109" s="189"/>
      <c r="QIT109" s="189"/>
      <c r="QIU109" s="189"/>
      <c r="QIV109" s="189"/>
      <c r="QIW109" s="189"/>
      <c r="QIX109" s="189"/>
      <c r="QIY109" s="189"/>
      <c r="QIZ109" s="189"/>
      <c r="QJA109" s="189"/>
      <c r="QJB109" s="189"/>
      <c r="QJC109" s="189"/>
      <c r="QJD109" s="189"/>
      <c r="QJE109" s="189"/>
      <c r="QJF109" s="189"/>
      <c r="QJG109" s="189"/>
      <c r="QJH109" s="189"/>
      <c r="QJI109" s="189"/>
      <c r="QJJ109" s="189"/>
      <c r="QJK109" s="189"/>
      <c r="QJL109" s="189"/>
      <c r="QJM109" s="189"/>
      <c r="QJN109" s="189"/>
      <c r="QJO109" s="189"/>
      <c r="QJP109" s="189"/>
      <c r="QJQ109" s="189"/>
      <c r="QJR109" s="189"/>
      <c r="QJS109" s="189"/>
      <c r="QJT109" s="189"/>
      <c r="QJU109" s="189"/>
      <c r="QJV109" s="189"/>
      <c r="QJW109" s="189"/>
      <c r="QJX109" s="189"/>
      <c r="QJY109" s="189"/>
      <c r="QJZ109" s="189"/>
      <c r="QKA109" s="189"/>
      <c r="QKB109" s="189"/>
      <c r="QKC109" s="189"/>
      <c r="QKD109" s="189"/>
      <c r="QKE109" s="189"/>
      <c r="QKF109" s="189"/>
      <c r="QKG109" s="189"/>
      <c r="QKH109" s="189"/>
      <c r="QKI109" s="189"/>
      <c r="QKJ109" s="189"/>
      <c r="QKK109" s="189"/>
      <c r="QKL109" s="189"/>
      <c r="QKM109" s="189"/>
      <c r="QKN109" s="189"/>
      <c r="QKO109" s="189"/>
      <c r="QKP109" s="189"/>
      <c r="QKQ109" s="189"/>
      <c r="QKR109" s="189"/>
      <c r="QKS109" s="189"/>
      <c r="QKT109" s="189"/>
      <c r="QKU109" s="189"/>
      <c r="QKV109" s="189"/>
      <c r="QKW109" s="189"/>
      <c r="QKX109" s="189"/>
      <c r="QKY109" s="189"/>
      <c r="QKZ109" s="189"/>
      <c r="QLA109" s="189"/>
      <c r="QLB109" s="189"/>
      <c r="QLC109" s="189"/>
      <c r="QLD109" s="189"/>
      <c r="QLE109" s="189"/>
      <c r="QLF109" s="189"/>
      <c r="QLG109" s="189"/>
      <c r="QLH109" s="189"/>
      <c r="QLI109" s="189"/>
      <c r="QLJ109" s="189"/>
      <c r="QLK109" s="189"/>
      <c r="QLL109" s="189"/>
      <c r="QLM109" s="189"/>
      <c r="QLN109" s="189"/>
      <c r="QLO109" s="189"/>
      <c r="QLP109" s="189"/>
      <c r="QLQ109" s="189"/>
      <c r="QLR109" s="189"/>
      <c r="QLS109" s="189"/>
      <c r="QLT109" s="189"/>
      <c r="QLU109" s="189"/>
      <c r="QLV109" s="189"/>
      <c r="QLW109" s="189"/>
      <c r="QLX109" s="189"/>
      <c r="QLY109" s="189"/>
      <c r="QLZ109" s="189"/>
      <c r="QMA109" s="189"/>
      <c r="QMB109" s="189"/>
      <c r="QMC109" s="189"/>
      <c r="QMD109" s="189"/>
      <c r="QME109" s="189"/>
      <c r="QMF109" s="189"/>
      <c r="QMG109" s="189"/>
      <c r="QMH109" s="189"/>
      <c r="QMI109" s="189"/>
      <c r="QMJ109" s="189"/>
      <c r="QMK109" s="189"/>
      <c r="QML109" s="189"/>
      <c r="QMM109" s="189"/>
      <c r="QMN109" s="189"/>
      <c r="QMO109" s="189"/>
      <c r="QMP109" s="189"/>
      <c r="QMQ109" s="189"/>
      <c r="QMR109" s="189"/>
      <c r="QMS109" s="189"/>
      <c r="QMT109" s="189"/>
      <c r="QMU109" s="189"/>
      <c r="QMV109" s="189"/>
      <c r="QMW109" s="189"/>
      <c r="QMX109" s="189"/>
      <c r="QMY109" s="189"/>
      <c r="QMZ109" s="189"/>
      <c r="QNA109" s="189"/>
      <c r="QNB109" s="189"/>
      <c r="QNC109" s="189"/>
      <c r="QND109" s="189"/>
      <c r="QNE109" s="189"/>
      <c r="QNF109" s="189"/>
      <c r="QNG109" s="189"/>
      <c r="QNH109" s="189"/>
      <c r="QNI109" s="189"/>
      <c r="QNJ109" s="189"/>
      <c r="QNK109" s="189"/>
      <c r="QNL109" s="189"/>
      <c r="QNM109" s="189"/>
      <c r="QNN109" s="189"/>
      <c r="QNO109" s="189"/>
      <c r="QNP109" s="189"/>
      <c r="QNQ109" s="189"/>
      <c r="QNR109" s="189"/>
      <c r="QNS109" s="189"/>
      <c r="QNT109" s="189"/>
      <c r="QNU109" s="189"/>
      <c r="QNV109" s="189"/>
      <c r="QNW109" s="189"/>
      <c r="QNX109" s="189"/>
      <c r="QNY109" s="189"/>
      <c r="QNZ109" s="189"/>
      <c r="QOA109" s="189"/>
      <c r="QOB109" s="189"/>
      <c r="QOC109" s="189"/>
      <c r="QOD109" s="189"/>
      <c r="QOE109" s="189"/>
      <c r="QOF109" s="189"/>
      <c r="QOG109" s="189"/>
      <c r="QOH109" s="189"/>
      <c r="QOI109" s="189"/>
      <c r="QOJ109" s="189"/>
      <c r="QOK109" s="189"/>
      <c r="QOL109" s="189"/>
      <c r="QOM109" s="189"/>
      <c r="QON109" s="189"/>
      <c r="QOO109" s="189"/>
      <c r="QOP109" s="189"/>
      <c r="QOQ109" s="189"/>
      <c r="QOR109" s="189"/>
      <c r="QOS109" s="189"/>
      <c r="QOT109" s="189"/>
      <c r="QOU109" s="189"/>
      <c r="QOV109" s="189"/>
      <c r="QOW109" s="189"/>
      <c r="QOX109" s="189"/>
      <c r="QOY109" s="189"/>
      <c r="QOZ109" s="189"/>
      <c r="QPA109" s="189"/>
      <c r="QPB109" s="189"/>
      <c r="QPC109" s="189"/>
      <c r="QPD109" s="189"/>
      <c r="QPE109" s="189"/>
      <c r="QPF109" s="189"/>
      <c r="QPG109" s="189"/>
      <c r="QPH109" s="189"/>
      <c r="QPI109" s="189"/>
      <c r="QPJ109" s="189"/>
      <c r="QPK109" s="189"/>
      <c r="QPL109" s="189"/>
      <c r="QPM109" s="189"/>
      <c r="QPN109" s="189"/>
      <c r="QPO109" s="189"/>
      <c r="QPP109" s="189"/>
      <c r="QPQ109" s="189"/>
      <c r="QPR109" s="189"/>
      <c r="QPS109" s="189"/>
      <c r="QPT109" s="189"/>
      <c r="QPU109" s="189"/>
      <c r="QPV109" s="189"/>
      <c r="QPW109" s="189"/>
      <c r="QPX109" s="189"/>
      <c r="QPY109" s="189"/>
      <c r="QPZ109" s="189"/>
      <c r="QQA109" s="189"/>
      <c r="QQB109" s="189"/>
      <c r="QQC109" s="189"/>
      <c r="QQD109" s="189"/>
      <c r="QQE109" s="189"/>
      <c r="QQF109" s="189"/>
      <c r="QQG109" s="189"/>
      <c r="QQH109" s="189"/>
      <c r="QQI109" s="189"/>
      <c r="QQJ109" s="189"/>
      <c r="QQK109" s="189"/>
      <c r="QQL109" s="189"/>
      <c r="QQM109" s="189"/>
      <c r="QQN109" s="189"/>
      <c r="QQO109" s="189"/>
      <c r="QQP109" s="189"/>
      <c r="QQQ109" s="189"/>
      <c r="QQR109" s="189"/>
      <c r="QQS109" s="189"/>
      <c r="QQT109" s="189"/>
      <c r="QQU109" s="189"/>
      <c r="QQV109" s="189"/>
      <c r="QQW109" s="189"/>
      <c r="QQX109" s="189"/>
      <c r="QQY109" s="189"/>
      <c r="QQZ109" s="189"/>
      <c r="QRA109" s="189"/>
      <c r="QRB109" s="189"/>
      <c r="QRC109" s="189"/>
      <c r="QRD109" s="189"/>
      <c r="QRE109" s="189"/>
      <c r="QRF109" s="189"/>
      <c r="QRG109" s="189"/>
      <c r="QRH109" s="189"/>
      <c r="QRI109" s="189"/>
      <c r="QRJ109" s="189"/>
      <c r="QRK109" s="189"/>
      <c r="QRL109" s="189"/>
      <c r="QRM109" s="189"/>
      <c r="QRN109" s="189"/>
      <c r="QRO109" s="189"/>
      <c r="QRP109" s="189"/>
      <c r="QRQ109" s="189"/>
      <c r="QRR109" s="189"/>
      <c r="QRS109" s="189"/>
      <c r="QRT109" s="189"/>
      <c r="QRU109" s="189"/>
      <c r="QRV109" s="189"/>
      <c r="QRW109" s="189"/>
      <c r="QRX109" s="189"/>
      <c r="QRY109" s="189"/>
      <c r="QRZ109" s="189"/>
      <c r="QSA109" s="189"/>
      <c r="QSB109" s="189"/>
      <c r="QSC109" s="189"/>
      <c r="QSD109" s="189"/>
      <c r="QSE109" s="189"/>
      <c r="QSF109" s="189"/>
      <c r="QSG109" s="189"/>
      <c r="QSH109" s="189"/>
      <c r="QSI109" s="189"/>
      <c r="QSJ109" s="189"/>
      <c r="QSK109" s="189"/>
      <c r="QSL109" s="189"/>
      <c r="QSM109" s="189"/>
      <c r="QSN109" s="189"/>
      <c r="QSO109" s="189"/>
      <c r="QSP109" s="189"/>
      <c r="QSQ109" s="189"/>
      <c r="QSR109" s="189"/>
      <c r="QSS109" s="189"/>
      <c r="QST109" s="189"/>
      <c r="QSU109" s="189"/>
      <c r="QSV109" s="189"/>
      <c r="QSW109" s="189"/>
      <c r="QSX109" s="189"/>
      <c r="QSY109" s="189"/>
      <c r="QSZ109" s="189"/>
      <c r="QTA109" s="189"/>
      <c r="QTB109" s="189"/>
      <c r="QTC109" s="189"/>
      <c r="QTD109" s="189"/>
      <c r="QTE109" s="189"/>
      <c r="QTF109" s="189"/>
      <c r="QTG109" s="189"/>
      <c r="QTH109" s="189"/>
      <c r="QTI109" s="189"/>
      <c r="QTJ109" s="189"/>
      <c r="QTK109" s="189"/>
      <c r="QTL109" s="189"/>
      <c r="QTM109" s="189"/>
      <c r="QTN109" s="189"/>
      <c r="QTO109" s="189"/>
      <c r="QTP109" s="189"/>
      <c r="QTQ109" s="189"/>
      <c r="QTR109" s="189"/>
      <c r="QTS109" s="189"/>
      <c r="QTT109" s="189"/>
      <c r="QTU109" s="189"/>
      <c r="QTV109" s="189"/>
      <c r="QTW109" s="189"/>
      <c r="QTX109" s="189"/>
      <c r="QTY109" s="189"/>
      <c r="QTZ109" s="189"/>
      <c r="QUA109" s="189"/>
      <c r="QUB109" s="189"/>
      <c r="QUC109" s="189"/>
      <c r="QUD109" s="189"/>
      <c r="QUE109" s="189"/>
      <c r="QUF109" s="189"/>
      <c r="QUG109" s="189"/>
      <c r="QUH109" s="189"/>
      <c r="QUI109" s="189"/>
      <c r="QUJ109" s="189"/>
      <c r="QUK109" s="189"/>
      <c r="QUL109" s="189"/>
      <c r="QUM109" s="189"/>
      <c r="QUN109" s="189"/>
      <c r="QUO109" s="189"/>
      <c r="QUP109" s="189"/>
      <c r="QUQ109" s="189"/>
      <c r="QUR109" s="189"/>
      <c r="QUS109" s="189"/>
      <c r="QUT109" s="189"/>
      <c r="QUU109" s="189"/>
      <c r="QUV109" s="189"/>
      <c r="QUW109" s="189"/>
      <c r="QUX109" s="189"/>
      <c r="QUY109" s="189"/>
      <c r="QUZ109" s="189"/>
      <c r="QVA109" s="189"/>
      <c r="QVB109" s="189"/>
      <c r="QVC109" s="189"/>
      <c r="QVD109" s="189"/>
      <c r="QVE109" s="189"/>
      <c r="QVF109" s="189"/>
      <c r="QVG109" s="189"/>
      <c r="QVH109" s="189"/>
      <c r="QVI109" s="189"/>
      <c r="QVJ109" s="189"/>
      <c r="QVK109" s="189"/>
      <c r="QVL109" s="189"/>
      <c r="QVM109" s="189"/>
      <c r="QVN109" s="189"/>
      <c r="QVO109" s="189"/>
      <c r="QVP109" s="189"/>
      <c r="QVQ109" s="189"/>
      <c r="QVR109" s="189"/>
      <c r="QVS109" s="189"/>
      <c r="QVT109" s="189"/>
      <c r="QVU109" s="189"/>
      <c r="QVV109" s="189"/>
      <c r="QVW109" s="189"/>
      <c r="QVX109" s="189"/>
      <c r="QVY109" s="189"/>
      <c r="QVZ109" s="189"/>
      <c r="QWA109" s="189"/>
      <c r="QWB109" s="189"/>
      <c r="QWC109" s="189"/>
      <c r="QWD109" s="189"/>
      <c r="QWE109" s="189"/>
      <c r="QWF109" s="189"/>
      <c r="QWG109" s="189"/>
      <c r="QWH109" s="189"/>
      <c r="QWI109" s="189"/>
      <c r="QWJ109" s="189"/>
      <c r="QWK109" s="189"/>
      <c r="QWL109" s="189"/>
      <c r="QWM109" s="189"/>
      <c r="QWN109" s="189"/>
      <c r="QWO109" s="189"/>
      <c r="QWP109" s="189"/>
      <c r="QWQ109" s="189"/>
      <c r="QWR109" s="189"/>
      <c r="QWS109" s="189"/>
      <c r="QWT109" s="189"/>
      <c r="QWU109" s="189"/>
      <c r="QWV109" s="189"/>
      <c r="QWW109" s="189"/>
      <c r="QWX109" s="189"/>
      <c r="QWY109" s="189"/>
      <c r="QWZ109" s="189"/>
      <c r="QXA109" s="189"/>
      <c r="QXB109" s="189"/>
      <c r="QXC109" s="189"/>
      <c r="QXD109" s="189"/>
      <c r="QXE109" s="189"/>
      <c r="QXF109" s="189"/>
      <c r="QXG109" s="189"/>
      <c r="QXH109" s="189"/>
      <c r="QXI109" s="189"/>
      <c r="QXJ109" s="189"/>
      <c r="QXK109" s="189"/>
      <c r="QXL109" s="189"/>
      <c r="QXM109" s="189"/>
      <c r="QXN109" s="189"/>
      <c r="QXO109" s="189"/>
      <c r="QXP109" s="189"/>
      <c r="QXQ109" s="189"/>
      <c r="QXR109" s="189"/>
      <c r="QXS109" s="189"/>
      <c r="QXT109" s="189"/>
      <c r="QXU109" s="189"/>
      <c r="QXV109" s="189"/>
      <c r="QXW109" s="189"/>
      <c r="QXX109" s="189"/>
      <c r="QXY109" s="189"/>
      <c r="QXZ109" s="189"/>
      <c r="QYA109" s="189"/>
      <c r="QYB109" s="189"/>
      <c r="QYC109" s="189"/>
      <c r="QYD109" s="189"/>
      <c r="QYE109" s="189"/>
      <c r="QYF109" s="189"/>
      <c r="QYG109" s="189"/>
      <c r="QYH109" s="189"/>
      <c r="QYI109" s="189"/>
      <c r="QYJ109" s="189"/>
      <c r="QYK109" s="189"/>
      <c r="QYL109" s="189"/>
      <c r="QYM109" s="189"/>
      <c r="QYN109" s="189"/>
      <c r="QYO109" s="189"/>
      <c r="QYP109" s="189"/>
      <c r="QYQ109" s="189"/>
      <c r="QYR109" s="189"/>
      <c r="QYS109" s="189"/>
      <c r="QYT109" s="189"/>
      <c r="QYU109" s="189"/>
      <c r="QYV109" s="189"/>
      <c r="QYW109" s="189"/>
      <c r="QYX109" s="189"/>
      <c r="QYY109" s="189"/>
      <c r="QYZ109" s="189"/>
      <c r="QZA109" s="189"/>
      <c r="QZB109" s="189"/>
      <c r="QZC109" s="189"/>
      <c r="QZD109" s="189"/>
      <c r="QZE109" s="189"/>
      <c r="QZF109" s="189"/>
      <c r="QZG109" s="189"/>
      <c r="QZH109" s="189"/>
      <c r="QZI109" s="189"/>
      <c r="QZJ109" s="189"/>
      <c r="QZK109" s="189"/>
      <c r="QZL109" s="189"/>
      <c r="QZM109" s="189"/>
      <c r="QZN109" s="189"/>
      <c r="QZO109" s="189"/>
      <c r="QZP109" s="189"/>
      <c r="QZQ109" s="189"/>
      <c r="QZR109" s="189"/>
      <c r="QZS109" s="189"/>
      <c r="QZT109" s="189"/>
      <c r="QZU109" s="189"/>
      <c r="QZV109" s="189"/>
      <c r="QZW109" s="189"/>
      <c r="QZX109" s="189"/>
      <c r="QZY109" s="189"/>
      <c r="QZZ109" s="189"/>
      <c r="RAA109" s="189"/>
      <c r="RAB109" s="189"/>
      <c r="RAC109" s="189"/>
      <c r="RAD109" s="189"/>
      <c r="RAE109" s="189"/>
      <c r="RAF109" s="189"/>
      <c r="RAG109" s="189"/>
      <c r="RAH109" s="189"/>
      <c r="RAI109" s="189"/>
      <c r="RAJ109" s="189"/>
      <c r="RAK109" s="189"/>
      <c r="RAL109" s="189"/>
      <c r="RAM109" s="189"/>
      <c r="RAN109" s="189"/>
      <c r="RAO109" s="189"/>
      <c r="RAP109" s="189"/>
      <c r="RAQ109" s="189"/>
      <c r="RAR109" s="189"/>
      <c r="RAS109" s="189"/>
      <c r="RAT109" s="189"/>
      <c r="RAU109" s="189"/>
      <c r="RAV109" s="189"/>
      <c r="RAW109" s="189"/>
      <c r="RAX109" s="189"/>
      <c r="RAY109" s="189"/>
      <c r="RAZ109" s="189"/>
      <c r="RBA109" s="189"/>
      <c r="RBB109" s="189"/>
      <c r="RBC109" s="189"/>
      <c r="RBD109" s="189"/>
      <c r="RBE109" s="189"/>
      <c r="RBF109" s="189"/>
      <c r="RBG109" s="189"/>
      <c r="RBH109" s="189"/>
      <c r="RBI109" s="189"/>
      <c r="RBJ109" s="189"/>
      <c r="RBK109" s="189"/>
      <c r="RBL109" s="189"/>
      <c r="RBM109" s="189"/>
      <c r="RBN109" s="189"/>
      <c r="RBO109" s="189"/>
      <c r="RBP109" s="189"/>
      <c r="RBQ109" s="189"/>
      <c r="RBR109" s="189"/>
      <c r="RBS109" s="189"/>
      <c r="RBT109" s="189"/>
      <c r="RBU109" s="189"/>
      <c r="RBV109" s="189"/>
      <c r="RBW109" s="189"/>
      <c r="RBX109" s="189"/>
      <c r="RBY109" s="189"/>
      <c r="RBZ109" s="189"/>
      <c r="RCA109" s="189"/>
      <c r="RCB109" s="189"/>
      <c r="RCC109" s="189"/>
      <c r="RCD109" s="189"/>
      <c r="RCE109" s="189"/>
      <c r="RCF109" s="189"/>
      <c r="RCG109" s="189"/>
      <c r="RCH109" s="189"/>
      <c r="RCI109" s="189"/>
      <c r="RCJ109" s="189"/>
      <c r="RCK109" s="189"/>
      <c r="RCL109" s="189"/>
      <c r="RCM109" s="189"/>
      <c r="RCN109" s="189"/>
      <c r="RCO109" s="189"/>
      <c r="RCP109" s="189"/>
      <c r="RCQ109" s="189"/>
      <c r="RCR109" s="189"/>
      <c r="RCS109" s="189"/>
      <c r="RCT109" s="189"/>
      <c r="RCU109" s="189"/>
      <c r="RCV109" s="189"/>
      <c r="RCW109" s="189"/>
      <c r="RCX109" s="189"/>
      <c r="RCY109" s="189"/>
      <c r="RCZ109" s="189"/>
      <c r="RDA109" s="189"/>
      <c r="RDB109" s="189"/>
      <c r="RDC109" s="189"/>
      <c r="RDD109" s="189"/>
      <c r="RDE109" s="189"/>
      <c r="RDF109" s="189"/>
      <c r="RDG109" s="189"/>
      <c r="RDH109" s="189"/>
      <c r="RDI109" s="189"/>
      <c r="RDJ109" s="189"/>
      <c r="RDK109" s="189"/>
      <c r="RDL109" s="189"/>
      <c r="RDM109" s="189"/>
      <c r="RDN109" s="189"/>
      <c r="RDO109" s="189"/>
      <c r="RDP109" s="189"/>
      <c r="RDQ109" s="189"/>
      <c r="RDR109" s="189"/>
      <c r="RDS109" s="189"/>
      <c r="RDT109" s="189"/>
      <c r="RDU109" s="189"/>
      <c r="RDV109" s="189"/>
      <c r="RDW109" s="189"/>
      <c r="RDX109" s="189"/>
      <c r="RDY109" s="189"/>
      <c r="RDZ109" s="189"/>
      <c r="REA109" s="189"/>
      <c r="REB109" s="189"/>
      <c r="REC109" s="189"/>
      <c r="RED109" s="189"/>
      <c r="REE109" s="189"/>
      <c r="REF109" s="189"/>
      <c r="REG109" s="189"/>
      <c r="REH109" s="189"/>
      <c r="REI109" s="189"/>
      <c r="REJ109" s="189"/>
      <c r="REK109" s="189"/>
      <c r="REL109" s="189"/>
      <c r="REM109" s="189"/>
      <c r="REN109" s="189"/>
      <c r="REO109" s="189"/>
      <c r="REP109" s="189"/>
      <c r="REQ109" s="189"/>
      <c r="RER109" s="189"/>
      <c r="RES109" s="189"/>
      <c r="RET109" s="189"/>
      <c r="REU109" s="189"/>
      <c r="REV109" s="189"/>
      <c r="REW109" s="189"/>
      <c r="REX109" s="189"/>
      <c r="REY109" s="189"/>
      <c r="REZ109" s="189"/>
      <c r="RFA109" s="189"/>
      <c r="RFB109" s="189"/>
      <c r="RFC109" s="189"/>
      <c r="RFD109" s="189"/>
      <c r="RFE109" s="189"/>
      <c r="RFF109" s="189"/>
      <c r="RFG109" s="189"/>
      <c r="RFH109" s="189"/>
      <c r="RFI109" s="189"/>
      <c r="RFJ109" s="189"/>
      <c r="RFK109" s="189"/>
      <c r="RFL109" s="189"/>
      <c r="RFM109" s="189"/>
      <c r="RFN109" s="189"/>
      <c r="RFO109" s="189"/>
      <c r="RFP109" s="189"/>
      <c r="RFQ109" s="189"/>
      <c r="RFR109" s="189"/>
      <c r="RFS109" s="189"/>
      <c r="RFT109" s="189"/>
      <c r="RFU109" s="189"/>
      <c r="RFV109" s="189"/>
      <c r="RFW109" s="189"/>
      <c r="RFX109" s="189"/>
      <c r="RFY109" s="189"/>
      <c r="RFZ109" s="189"/>
      <c r="RGA109" s="189"/>
      <c r="RGB109" s="189"/>
      <c r="RGC109" s="189"/>
      <c r="RGD109" s="189"/>
      <c r="RGE109" s="189"/>
      <c r="RGF109" s="189"/>
      <c r="RGG109" s="189"/>
      <c r="RGH109" s="189"/>
      <c r="RGI109" s="189"/>
      <c r="RGJ109" s="189"/>
      <c r="RGK109" s="189"/>
      <c r="RGL109" s="189"/>
      <c r="RGM109" s="189"/>
      <c r="RGN109" s="189"/>
      <c r="RGO109" s="189"/>
      <c r="RGP109" s="189"/>
      <c r="RGQ109" s="189"/>
      <c r="RGR109" s="189"/>
      <c r="RGS109" s="189"/>
      <c r="RGT109" s="189"/>
      <c r="RGU109" s="189"/>
      <c r="RGV109" s="189"/>
      <c r="RGW109" s="189"/>
      <c r="RGX109" s="189"/>
      <c r="RGY109" s="189"/>
      <c r="RGZ109" s="189"/>
      <c r="RHA109" s="189"/>
      <c r="RHB109" s="189"/>
      <c r="RHC109" s="189"/>
      <c r="RHD109" s="189"/>
      <c r="RHE109" s="189"/>
      <c r="RHF109" s="189"/>
      <c r="RHG109" s="189"/>
      <c r="RHH109" s="189"/>
      <c r="RHI109" s="189"/>
      <c r="RHJ109" s="189"/>
      <c r="RHK109" s="189"/>
      <c r="RHL109" s="189"/>
      <c r="RHM109" s="189"/>
      <c r="RHN109" s="189"/>
      <c r="RHO109" s="189"/>
      <c r="RHP109" s="189"/>
      <c r="RHQ109" s="189"/>
      <c r="RHR109" s="189"/>
      <c r="RHS109" s="189"/>
      <c r="RHT109" s="189"/>
      <c r="RHU109" s="189"/>
      <c r="RHV109" s="189"/>
      <c r="RHW109" s="189"/>
      <c r="RHX109" s="189"/>
      <c r="RHY109" s="189"/>
      <c r="RHZ109" s="189"/>
      <c r="RIA109" s="189"/>
      <c r="RIB109" s="189"/>
      <c r="RIC109" s="189"/>
      <c r="RID109" s="189"/>
      <c r="RIE109" s="189"/>
      <c r="RIF109" s="189"/>
      <c r="RIG109" s="189"/>
      <c r="RIH109" s="189"/>
      <c r="RII109" s="189"/>
      <c r="RIJ109" s="189"/>
      <c r="RIK109" s="189"/>
      <c r="RIL109" s="189"/>
      <c r="RIM109" s="189"/>
      <c r="RIN109" s="189"/>
      <c r="RIO109" s="189"/>
      <c r="RIP109" s="189"/>
      <c r="RIQ109" s="189"/>
      <c r="RIR109" s="189"/>
      <c r="RIS109" s="189"/>
      <c r="RIT109" s="189"/>
      <c r="RIU109" s="189"/>
      <c r="RIV109" s="189"/>
      <c r="RIW109" s="189"/>
      <c r="RIX109" s="189"/>
      <c r="RIY109" s="189"/>
      <c r="RIZ109" s="189"/>
      <c r="RJA109" s="189"/>
      <c r="RJB109" s="189"/>
      <c r="RJC109" s="189"/>
      <c r="RJD109" s="189"/>
      <c r="RJE109" s="189"/>
      <c r="RJF109" s="189"/>
      <c r="RJG109" s="189"/>
      <c r="RJH109" s="189"/>
      <c r="RJI109" s="189"/>
      <c r="RJJ109" s="189"/>
      <c r="RJK109" s="189"/>
      <c r="RJL109" s="189"/>
      <c r="RJM109" s="189"/>
      <c r="RJN109" s="189"/>
      <c r="RJO109" s="189"/>
      <c r="RJP109" s="189"/>
      <c r="RJQ109" s="189"/>
      <c r="RJR109" s="189"/>
      <c r="RJS109" s="189"/>
      <c r="RJT109" s="189"/>
      <c r="RJU109" s="189"/>
      <c r="RJV109" s="189"/>
      <c r="RJW109" s="189"/>
      <c r="RJX109" s="189"/>
      <c r="RJY109" s="189"/>
      <c r="RJZ109" s="189"/>
      <c r="RKA109" s="189"/>
      <c r="RKB109" s="189"/>
      <c r="RKC109" s="189"/>
      <c r="RKD109" s="189"/>
      <c r="RKE109" s="189"/>
      <c r="RKF109" s="189"/>
      <c r="RKG109" s="189"/>
      <c r="RKH109" s="189"/>
      <c r="RKI109" s="189"/>
      <c r="RKJ109" s="189"/>
      <c r="RKK109" s="189"/>
      <c r="RKL109" s="189"/>
      <c r="RKM109" s="189"/>
      <c r="RKN109" s="189"/>
      <c r="RKO109" s="189"/>
      <c r="RKP109" s="189"/>
      <c r="RKQ109" s="189"/>
      <c r="RKR109" s="189"/>
      <c r="RKS109" s="189"/>
      <c r="RKT109" s="189"/>
      <c r="RKU109" s="189"/>
      <c r="RKV109" s="189"/>
      <c r="RKW109" s="189"/>
      <c r="RKX109" s="189"/>
      <c r="RKY109" s="189"/>
      <c r="RKZ109" s="189"/>
      <c r="RLA109" s="189"/>
      <c r="RLB109" s="189"/>
      <c r="RLC109" s="189"/>
      <c r="RLD109" s="189"/>
      <c r="RLE109" s="189"/>
      <c r="RLF109" s="189"/>
      <c r="RLG109" s="189"/>
      <c r="RLH109" s="189"/>
      <c r="RLI109" s="189"/>
      <c r="RLJ109" s="189"/>
      <c r="RLK109" s="189"/>
      <c r="RLL109" s="189"/>
      <c r="RLM109" s="189"/>
      <c r="RLN109" s="189"/>
      <c r="RLO109" s="189"/>
      <c r="RLP109" s="189"/>
      <c r="RLQ109" s="189"/>
      <c r="RLR109" s="189"/>
      <c r="RLS109" s="189"/>
      <c r="RLT109" s="189"/>
      <c r="RLU109" s="189"/>
      <c r="RLV109" s="189"/>
      <c r="RLW109" s="189"/>
      <c r="RLX109" s="189"/>
      <c r="RLY109" s="189"/>
      <c r="RLZ109" s="189"/>
      <c r="RMA109" s="189"/>
      <c r="RMB109" s="189"/>
      <c r="RMC109" s="189"/>
      <c r="RMD109" s="189"/>
      <c r="RME109" s="189"/>
      <c r="RMF109" s="189"/>
      <c r="RMG109" s="189"/>
      <c r="RMH109" s="189"/>
      <c r="RMI109" s="189"/>
      <c r="RMJ109" s="189"/>
      <c r="RMK109" s="189"/>
      <c r="RML109" s="189"/>
      <c r="RMM109" s="189"/>
      <c r="RMN109" s="189"/>
      <c r="RMO109" s="189"/>
      <c r="RMP109" s="189"/>
      <c r="RMQ109" s="189"/>
      <c r="RMR109" s="189"/>
      <c r="RMS109" s="189"/>
      <c r="RMT109" s="189"/>
      <c r="RMU109" s="189"/>
      <c r="RMV109" s="189"/>
      <c r="RMW109" s="189"/>
      <c r="RMX109" s="189"/>
      <c r="RMY109" s="189"/>
      <c r="RMZ109" s="189"/>
      <c r="RNA109" s="189"/>
      <c r="RNB109" s="189"/>
      <c r="RNC109" s="189"/>
      <c r="RND109" s="189"/>
      <c r="RNE109" s="189"/>
      <c r="RNF109" s="189"/>
      <c r="RNG109" s="189"/>
      <c r="RNH109" s="189"/>
      <c r="RNI109" s="189"/>
      <c r="RNJ109" s="189"/>
      <c r="RNK109" s="189"/>
      <c r="RNL109" s="189"/>
      <c r="RNM109" s="189"/>
      <c r="RNN109" s="189"/>
      <c r="RNO109" s="189"/>
      <c r="RNP109" s="189"/>
      <c r="RNQ109" s="189"/>
      <c r="RNR109" s="189"/>
      <c r="RNS109" s="189"/>
      <c r="RNT109" s="189"/>
      <c r="RNU109" s="189"/>
      <c r="RNV109" s="189"/>
      <c r="RNW109" s="189"/>
      <c r="RNX109" s="189"/>
      <c r="RNY109" s="189"/>
      <c r="RNZ109" s="189"/>
      <c r="ROA109" s="189"/>
      <c r="ROB109" s="189"/>
      <c r="ROC109" s="189"/>
      <c r="ROD109" s="189"/>
      <c r="ROE109" s="189"/>
      <c r="ROF109" s="189"/>
      <c r="ROG109" s="189"/>
      <c r="ROH109" s="189"/>
      <c r="ROI109" s="189"/>
      <c r="ROJ109" s="189"/>
      <c r="ROK109" s="189"/>
      <c r="ROL109" s="189"/>
      <c r="ROM109" s="189"/>
      <c r="RON109" s="189"/>
      <c r="ROO109" s="189"/>
      <c r="ROP109" s="189"/>
      <c r="ROQ109" s="189"/>
      <c r="ROR109" s="189"/>
      <c r="ROS109" s="189"/>
      <c r="ROT109" s="189"/>
      <c r="ROU109" s="189"/>
      <c r="ROV109" s="189"/>
      <c r="ROW109" s="189"/>
      <c r="ROX109" s="189"/>
      <c r="ROY109" s="189"/>
      <c r="ROZ109" s="189"/>
      <c r="RPA109" s="189"/>
      <c r="RPB109" s="189"/>
      <c r="RPC109" s="189"/>
      <c r="RPD109" s="189"/>
      <c r="RPE109" s="189"/>
      <c r="RPF109" s="189"/>
      <c r="RPG109" s="189"/>
      <c r="RPH109" s="189"/>
      <c r="RPI109" s="189"/>
      <c r="RPJ109" s="189"/>
      <c r="RPK109" s="189"/>
      <c r="RPL109" s="189"/>
      <c r="RPM109" s="189"/>
      <c r="RPN109" s="189"/>
      <c r="RPO109" s="189"/>
      <c r="RPP109" s="189"/>
      <c r="RPQ109" s="189"/>
      <c r="RPR109" s="189"/>
      <c r="RPS109" s="189"/>
      <c r="RPT109" s="189"/>
      <c r="RPU109" s="189"/>
      <c r="RPV109" s="189"/>
      <c r="RPW109" s="189"/>
      <c r="RPX109" s="189"/>
      <c r="RPY109" s="189"/>
      <c r="RPZ109" s="189"/>
      <c r="RQA109" s="189"/>
      <c r="RQB109" s="189"/>
      <c r="RQC109" s="189"/>
      <c r="RQD109" s="189"/>
      <c r="RQE109" s="189"/>
      <c r="RQF109" s="189"/>
      <c r="RQG109" s="189"/>
      <c r="RQH109" s="189"/>
      <c r="RQI109" s="189"/>
      <c r="RQJ109" s="189"/>
      <c r="RQK109" s="189"/>
      <c r="RQL109" s="189"/>
      <c r="RQM109" s="189"/>
      <c r="RQN109" s="189"/>
      <c r="RQO109" s="189"/>
      <c r="RQP109" s="189"/>
      <c r="RQQ109" s="189"/>
      <c r="RQR109" s="189"/>
      <c r="RQS109" s="189"/>
      <c r="RQT109" s="189"/>
      <c r="RQU109" s="189"/>
      <c r="RQV109" s="189"/>
      <c r="RQW109" s="189"/>
      <c r="RQX109" s="189"/>
      <c r="RQY109" s="189"/>
      <c r="RQZ109" s="189"/>
      <c r="RRA109" s="189"/>
      <c r="RRB109" s="189"/>
      <c r="RRC109" s="189"/>
      <c r="RRD109" s="189"/>
      <c r="RRE109" s="189"/>
      <c r="RRF109" s="189"/>
      <c r="RRG109" s="189"/>
      <c r="RRH109" s="189"/>
      <c r="RRI109" s="189"/>
      <c r="RRJ109" s="189"/>
      <c r="RRK109" s="189"/>
      <c r="RRL109" s="189"/>
      <c r="RRM109" s="189"/>
      <c r="RRN109" s="189"/>
      <c r="RRO109" s="189"/>
      <c r="RRP109" s="189"/>
      <c r="RRQ109" s="189"/>
      <c r="RRR109" s="189"/>
      <c r="RRS109" s="189"/>
      <c r="RRT109" s="189"/>
      <c r="RRU109" s="189"/>
      <c r="RRV109" s="189"/>
      <c r="RRW109" s="189"/>
      <c r="RRX109" s="189"/>
      <c r="RRY109" s="189"/>
      <c r="RRZ109" s="189"/>
      <c r="RSA109" s="189"/>
      <c r="RSB109" s="189"/>
      <c r="RSC109" s="189"/>
      <c r="RSD109" s="189"/>
      <c r="RSE109" s="189"/>
      <c r="RSF109" s="189"/>
      <c r="RSG109" s="189"/>
      <c r="RSH109" s="189"/>
      <c r="RSI109" s="189"/>
      <c r="RSJ109" s="189"/>
      <c r="RSK109" s="189"/>
      <c r="RSL109" s="189"/>
      <c r="RSM109" s="189"/>
      <c r="RSN109" s="189"/>
      <c r="RSO109" s="189"/>
      <c r="RSP109" s="189"/>
      <c r="RSQ109" s="189"/>
      <c r="RSR109" s="189"/>
      <c r="RSS109" s="189"/>
      <c r="RST109" s="189"/>
      <c r="RSU109" s="189"/>
      <c r="RSV109" s="189"/>
      <c r="RSW109" s="189"/>
      <c r="RSX109" s="189"/>
      <c r="RSY109" s="189"/>
      <c r="RSZ109" s="189"/>
      <c r="RTA109" s="189"/>
      <c r="RTB109" s="189"/>
      <c r="RTC109" s="189"/>
      <c r="RTD109" s="189"/>
      <c r="RTE109" s="189"/>
      <c r="RTF109" s="189"/>
      <c r="RTG109" s="189"/>
      <c r="RTH109" s="189"/>
      <c r="RTI109" s="189"/>
      <c r="RTJ109" s="189"/>
      <c r="RTK109" s="189"/>
      <c r="RTL109" s="189"/>
      <c r="RTM109" s="189"/>
      <c r="RTN109" s="189"/>
      <c r="RTO109" s="189"/>
      <c r="RTP109" s="189"/>
      <c r="RTQ109" s="189"/>
      <c r="RTR109" s="189"/>
      <c r="RTS109" s="189"/>
      <c r="RTT109" s="189"/>
      <c r="RTU109" s="189"/>
      <c r="RTV109" s="189"/>
      <c r="RTW109" s="189"/>
      <c r="RTX109" s="189"/>
      <c r="RTY109" s="189"/>
      <c r="RTZ109" s="189"/>
      <c r="RUA109" s="189"/>
      <c r="RUB109" s="189"/>
      <c r="RUC109" s="189"/>
      <c r="RUD109" s="189"/>
      <c r="RUE109" s="189"/>
      <c r="RUF109" s="189"/>
      <c r="RUG109" s="189"/>
      <c r="RUH109" s="189"/>
      <c r="RUI109" s="189"/>
      <c r="RUJ109" s="189"/>
      <c r="RUK109" s="189"/>
      <c r="RUL109" s="189"/>
      <c r="RUM109" s="189"/>
      <c r="RUN109" s="189"/>
      <c r="RUO109" s="189"/>
      <c r="RUP109" s="189"/>
      <c r="RUQ109" s="189"/>
      <c r="RUR109" s="189"/>
      <c r="RUS109" s="189"/>
      <c r="RUT109" s="189"/>
      <c r="RUU109" s="189"/>
      <c r="RUV109" s="189"/>
      <c r="RUW109" s="189"/>
      <c r="RUX109" s="189"/>
      <c r="RUY109" s="189"/>
      <c r="RUZ109" s="189"/>
      <c r="RVA109" s="189"/>
      <c r="RVB109" s="189"/>
      <c r="RVC109" s="189"/>
      <c r="RVD109" s="189"/>
      <c r="RVE109" s="189"/>
      <c r="RVF109" s="189"/>
      <c r="RVG109" s="189"/>
      <c r="RVH109" s="189"/>
      <c r="RVI109" s="189"/>
      <c r="RVJ109" s="189"/>
      <c r="RVK109" s="189"/>
      <c r="RVL109" s="189"/>
      <c r="RVM109" s="189"/>
      <c r="RVN109" s="189"/>
      <c r="RVO109" s="189"/>
      <c r="RVP109" s="189"/>
      <c r="RVQ109" s="189"/>
      <c r="RVR109" s="189"/>
      <c r="RVS109" s="189"/>
      <c r="RVT109" s="189"/>
      <c r="RVU109" s="189"/>
      <c r="RVV109" s="189"/>
      <c r="RVW109" s="189"/>
      <c r="RVX109" s="189"/>
      <c r="RVY109" s="189"/>
      <c r="RVZ109" s="189"/>
      <c r="RWA109" s="189"/>
      <c r="RWB109" s="189"/>
      <c r="RWC109" s="189"/>
      <c r="RWD109" s="189"/>
      <c r="RWE109" s="189"/>
      <c r="RWF109" s="189"/>
      <c r="RWG109" s="189"/>
      <c r="RWH109" s="189"/>
      <c r="RWI109" s="189"/>
      <c r="RWJ109" s="189"/>
      <c r="RWK109" s="189"/>
      <c r="RWL109" s="189"/>
      <c r="RWM109" s="189"/>
      <c r="RWN109" s="189"/>
      <c r="RWO109" s="189"/>
      <c r="RWP109" s="189"/>
      <c r="RWQ109" s="189"/>
      <c r="RWR109" s="189"/>
      <c r="RWS109" s="189"/>
      <c r="RWT109" s="189"/>
      <c r="RWU109" s="189"/>
      <c r="RWV109" s="189"/>
      <c r="RWW109" s="189"/>
      <c r="RWX109" s="189"/>
      <c r="RWY109" s="189"/>
      <c r="RWZ109" s="189"/>
      <c r="RXA109" s="189"/>
      <c r="RXB109" s="189"/>
      <c r="RXC109" s="189"/>
      <c r="RXD109" s="189"/>
      <c r="RXE109" s="189"/>
      <c r="RXF109" s="189"/>
      <c r="RXG109" s="189"/>
      <c r="RXH109" s="189"/>
      <c r="RXI109" s="189"/>
      <c r="RXJ109" s="189"/>
      <c r="RXK109" s="189"/>
      <c r="RXL109" s="189"/>
      <c r="RXM109" s="189"/>
      <c r="RXN109" s="189"/>
      <c r="RXO109" s="189"/>
      <c r="RXP109" s="189"/>
      <c r="RXQ109" s="189"/>
      <c r="RXR109" s="189"/>
      <c r="RXS109" s="189"/>
      <c r="RXT109" s="189"/>
      <c r="RXU109" s="189"/>
      <c r="RXV109" s="189"/>
      <c r="RXW109" s="189"/>
      <c r="RXX109" s="189"/>
      <c r="RXY109" s="189"/>
      <c r="RXZ109" s="189"/>
      <c r="RYA109" s="189"/>
      <c r="RYB109" s="189"/>
      <c r="RYC109" s="189"/>
      <c r="RYD109" s="189"/>
      <c r="RYE109" s="189"/>
      <c r="RYF109" s="189"/>
      <c r="RYG109" s="189"/>
      <c r="RYH109" s="189"/>
      <c r="RYI109" s="189"/>
      <c r="RYJ109" s="189"/>
      <c r="RYK109" s="189"/>
      <c r="RYL109" s="189"/>
      <c r="RYM109" s="189"/>
      <c r="RYN109" s="189"/>
      <c r="RYO109" s="189"/>
      <c r="RYP109" s="189"/>
      <c r="RYQ109" s="189"/>
      <c r="RYR109" s="189"/>
      <c r="RYS109" s="189"/>
      <c r="RYT109" s="189"/>
      <c r="RYU109" s="189"/>
      <c r="RYV109" s="189"/>
      <c r="RYW109" s="189"/>
      <c r="RYX109" s="189"/>
      <c r="RYY109" s="189"/>
      <c r="RYZ109" s="189"/>
      <c r="RZA109" s="189"/>
      <c r="RZB109" s="189"/>
      <c r="RZC109" s="189"/>
      <c r="RZD109" s="189"/>
      <c r="RZE109" s="189"/>
      <c r="RZF109" s="189"/>
      <c r="RZG109" s="189"/>
      <c r="RZH109" s="189"/>
      <c r="RZI109" s="189"/>
      <c r="RZJ109" s="189"/>
      <c r="RZK109" s="189"/>
      <c r="RZL109" s="189"/>
      <c r="RZM109" s="189"/>
      <c r="RZN109" s="189"/>
      <c r="RZO109" s="189"/>
      <c r="RZP109" s="189"/>
      <c r="RZQ109" s="189"/>
      <c r="RZR109" s="189"/>
      <c r="RZS109" s="189"/>
      <c r="RZT109" s="189"/>
      <c r="RZU109" s="189"/>
      <c r="RZV109" s="189"/>
      <c r="RZW109" s="189"/>
      <c r="RZX109" s="189"/>
      <c r="RZY109" s="189"/>
      <c r="RZZ109" s="189"/>
      <c r="SAA109" s="189"/>
      <c r="SAB109" s="189"/>
      <c r="SAC109" s="189"/>
      <c r="SAD109" s="189"/>
      <c r="SAE109" s="189"/>
      <c r="SAF109" s="189"/>
      <c r="SAG109" s="189"/>
      <c r="SAH109" s="189"/>
      <c r="SAI109" s="189"/>
      <c r="SAJ109" s="189"/>
      <c r="SAK109" s="189"/>
      <c r="SAL109" s="189"/>
      <c r="SAM109" s="189"/>
      <c r="SAN109" s="189"/>
      <c r="SAO109" s="189"/>
      <c r="SAP109" s="189"/>
      <c r="SAQ109" s="189"/>
      <c r="SAR109" s="189"/>
      <c r="SAS109" s="189"/>
      <c r="SAT109" s="189"/>
      <c r="SAU109" s="189"/>
      <c r="SAV109" s="189"/>
      <c r="SAW109" s="189"/>
      <c r="SAX109" s="189"/>
      <c r="SAY109" s="189"/>
      <c r="SAZ109" s="189"/>
      <c r="SBA109" s="189"/>
      <c r="SBB109" s="189"/>
      <c r="SBC109" s="189"/>
      <c r="SBD109" s="189"/>
      <c r="SBE109" s="189"/>
      <c r="SBF109" s="189"/>
      <c r="SBG109" s="189"/>
      <c r="SBH109" s="189"/>
      <c r="SBI109" s="189"/>
      <c r="SBJ109" s="189"/>
      <c r="SBK109" s="189"/>
      <c r="SBL109" s="189"/>
      <c r="SBM109" s="189"/>
      <c r="SBN109" s="189"/>
      <c r="SBO109" s="189"/>
      <c r="SBP109" s="189"/>
      <c r="SBQ109" s="189"/>
      <c r="SBR109" s="189"/>
      <c r="SBS109" s="189"/>
      <c r="SBT109" s="189"/>
      <c r="SBU109" s="189"/>
      <c r="SBV109" s="189"/>
      <c r="SBW109" s="189"/>
      <c r="SBX109" s="189"/>
      <c r="SBY109" s="189"/>
      <c r="SBZ109" s="189"/>
      <c r="SCA109" s="189"/>
      <c r="SCB109" s="189"/>
      <c r="SCC109" s="189"/>
      <c r="SCD109" s="189"/>
      <c r="SCE109" s="189"/>
      <c r="SCF109" s="189"/>
      <c r="SCG109" s="189"/>
      <c r="SCH109" s="189"/>
      <c r="SCI109" s="189"/>
      <c r="SCJ109" s="189"/>
      <c r="SCK109" s="189"/>
      <c r="SCL109" s="189"/>
      <c r="SCM109" s="189"/>
      <c r="SCN109" s="189"/>
      <c r="SCO109" s="189"/>
      <c r="SCP109" s="189"/>
      <c r="SCQ109" s="189"/>
      <c r="SCR109" s="189"/>
      <c r="SCS109" s="189"/>
      <c r="SCT109" s="189"/>
      <c r="SCU109" s="189"/>
      <c r="SCV109" s="189"/>
      <c r="SCW109" s="189"/>
      <c r="SCX109" s="189"/>
      <c r="SCY109" s="189"/>
      <c r="SCZ109" s="189"/>
      <c r="SDA109" s="189"/>
      <c r="SDB109" s="189"/>
      <c r="SDC109" s="189"/>
      <c r="SDD109" s="189"/>
      <c r="SDE109" s="189"/>
      <c r="SDF109" s="189"/>
      <c r="SDG109" s="189"/>
      <c r="SDH109" s="189"/>
      <c r="SDI109" s="189"/>
      <c r="SDJ109" s="189"/>
      <c r="SDK109" s="189"/>
      <c r="SDL109" s="189"/>
      <c r="SDM109" s="189"/>
      <c r="SDN109" s="189"/>
      <c r="SDO109" s="189"/>
      <c r="SDP109" s="189"/>
      <c r="SDQ109" s="189"/>
      <c r="SDR109" s="189"/>
      <c r="SDS109" s="189"/>
      <c r="SDT109" s="189"/>
      <c r="SDU109" s="189"/>
      <c r="SDV109" s="189"/>
      <c r="SDW109" s="189"/>
      <c r="SDX109" s="189"/>
      <c r="SDY109" s="189"/>
      <c r="SDZ109" s="189"/>
      <c r="SEA109" s="189"/>
      <c r="SEB109" s="189"/>
      <c r="SEC109" s="189"/>
      <c r="SED109" s="189"/>
      <c r="SEE109" s="189"/>
      <c r="SEF109" s="189"/>
      <c r="SEG109" s="189"/>
      <c r="SEH109" s="189"/>
      <c r="SEI109" s="189"/>
      <c r="SEJ109" s="189"/>
      <c r="SEK109" s="189"/>
      <c r="SEL109" s="189"/>
      <c r="SEM109" s="189"/>
      <c r="SEN109" s="189"/>
      <c r="SEO109" s="189"/>
      <c r="SEP109" s="189"/>
      <c r="SEQ109" s="189"/>
      <c r="SER109" s="189"/>
      <c r="SES109" s="189"/>
      <c r="SET109" s="189"/>
      <c r="SEU109" s="189"/>
      <c r="SEV109" s="189"/>
      <c r="SEW109" s="189"/>
      <c r="SEX109" s="189"/>
      <c r="SEY109" s="189"/>
      <c r="SEZ109" s="189"/>
      <c r="SFA109" s="189"/>
      <c r="SFB109" s="189"/>
      <c r="SFC109" s="189"/>
      <c r="SFD109" s="189"/>
      <c r="SFE109" s="189"/>
      <c r="SFF109" s="189"/>
      <c r="SFG109" s="189"/>
      <c r="SFH109" s="189"/>
      <c r="SFI109" s="189"/>
      <c r="SFJ109" s="189"/>
      <c r="SFK109" s="189"/>
      <c r="SFL109" s="189"/>
      <c r="SFM109" s="189"/>
      <c r="SFN109" s="189"/>
      <c r="SFO109" s="189"/>
      <c r="SFP109" s="189"/>
      <c r="SFQ109" s="189"/>
      <c r="SFR109" s="189"/>
      <c r="SFS109" s="189"/>
      <c r="SFT109" s="189"/>
      <c r="SFU109" s="189"/>
      <c r="SFV109" s="189"/>
      <c r="SFW109" s="189"/>
      <c r="SFX109" s="189"/>
      <c r="SFY109" s="189"/>
      <c r="SFZ109" s="189"/>
      <c r="SGA109" s="189"/>
      <c r="SGB109" s="189"/>
      <c r="SGC109" s="189"/>
      <c r="SGD109" s="189"/>
      <c r="SGE109" s="189"/>
      <c r="SGF109" s="189"/>
      <c r="SGG109" s="189"/>
      <c r="SGH109" s="189"/>
      <c r="SGI109" s="189"/>
      <c r="SGJ109" s="189"/>
      <c r="SGK109" s="189"/>
      <c r="SGL109" s="189"/>
      <c r="SGM109" s="189"/>
      <c r="SGN109" s="189"/>
      <c r="SGO109" s="189"/>
      <c r="SGP109" s="189"/>
      <c r="SGQ109" s="189"/>
      <c r="SGR109" s="189"/>
      <c r="SGS109" s="189"/>
      <c r="SGT109" s="189"/>
      <c r="SGU109" s="189"/>
      <c r="SGV109" s="189"/>
      <c r="SGW109" s="189"/>
      <c r="SGX109" s="189"/>
      <c r="SGY109" s="189"/>
      <c r="SGZ109" s="189"/>
      <c r="SHA109" s="189"/>
      <c r="SHB109" s="189"/>
      <c r="SHC109" s="189"/>
      <c r="SHD109" s="189"/>
      <c r="SHE109" s="189"/>
      <c r="SHF109" s="189"/>
      <c r="SHG109" s="189"/>
      <c r="SHH109" s="189"/>
      <c r="SHI109" s="189"/>
      <c r="SHJ109" s="189"/>
      <c r="SHK109" s="189"/>
      <c r="SHL109" s="189"/>
      <c r="SHM109" s="189"/>
      <c r="SHN109" s="189"/>
      <c r="SHO109" s="189"/>
      <c r="SHP109" s="189"/>
      <c r="SHQ109" s="189"/>
      <c r="SHR109" s="189"/>
      <c r="SHS109" s="189"/>
      <c r="SHT109" s="189"/>
      <c r="SHU109" s="189"/>
      <c r="SHV109" s="189"/>
      <c r="SHW109" s="189"/>
      <c r="SHX109" s="189"/>
      <c r="SHY109" s="189"/>
      <c r="SHZ109" s="189"/>
      <c r="SIA109" s="189"/>
      <c r="SIB109" s="189"/>
      <c r="SIC109" s="189"/>
      <c r="SID109" s="189"/>
      <c r="SIE109" s="189"/>
      <c r="SIF109" s="189"/>
      <c r="SIG109" s="189"/>
      <c r="SIH109" s="189"/>
      <c r="SII109" s="189"/>
      <c r="SIJ109" s="189"/>
      <c r="SIK109" s="189"/>
      <c r="SIL109" s="189"/>
      <c r="SIM109" s="189"/>
      <c r="SIN109" s="189"/>
      <c r="SIO109" s="189"/>
      <c r="SIP109" s="189"/>
      <c r="SIQ109" s="189"/>
      <c r="SIR109" s="189"/>
      <c r="SIS109" s="189"/>
      <c r="SIT109" s="189"/>
      <c r="SIU109" s="189"/>
      <c r="SIV109" s="189"/>
      <c r="SIW109" s="189"/>
      <c r="SIX109" s="189"/>
      <c r="SIY109" s="189"/>
      <c r="SIZ109" s="189"/>
      <c r="SJA109" s="189"/>
      <c r="SJB109" s="189"/>
      <c r="SJC109" s="189"/>
      <c r="SJD109" s="189"/>
      <c r="SJE109" s="189"/>
      <c r="SJF109" s="189"/>
      <c r="SJG109" s="189"/>
      <c r="SJH109" s="189"/>
      <c r="SJI109" s="189"/>
      <c r="SJJ109" s="189"/>
      <c r="SJK109" s="189"/>
      <c r="SJL109" s="189"/>
      <c r="SJM109" s="189"/>
      <c r="SJN109" s="189"/>
      <c r="SJO109" s="189"/>
      <c r="SJP109" s="189"/>
      <c r="SJQ109" s="189"/>
      <c r="SJR109" s="189"/>
      <c r="SJS109" s="189"/>
      <c r="SJT109" s="189"/>
      <c r="SJU109" s="189"/>
      <c r="SJV109" s="189"/>
      <c r="SJW109" s="189"/>
      <c r="SJX109" s="189"/>
      <c r="SJY109" s="189"/>
      <c r="SJZ109" s="189"/>
      <c r="SKA109" s="189"/>
      <c r="SKB109" s="189"/>
      <c r="SKC109" s="189"/>
      <c r="SKD109" s="189"/>
      <c r="SKE109" s="189"/>
      <c r="SKF109" s="189"/>
      <c r="SKG109" s="189"/>
      <c r="SKH109" s="189"/>
      <c r="SKI109" s="189"/>
      <c r="SKJ109" s="189"/>
      <c r="SKK109" s="189"/>
      <c r="SKL109" s="189"/>
      <c r="SKM109" s="189"/>
      <c r="SKN109" s="189"/>
      <c r="SKO109" s="189"/>
      <c r="SKP109" s="189"/>
      <c r="SKQ109" s="189"/>
      <c r="SKR109" s="189"/>
      <c r="SKS109" s="189"/>
      <c r="SKT109" s="189"/>
      <c r="SKU109" s="189"/>
      <c r="SKV109" s="189"/>
      <c r="SKW109" s="189"/>
      <c r="SKX109" s="189"/>
      <c r="SKY109" s="189"/>
      <c r="SKZ109" s="189"/>
      <c r="SLA109" s="189"/>
      <c r="SLB109" s="189"/>
      <c r="SLC109" s="189"/>
      <c r="SLD109" s="189"/>
      <c r="SLE109" s="189"/>
      <c r="SLF109" s="189"/>
      <c r="SLG109" s="189"/>
      <c r="SLH109" s="189"/>
      <c r="SLI109" s="189"/>
      <c r="SLJ109" s="189"/>
      <c r="SLK109" s="189"/>
      <c r="SLL109" s="189"/>
      <c r="SLM109" s="189"/>
      <c r="SLN109" s="189"/>
      <c r="SLO109" s="189"/>
      <c r="SLP109" s="189"/>
      <c r="SLQ109" s="189"/>
      <c r="SLR109" s="189"/>
      <c r="SLS109" s="189"/>
      <c r="SLT109" s="189"/>
      <c r="SLU109" s="189"/>
      <c r="SLV109" s="189"/>
      <c r="SLW109" s="189"/>
      <c r="SLX109" s="189"/>
      <c r="SLY109" s="189"/>
      <c r="SLZ109" s="189"/>
      <c r="SMA109" s="189"/>
      <c r="SMB109" s="189"/>
      <c r="SMC109" s="189"/>
      <c r="SMD109" s="189"/>
      <c r="SME109" s="189"/>
      <c r="SMF109" s="189"/>
      <c r="SMG109" s="189"/>
      <c r="SMH109" s="189"/>
      <c r="SMI109" s="189"/>
      <c r="SMJ109" s="189"/>
      <c r="SMK109" s="189"/>
      <c r="SML109" s="189"/>
      <c r="SMM109" s="189"/>
      <c r="SMN109" s="189"/>
      <c r="SMO109" s="189"/>
      <c r="SMP109" s="189"/>
      <c r="SMQ109" s="189"/>
      <c r="SMR109" s="189"/>
      <c r="SMS109" s="189"/>
      <c r="SMT109" s="189"/>
      <c r="SMU109" s="189"/>
      <c r="SMV109" s="189"/>
      <c r="SMW109" s="189"/>
      <c r="SMX109" s="189"/>
      <c r="SMY109" s="189"/>
      <c r="SMZ109" s="189"/>
      <c r="SNA109" s="189"/>
      <c r="SNB109" s="189"/>
      <c r="SNC109" s="189"/>
      <c r="SND109" s="189"/>
      <c r="SNE109" s="189"/>
      <c r="SNF109" s="189"/>
      <c r="SNG109" s="189"/>
      <c r="SNH109" s="189"/>
      <c r="SNI109" s="189"/>
      <c r="SNJ109" s="189"/>
      <c r="SNK109" s="189"/>
      <c r="SNL109" s="189"/>
      <c r="SNM109" s="189"/>
      <c r="SNN109" s="189"/>
      <c r="SNO109" s="189"/>
      <c r="SNP109" s="189"/>
      <c r="SNQ109" s="189"/>
      <c r="SNR109" s="189"/>
      <c r="SNS109" s="189"/>
      <c r="SNT109" s="189"/>
      <c r="SNU109" s="189"/>
      <c r="SNV109" s="189"/>
      <c r="SNW109" s="189"/>
      <c r="SNX109" s="189"/>
      <c r="SNY109" s="189"/>
      <c r="SNZ109" s="189"/>
      <c r="SOA109" s="189"/>
      <c r="SOB109" s="189"/>
      <c r="SOC109" s="189"/>
      <c r="SOD109" s="189"/>
      <c r="SOE109" s="189"/>
      <c r="SOF109" s="189"/>
      <c r="SOG109" s="189"/>
      <c r="SOH109" s="189"/>
      <c r="SOI109" s="189"/>
      <c r="SOJ109" s="189"/>
      <c r="SOK109" s="189"/>
      <c r="SOL109" s="189"/>
      <c r="SOM109" s="189"/>
      <c r="SON109" s="189"/>
      <c r="SOO109" s="189"/>
      <c r="SOP109" s="189"/>
      <c r="SOQ109" s="189"/>
      <c r="SOR109" s="189"/>
      <c r="SOS109" s="189"/>
      <c r="SOT109" s="189"/>
      <c r="SOU109" s="189"/>
      <c r="SOV109" s="189"/>
      <c r="SOW109" s="189"/>
      <c r="SOX109" s="189"/>
      <c r="SOY109" s="189"/>
      <c r="SOZ109" s="189"/>
      <c r="SPA109" s="189"/>
      <c r="SPB109" s="189"/>
      <c r="SPC109" s="189"/>
      <c r="SPD109" s="189"/>
      <c r="SPE109" s="189"/>
      <c r="SPF109" s="189"/>
      <c r="SPG109" s="189"/>
      <c r="SPH109" s="189"/>
      <c r="SPI109" s="189"/>
      <c r="SPJ109" s="189"/>
      <c r="SPK109" s="189"/>
      <c r="SPL109" s="189"/>
      <c r="SPM109" s="189"/>
      <c r="SPN109" s="189"/>
      <c r="SPO109" s="189"/>
      <c r="SPP109" s="189"/>
      <c r="SPQ109" s="189"/>
      <c r="SPR109" s="189"/>
      <c r="SPS109" s="189"/>
      <c r="SPT109" s="189"/>
      <c r="SPU109" s="189"/>
      <c r="SPV109" s="189"/>
      <c r="SPW109" s="189"/>
      <c r="SPX109" s="189"/>
      <c r="SPY109" s="189"/>
      <c r="SPZ109" s="189"/>
      <c r="SQA109" s="189"/>
      <c r="SQB109" s="189"/>
      <c r="SQC109" s="189"/>
      <c r="SQD109" s="189"/>
      <c r="SQE109" s="189"/>
      <c r="SQF109" s="189"/>
      <c r="SQG109" s="189"/>
      <c r="SQH109" s="189"/>
      <c r="SQI109" s="189"/>
      <c r="SQJ109" s="189"/>
      <c r="SQK109" s="189"/>
      <c r="SQL109" s="189"/>
      <c r="SQM109" s="189"/>
      <c r="SQN109" s="189"/>
      <c r="SQO109" s="189"/>
      <c r="SQP109" s="189"/>
      <c r="SQQ109" s="189"/>
      <c r="SQR109" s="189"/>
      <c r="SQS109" s="189"/>
      <c r="SQT109" s="189"/>
      <c r="SQU109" s="189"/>
      <c r="SQV109" s="189"/>
      <c r="SQW109" s="189"/>
      <c r="SQX109" s="189"/>
      <c r="SQY109" s="189"/>
      <c r="SQZ109" s="189"/>
      <c r="SRA109" s="189"/>
      <c r="SRB109" s="189"/>
      <c r="SRC109" s="189"/>
      <c r="SRD109" s="189"/>
      <c r="SRE109" s="189"/>
      <c r="SRF109" s="189"/>
      <c r="SRG109" s="189"/>
      <c r="SRH109" s="189"/>
      <c r="SRI109" s="189"/>
      <c r="SRJ109" s="189"/>
      <c r="SRK109" s="189"/>
      <c r="SRL109" s="189"/>
      <c r="SRM109" s="189"/>
      <c r="SRN109" s="189"/>
      <c r="SRO109" s="189"/>
      <c r="SRP109" s="189"/>
      <c r="SRQ109" s="189"/>
      <c r="SRR109" s="189"/>
      <c r="SRS109" s="189"/>
      <c r="SRT109" s="189"/>
      <c r="SRU109" s="189"/>
      <c r="SRV109" s="189"/>
      <c r="SRW109" s="189"/>
      <c r="SRX109" s="189"/>
      <c r="SRY109" s="189"/>
      <c r="SRZ109" s="189"/>
      <c r="SSA109" s="189"/>
      <c r="SSB109" s="189"/>
      <c r="SSC109" s="189"/>
      <c r="SSD109" s="189"/>
      <c r="SSE109" s="189"/>
      <c r="SSF109" s="189"/>
      <c r="SSG109" s="189"/>
      <c r="SSH109" s="189"/>
      <c r="SSI109" s="189"/>
      <c r="SSJ109" s="189"/>
      <c r="SSK109" s="189"/>
      <c r="SSL109" s="189"/>
      <c r="SSM109" s="189"/>
      <c r="SSN109" s="189"/>
      <c r="SSO109" s="189"/>
      <c r="SSP109" s="189"/>
      <c r="SSQ109" s="189"/>
      <c r="SSR109" s="189"/>
      <c r="SSS109" s="189"/>
      <c r="SST109" s="189"/>
      <c r="SSU109" s="189"/>
      <c r="SSV109" s="189"/>
      <c r="SSW109" s="189"/>
      <c r="SSX109" s="189"/>
      <c r="SSY109" s="189"/>
      <c r="SSZ109" s="189"/>
      <c r="STA109" s="189"/>
      <c r="STB109" s="189"/>
      <c r="STC109" s="189"/>
      <c r="STD109" s="189"/>
      <c r="STE109" s="189"/>
      <c r="STF109" s="189"/>
      <c r="STG109" s="189"/>
      <c r="STH109" s="189"/>
      <c r="STI109" s="189"/>
      <c r="STJ109" s="189"/>
      <c r="STK109" s="189"/>
      <c r="STL109" s="189"/>
      <c r="STM109" s="189"/>
      <c r="STN109" s="189"/>
      <c r="STO109" s="189"/>
      <c r="STP109" s="189"/>
      <c r="STQ109" s="189"/>
      <c r="STR109" s="189"/>
      <c r="STS109" s="189"/>
      <c r="STT109" s="189"/>
      <c r="STU109" s="189"/>
      <c r="STV109" s="189"/>
      <c r="STW109" s="189"/>
      <c r="STX109" s="189"/>
      <c r="STY109" s="189"/>
      <c r="STZ109" s="189"/>
      <c r="SUA109" s="189"/>
      <c r="SUB109" s="189"/>
      <c r="SUC109" s="189"/>
      <c r="SUD109" s="189"/>
      <c r="SUE109" s="189"/>
      <c r="SUF109" s="189"/>
      <c r="SUG109" s="189"/>
      <c r="SUH109" s="189"/>
      <c r="SUI109" s="189"/>
      <c r="SUJ109" s="189"/>
      <c r="SUK109" s="189"/>
      <c r="SUL109" s="189"/>
      <c r="SUM109" s="189"/>
      <c r="SUN109" s="189"/>
      <c r="SUO109" s="189"/>
      <c r="SUP109" s="189"/>
      <c r="SUQ109" s="189"/>
      <c r="SUR109" s="189"/>
      <c r="SUS109" s="189"/>
      <c r="SUT109" s="189"/>
      <c r="SUU109" s="189"/>
      <c r="SUV109" s="189"/>
      <c r="SUW109" s="189"/>
      <c r="SUX109" s="189"/>
      <c r="SUY109" s="189"/>
      <c r="SUZ109" s="189"/>
      <c r="SVA109" s="189"/>
      <c r="SVB109" s="189"/>
      <c r="SVC109" s="189"/>
      <c r="SVD109" s="189"/>
      <c r="SVE109" s="189"/>
      <c r="SVF109" s="189"/>
      <c r="SVG109" s="189"/>
      <c r="SVH109" s="189"/>
      <c r="SVI109" s="189"/>
      <c r="SVJ109" s="189"/>
      <c r="SVK109" s="189"/>
      <c r="SVL109" s="189"/>
      <c r="SVM109" s="189"/>
      <c r="SVN109" s="189"/>
      <c r="SVO109" s="189"/>
      <c r="SVP109" s="189"/>
      <c r="SVQ109" s="189"/>
      <c r="SVR109" s="189"/>
      <c r="SVS109" s="189"/>
      <c r="SVT109" s="189"/>
      <c r="SVU109" s="189"/>
      <c r="SVV109" s="189"/>
      <c r="SVW109" s="189"/>
      <c r="SVX109" s="189"/>
      <c r="SVY109" s="189"/>
      <c r="SVZ109" s="189"/>
      <c r="SWA109" s="189"/>
      <c r="SWB109" s="189"/>
      <c r="SWC109" s="189"/>
      <c r="SWD109" s="189"/>
      <c r="SWE109" s="189"/>
      <c r="SWF109" s="189"/>
      <c r="SWG109" s="189"/>
      <c r="SWH109" s="189"/>
      <c r="SWI109" s="189"/>
      <c r="SWJ109" s="189"/>
      <c r="SWK109" s="189"/>
      <c r="SWL109" s="189"/>
      <c r="SWM109" s="189"/>
      <c r="SWN109" s="189"/>
      <c r="SWO109" s="189"/>
      <c r="SWP109" s="189"/>
      <c r="SWQ109" s="189"/>
      <c r="SWR109" s="189"/>
      <c r="SWS109" s="189"/>
      <c r="SWT109" s="189"/>
      <c r="SWU109" s="189"/>
      <c r="SWV109" s="189"/>
      <c r="SWW109" s="189"/>
      <c r="SWX109" s="189"/>
      <c r="SWY109" s="189"/>
      <c r="SWZ109" s="189"/>
      <c r="SXA109" s="189"/>
      <c r="SXB109" s="189"/>
      <c r="SXC109" s="189"/>
      <c r="SXD109" s="189"/>
      <c r="SXE109" s="189"/>
      <c r="SXF109" s="189"/>
      <c r="SXG109" s="189"/>
      <c r="SXH109" s="189"/>
      <c r="SXI109" s="189"/>
      <c r="SXJ109" s="189"/>
      <c r="SXK109" s="189"/>
      <c r="SXL109" s="189"/>
      <c r="SXM109" s="189"/>
      <c r="SXN109" s="189"/>
      <c r="SXO109" s="189"/>
      <c r="SXP109" s="189"/>
      <c r="SXQ109" s="189"/>
      <c r="SXR109" s="189"/>
      <c r="SXS109" s="189"/>
      <c r="SXT109" s="189"/>
      <c r="SXU109" s="189"/>
      <c r="SXV109" s="189"/>
      <c r="SXW109" s="189"/>
      <c r="SXX109" s="189"/>
      <c r="SXY109" s="189"/>
      <c r="SXZ109" s="189"/>
      <c r="SYA109" s="189"/>
      <c r="SYB109" s="189"/>
      <c r="SYC109" s="189"/>
      <c r="SYD109" s="189"/>
      <c r="SYE109" s="189"/>
      <c r="SYF109" s="189"/>
      <c r="SYG109" s="189"/>
      <c r="SYH109" s="189"/>
      <c r="SYI109" s="189"/>
      <c r="SYJ109" s="189"/>
      <c r="SYK109" s="189"/>
      <c r="SYL109" s="189"/>
      <c r="SYM109" s="189"/>
      <c r="SYN109" s="189"/>
      <c r="SYO109" s="189"/>
      <c r="SYP109" s="189"/>
      <c r="SYQ109" s="189"/>
      <c r="SYR109" s="189"/>
      <c r="SYS109" s="189"/>
      <c r="SYT109" s="189"/>
      <c r="SYU109" s="189"/>
      <c r="SYV109" s="189"/>
      <c r="SYW109" s="189"/>
      <c r="SYX109" s="189"/>
      <c r="SYY109" s="189"/>
      <c r="SYZ109" s="189"/>
      <c r="SZA109" s="189"/>
      <c r="SZB109" s="189"/>
      <c r="SZC109" s="189"/>
      <c r="SZD109" s="189"/>
      <c r="SZE109" s="189"/>
      <c r="SZF109" s="189"/>
      <c r="SZG109" s="189"/>
      <c r="SZH109" s="189"/>
      <c r="SZI109" s="189"/>
      <c r="SZJ109" s="189"/>
      <c r="SZK109" s="189"/>
      <c r="SZL109" s="189"/>
      <c r="SZM109" s="189"/>
      <c r="SZN109" s="189"/>
      <c r="SZO109" s="189"/>
      <c r="SZP109" s="189"/>
      <c r="SZQ109" s="189"/>
      <c r="SZR109" s="189"/>
      <c r="SZS109" s="189"/>
      <c r="SZT109" s="189"/>
      <c r="SZU109" s="189"/>
      <c r="SZV109" s="189"/>
      <c r="SZW109" s="189"/>
      <c r="SZX109" s="189"/>
      <c r="SZY109" s="189"/>
      <c r="SZZ109" s="189"/>
      <c r="TAA109" s="189"/>
      <c r="TAB109" s="189"/>
      <c r="TAC109" s="189"/>
      <c r="TAD109" s="189"/>
      <c r="TAE109" s="189"/>
      <c r="TAF109" s="189"/>
      <c r="TAG109" s="189"/>
      <c r="TAH109" s="189"/>
      <c r="TAI109" s="189"/>
      <c r="TAJ109" s="189"/>
      <c r="TAK109" s="189"/>
      <c r="TAL109" s="189"/>
      <c r="TAM109" s="189"/>
      <c r="TAN109" s="189"/>
      <c r="TAO109" s="189"/>
      <c r="TAP109" s="189"/>
      <c r="TAQ109" s="189"/>
      <c r="TAR109" s="189"/>
      <c r="TAS109" s="189"/>
      <c r="TAT109" s="189"/>
      <c r="TAU109" s="189"/>
      <c r="TAV109" s="189"/>
      <c r="TAW109" s="189"/>
      <c r="TAX109" s="189"/>
      <c r="TAY109" s="189"/>
      <c r="TAZ109" s="189"/>
      <c r="TBA109" s="189"/>
      <c r="TBB109" s="189"/>
      <c r="TBC109" s="189"/>
      <c r="TBD109" s="189"/>
      <c r="TBE109" s="189"/>
      <c r="TBF109" s="189"/>
      <c r="TBG109" s="189"/>
      <c r="TBH109" s="189"/>
      <c r="TBI109" s="189"/>
      <c r="TBJ109" s="189"/>
      <c r="TBK109" s="189"/>
      <c r="TBL109" s="189"/>
      <c r="TBM109" s="189"/>
      <c r="TBN109" s="189"/>
      <c r="TBO109" s="189"/>
      <c r="TBP109" s="189"/>
      <c r="TBQ109" s="189"/>
      <c r="TBR109" s="189"/>
      <c r="TBS109" s="189"/>
      <c r="TBT109" s="189"/>
      <c r="TBU109" s="189"/>
      <c r="TBV109" s="189"/>
      <c r="TBW109" s="189"/>
      <c r="TBX109" s="189"/>
      <c r="TBY109" s="189"/>
      <c r="TBZ109" s="189"/>
      <c r="TCA109" s="189"/>
      <c r="TCB109" s="189"/>
      <c r="TCC109" s="189"/>
      <c r="TCD109" s="189"/>
      <c r="TCE109" s="189"/>
      <c r="TCF109" s="189"/>
      <c r="TCG109" s="189"/>
      <c r="TCH109" s="189"/>
      <c r="TCI109" s="189"/>
      <c r="TCJ109" s="189"/>
      <c r="TCK109" s="189"/>
      <c r="TCL109" s="189"/>
      <c r="TCM109" s="189"/>
      <c r="TCN109" s="189"/>
      <c r="TCO109" s="189"/>
      <c r="TCP109" s="189"/>
      <c r="TCQ109" s="189"/>
      <c r="TCR109" s="189"/>
      <c r="TCS109" s="189"/>
      <c r="TCT109" s="189"/>
      <c r="TCU109" s="189"/>
      <c r="TCV109" s="189"/>
      <c r="TCW109" s="189"/>
      <c r="TCX109" s="189"/>
      <c r="TCY109" s="189"/>
      <c r="TCZ109" s="189"/>
      <c r="TDA109" s="189"/>
      <c r="TDB109" s="189"/>
      <c r="TDC109" s="189"/>
      <c r="TDD109" s="189"/>
      <c r="TDE109" s="189"/>
      <c r="TDF109" s="189"/>
      <c r="TDG109" s="189"/>
      <c r="TDH109" s="189"/>
      <c r="TDI109" s="189"/>
      <c r="TDJ109" s="189"/>
      <c r="TDK109" s="189"/>
      <c r="TDL109" s="189"/>
      <c r="TDM109" s="189"/>
      <c r="TDN109" s="189"/>
      <c r="TDO109" s="189"/>
      <c r="TDP109" s="189"/>
      <c r="TDQ109" s="189"/>
      <c r="TDR109" s="189"/>
      <c r="TDS109" s="189"/>
      <c r="TDT109" s="189"/>
      <c r="TDU109" s="189"/>
      <c r="TDV109" s="189"/>
      <c r="TDW109" s="189"/>
      <c r="TDX109" s="189"/>
      <c r="TDY109" s="189"/>
      <c r="TDZ109" s="189"/>
      <c r="TEA109" s="189"/>
      <c r="TEB109" s="189"/>
      <c r="TEC109" s="189"/>
      <c r="TED109" s="189"/>
      <c r="TEE109" s="189"/>
      <c r="TEF109" s="189"/>
      <c r="TEG109" s="189"/>
      <c r="TEH109" s="189"/>
      <c r="TEI109" s="189"/>
      <c r="TEJ109" s="189"/>
      <c r="TEK109" s="189"/>
      <c r="TEL109" s="189"/>
      <c r="TEM109" s="189"/>
      <c r="TEN109" s="189"/>
      <c r="TEO109" s="189"/>
      <c r="TEP109" s="189"/>
      <c r="TEQ109" s="189"/>
      <c r="TER109" s="189"/>
      <c r="TES109" s="189"/>
      <c r="TET109" s="189"/>
      <c r="TEU109" s="189"/>
      <c r="TEV109" s="189"/>
      <c r="TEW109" s="189"/>
      <c r="TEX109" s="189"/>
      <c r="TEY109" s="189"/>
      <c r="TEZ109" s="189"/>
      <c r="TFA109" s="189"/>
      <c r="TFB109" s="189"/>
      <c r="TFC109" s="189"/>
      <c r="TFD109" s="189"/>
      <c r="TFE109" s="189"/>
      <c r="TFF109" s="189"/>
      <c r="TFG109" s="189"/>
      <c r="TFH109" s="189"/>
      <c r="TFI109" s="189"/>
      <c r="TFJ109" s="189"/>
      <c r="TFK109" s="189"/>
      <c r="TFL109" s="189"/>
      <c r="TFM109" s="189"/>
      <c r="TFN109" s="189"/>
      <c r="TFO109" s="189"/>
      <c r="TFP109" s="189"/>
      <c r="TFQ109" s="189"/>
      <c r="TFR109" s="189"/>
      <c r="TFS109" s="189"/>
      <c r="TFT109" s="189"/>
      <c r="TFU109" s="189"/>
      <c r="TFV109" s="189"/>
      <c r="TFW109" s="189"/>
      <c r="TFX109" s="189"/>
      <c r="TFY109" s="189"/>
      <c r="TFZ109" s="189"/>
      <c r="TGA109" s="189"/>
      <c r="TGB109" s="189"/>
      <c r="TGC109" s="189"/>
      <c r="TGD109" s="189"/>
      <c r="TGE109" s="189"/>
      <c r="TGF109" s="189"/>
      <c r="TGG109" s="189"/>
      <c r="TGH109" s="189"/>
      <c r="TGI109" s="189"/>
      <c r="TGJ109" s="189"/>
      <c r="TGK109" s="189"/>
      <c r="TGL109" s="189"/>
      <c r="TGM109" s="189"/>
      <c r="TGN109" s="189"/>
      <c r="TGO109" s="189"/>
      <c r="TGP109" s="189"/>
      <c r="TGQ109" s="189"/>
      <c r="TGR109" s="189"/>
      <c r="TGS109" s="189"/>
      <c r="TGT109" s="189"/>
      <c r="TGU109" s="189"/>
      <c r="TGV109" s="189"/>
      <c r="TGW109" s="189"/>
      <c r="TGX109" s="189"/>
      <c r="TGY109" s="189"/>
      <c r="TGZ109" s="189"/>
      <c r="THA109" s="189"/>
      <c r="THB109" s="189"/>
      <c r="THC109" s="189"/>
      <c r="THD109" s="189"/>
      <c r="THE109" s="189"/>
      <c r="THF109" s="189"/>
      <c r="THG109" s="189"/>
      <c r="THH109" s="189"/>
      <c r="THI109" s="189"/>
      <c r="THJ109" s="189"/>
      <c r="THK109" s="189"/>
      <c r="THL109" s="189"/>
      <c r="THM109" s="189"/>
      <c r="THN109" s="189"/>
      <c r="THO109" s="189"/>
      <c r="THP109" s="189"/>
      <c r="THQ109" s="189"/>
      <c r="THR109" s="189"/>
      <c r="THS109" s="189"/>
      <c r="THT109" s="189"/>
      <c r="THU109" s="189"/>
      <c r="THV109" s="189"/>
      <c r="THW109" s="189"/>
      <c r="THX109" s="189"/>
      <c r="THY109" s="189"/>
      <c r="THZ109" s="189"/>
      <c r="TIA109" s="189"/>
      <c r="TIB109" s="189"/>
      <c r="TIC109" s="189"/>
      <c r="TID109" s="189"/>
      <c r="TIE109" s="189"/>
      <c r="TIF109" s="189"/>
      <c r="TIG109" s="189"/>
      <c r="TIH109" s="189"/>
      <c r="TII109" s="189"/>
      <c r="TIJ109" s="189"/>
      <c r="TIK109" s="189"/>
      <c r="TIL109" s="189"/>
      <c r="TIM109" s="189"/>
      <c r="TIN109" s="189"/>
      <c r="TIO109" s="189"/>
      <c r="TIP109" s="189"/>
      <c r="TIQ109" s="189"/>
      <c r="TIR109" s="189"/>
      <c r="TIS109" s="189"/>
      <c r="TIT109" s="189"/>
      <c r="TIU109" s="189"/>
      <c r="TIV109" s="189"/>
      <c r="TIW109" s="189"/>
      <c r="TIX109" s="189"/>
      <c r="TIY109" s="189"/>
      <c r="TIZ109" s="189"/>
      <c r="TJA109" s="189"/>
      <c r="TJB109" s="189"/>
      <c r="TJC109" s="189"/>
      <c r="TJD109" s="189"/>
      <c r="TJE109" s="189"/>
      <c r="TJF109" s="189"/>
      <c r="TJG109" s="189"/>
      <c r="TJH109" s="189"/>
      <c r="TJI109" s="189"/>
      <c r="TJJ109" s="189"/>
      <c r="TJK109" s="189"/>
      <c r="TJL109" s="189"/>
      <c r="TJM109" s="189"/>
      <c r="TJN109" s="189"/>
      <c r="TJO109" s="189"/>
      <c r="TJP109" s="189"/>
      <c r="TJQ109" s="189"/>
      <c r="TJR109" s="189"/>
      <c r="TJS109" s="189"/>
      <c r="TJT109" s="189"/>
      <c r="TJU109" s="189"/>
      <c r="TJV109" s="189"/>
      <c r="TJW109" s="189"/>
      <c r="TJX109" s="189"/>
      <c r="TJY109" s="189"/>
      <c r="TJZ109" s="189"/>
      <c r="TKA109" s="189"/>
      <c r="TKB109" s="189"/>
      <c r="TKC109" s="189"/>
      <c r="TKD109" s="189"/>
      <c r="TKE109" s="189"/>
      <c r="TKF109" s="189"/>
      <c r="TKG109" s="189"/>
      <c r="TKH109" s="189"/>
      <c r="TKI109" s="189"/>
      <c r="TKJ109" s="189"/>
      <c r="TKK109" s="189"/>
      <c r="TKL109" s="189"/>
      <c r="TKM109" s="189"/>
      <c r="TKN109" s="189"/>
      <c r="TKO109" s="189"/>
      <c r="TKP109" s="189"/>
      <c r="TKQ109" s="189"/>
      <c r="TKR109" s="189"/>
      <c r="TKS109" s="189"/>
      <c r="TKT109" s="189"/>
      <c r="TKU109" s="189"/>
      <c r="TKV109" s="189"/>
      <c r="TKW109" s="189"/>
      <c r="TKX109" s="189"/>
      <c r="TKY109" s="189"/>
      <c r="TKZ109" s="189"/>
      <c r="TLA109" s="189"/>
      <c r="TLB109" s="189"/>
      <c r="TLC109" s="189"/>
      <c r="TLD109" s="189"/>
      <c r="TLE109" s="189"/>
      <c r="TLF109" s="189"/>
      <c r="TLG109" s="189"/>
      <c r="TLH109" s="189"/>
      <c r="TLI109" s="189"/>
      <c r="TLJ109" s="189"/>
      <c r="TLK109" s="189"/>
      <c r="TLL109" s="189"/>
      <c r="TLM109" s="189"/>
      <c r="TLN109" s="189"/>
      <c r="TLO109" s="189"/>
      <c r="TLP109" s="189"/>
      <c r="TLQ109" s="189"/>
      <c r="TLR109" s="189"/>
      <c r="TLS109" s="189"/>
      <c r="TLT109" s="189"/>
      <c r="TLU109" s="189"/>
      <c r="TLV109" s="189"/>
      <c r="TLW109" s="189"/>
      <c r="TLX109" s="189"/>
      <c r="TLY109" s="189"/>
      <c r="TLZ109" s="189"/>
      <c r="TMA109" s="189"/>
      <c r="TMB109" s="189"/>
      <c r="TMC109" s="189"/>
      <c r="TMD109" s="189"/>
      <c r="TME109" s="189"/>
      <c r="TMF109" s="189"/>
      <c r="TMG109" s="189"/>
      <c r="TMH109" s="189"/>
      <c r="TMI109" s="189"/>
      <c r="TMJ109" s="189"/>
      <c r="TMK109" s="189"/>
      <c r="TML109" s="189"/>
      <c r="TMM109" s="189"/>
      <c r="TMN109" s="189"/>
      <c r="TMO109" s="189"/>
      <c r="TMP109" s="189"/>
      <c r="TMQ109" s="189"/>
      <c r="TMR109" s="189"/>
      <c r="TMS109" s="189"/>
      <c r="TMT109" s="189"/>
      <c r="TMU109" s="189"/>
      <c r="TMV109" s="189"/>
      <c r="TMW109" s="189"/>
      <c r="TMX109" s="189"/>
      <c r="TMY109" s="189"/>
      <c r="TMZ109" s="189"/>
      <c r="TNA109" s="189"/>
      <c r="TNB109" s="189"/>
      <c r="TNC109" s="189"/>
      <c r="TND109" s="189"/>
      <c r="TNE109" s="189"/>
      <c r="TNF109" s="189"/>
      <c r="TNG109" s="189"/>
      <c r="TNH109" s="189"/>
      <c r="TNI109" s="189"/>
      <c r="TNJ109" s="189"/>
      <c r="TNK109" s="189"/>
      <c r="TNL109" s="189"/>
      <c r="TNM109" s="189"/>
      <c r="TNN109" s="189"/>
      <c r="TNO109" s="189"/>
      <c r="TNP109" s="189"/>
      <c r="TNQ109" s="189"/>
      <c r="TNR109" s="189"/>
      <c r="TNS109" s="189"/>
      <c r="TNT109" s="189"/>
      <c r="TNU109" s="189"/>
      <c r="TNV109" s="189"/>
      <c r="TNW109" s="189"/>
      <c r="TNX109" s="189"/>
      <c r="TNY109" s="189"/>
      <c r="TNZ109" s="189"/>
      <c r="TOA109" s="189"/>
      <c r="TOB109" s="189"/>
      <c r="TOC109" s="189"/>
      <c r="TOD109" s="189"/>
      <c r="TOE109" s="189"/>
      <c r="TOF109" s="189"/>
      <c r="TOG109" s="189"/>
      <c r="TOH109" s="189"/>
      <c r="TOI109" s="189"/>
      <c r="TOJ109" s="189"/>
      <c r="TOK109" s="189"/>
      <c r="TOL109" s="189"/>
      <c r="TOM109" s="189"/>
      <c r="TON109" s="189"/>
      <c r="TOO109" s="189"/>
      <c r="TOP109" s="189"/>
      <c r="TOQ109" s="189"/>
      <c r="TOR109" s="189"/>
      <c r="TOS109" s="189"/>
      <c r="TOT109" s="189"/>
      <c r="TOU109" s="189"/>
      <c r="TOV109" s="189"/>
      <c r="TOW109" s="189"/>
      <c r="TOX109" s="189"/>
      <c r="TOY109" s="189"/>
      <c r="TOZ109" s="189"/>
      <c r="TPA109" s="189"/>
      <c r="TPB109" s="189"/>
      <c r="TPC109" s="189"/>
      <c r="TPD109" s="189"/>
      <c r="TPE109" s="189"/>
      <c r="TPF109" s="189"/>
      <c r="TPG109" s="189"/>
      <c r="TPH109" s="189"/>
      <c r="TPI109" s="189"/>
      <c r="TPJ109" s="189"/>
      <c r="TPK109" s="189"/>
      <c r="TPL109" s="189"/>
      <c r="TPM109" s="189"/>
      <c r="TPN109" s="189"/>
      <c r="TPO109" s="189"/>
      <c r="TPP109" s="189"/>
      <c r="TPQ109" s="189"/>
      <c r="TPR109" s="189"/>
      <c r="TPS109" s="189"/>
      <c r="TPT109" s="189"/>
      <c r="TPU109" s="189"/>
      <c r="TPV109" s="189"/>
      <c r="TPW109" s="189"/>
      <c r="TPX109" s="189"/>
      <c r="TPY109" s="189"/>
      <c r="TPZ109" s="189"/>
      <c r="TQA109" s="189"/>
      <c r="TQB109" s="189"/>
      <c r="TQC109" s="189"/>
      <c r="TQD109" s="189"/>
      <c r="TQE109" s="189"/>
      <c r="TQF109" s="189"/>
      <c r="TQG109" s="189"/>
      <c r="TQH109" s="189"/>
      <c r="TQI109" s="189"/>
      <c r="TQJ109" s="189"/>
      <c r="TQK109" s="189"/>
      <c r="TQL109" s="189"/>
      <c r="TQM109" s="189"/>
      <c r="TQN109" s="189"/>
      <c r="TQO109" s="189"/>
      <c r="TQP109" s="189"/>
      <c r="TQQ109" s="189"/>
      <c r="TQR109" s="189"/>
      <c r="TQS109" s="189"/>
      <c r="TQT109" s="189"/>
      <c r="TQU109" s="189"/>
      <c r="TQV109" s="189"/>
      <c r="TQW109" s="189"/>
      <c r="TQX109" s="189"/>
      <c r="TQY109" s="189"/>
      <c r="TQZ109" s="189"/>
      <c r="TRA109" s="189"/>
      <c r="TRB109" s="189"/>
      <c r="TRC109" s="189"/>
      <c r="TRD109" s="189"/>
      <c r="TRE109" s="189"/>
      <c r="TRF109" s="189"/>
      <c r="TRG109" s="189"/>
      <c r="TRH109" s="189"/>
      <c r="TRI109" s="189"/>
      <c r="TRJ109" s="189"/>
      <c r="TRK109" s="189"/>
      <c r="TRL109" s="189"/>
      <c r="TRM109" s="189"/>
      <c r="TRN109" s="189"/>
      <c r="TRO109" s="189"/>
      <c r="TRP109" s="189"/>
      <c r="TRQ109" s="189"/>
      <c r="TRR109" s="189"/>
      <c r="TRS109" s="189"/>
      <c r="TRT109" s="189"/>
      <c r="TRU109" s="189"/>
      <c r="TRV109" s="189"/>
      <c r="TRW109" s="189"/>
      <c r="TRX109" s="189"/>
      <c r="TRY109" s="189"/>
      <c r="TRZ109" s="189"/>
      <c r="TSA109" s="189"/>
      <c r="TSB109" s="189"/>
      <c r="TSC109" s="189"/>
      <c r="TSD109" s="189"/>
      <c r="TSE109" s="189"/>
      <c r="TSF109" s="189"/>
      <c r="TSG109" s="189"/>
      <c r="TSH109" s="189"/>
      <c r="TSI109" s="189"/>
      <c r="TSJ109" s="189"/>
      <c r="TSK109" s="189"/>
      <c r="TSL109" s="189"/>
      <c r="TSM109" s="189"/>
      <c r="TSN109" s="189"/>
      <c r="TSO109" s="189"/>
      <c r="TSP109" s="189"/>
      <c r="TSQ109" s="189"/>
      <c r="TSR109" s="189"/>
      <c r="TSS109" s="189"/>
      <c r="TST109" s="189"/>
      <c r="TSU109" s="189"/>
      <c r="TSV109" s="189"/>
      <c r="TSW109" s="189"/>
      <c r="TSX109" s="189"/>
      <c r="TSY109" s="189"/>
      <c r="TSZ109" s="189"/>
      <c r="TTA109" s="189"/>
      <c r="TTB109" s="189"/>
      <c r="TTC109" s="189"/>
      <c r="TTD109" s="189"/>
      <c r="TTE109" s="189"/>
      <c r="TTF109" s="189"/>
      <c r="TTG109" s="189"/>
      <c r="TTH109" s="189"/>
      <c r="TTI109" s="189"/>
      <c r="TTJ109" s="189"/>
      <c r="TTK109" s="189"/>
      <c r="TTL109" s="189"/>
      <c r="TTM109" s="189"/>
      <c r="TTN109" s="189"/>
      <c r="TTO109" s="189"/>
      <c r="TTP109" s="189"/>
      <c r="TTQ109" s="189"/>
      <c r="TTR109" s="189"/>
      <c r="TTS109" s="189"/>
      <c r="TTT109" s="189"/>
      <c r="TTU109" s="189"/>
      <c r="TTV109" s="189"/>
      <c r="TTW109" s="189"/>
      <c r="TTX109" s="189"/>
      <c r="TTY109" s="189"/>
      <c r="TTZ109" s="189"/>
      <c r="TUA109" s="189"/>
      <c r="TUB109" s="189"/>
      <c r="TUC109" s="189"/>
      <c r="TUD109" s="189"/>
      <c r="TUE109" s="189"/>
      <c r="TUF109" s="189"/>
      <c r="TUG109" s="189"/>
      <c r="TUH109" s="189"/>
      <c r="TUI109" s="189"/>
      <c r="TUJ109" s="189"/>
      <c r="TUK109" s="189"/>
      <c r="TUL109" s="189"/>
      <c r="TUM109" s="189"/>
      <c r="TUN109" s="189"/>
      <c r="TUO109" s="189"/>
      <c r="TUP109" s="189"/>
      <c r="TUQ109" s="189"/>
      <c r="TUR109" s="189"/>
      <c r="TUS109" s="189"/>
      <c r="TUT109" s="189"/>
      <c r="TUU109" s="189"/>
      <c r="TUV109" s="189"/>
      <c r="TUW109" s="189"/>
      <c r="TUX109" s="189"/>
      <c r="TUY109" s="189"/>
      <c r="TUZ109" s="189"/>
      <c r="TVA109" s="189"/>
      <c r="TVB109" s="189"/>
      <c r="TVC109" s="189"/>
      <c r="TVD109" s="189"/>
      <c r="TVE109" s="189"/>
      <c r="TVF109" s="189"/>
      <c r="TVG109" s="189"/>
      <c r="TVH109" s="189"/>
      <c r="TVI109" s="189"/>
      <c r="TVJ109" s="189"/>
      <c r="TVK109" s="189"/>
      <c r="TVL109" s="189"/>
      <c r="TVM109" s="189"/>
      <c r="TVN109" s="189"/>
      <c r="TVO109" s="189"/>
      <c r="TVP109" s="189"/>
      <c r="TVQ109" s="189"/>
      <c r="TVR109" s="189"/>
      <c r="TVS109" s="189"/>
      <c r="TVT109" s="189"/>
      <c r="TVU109" s="189"/>
      <c r="TVV109" s="189"/>
      <c r="TVW109" s="189"/>
      <c r="TVX109" s="189"/>
      <c r="TVY109" s="189"/>
      <c r="TVZ109" s="189"/>
      <c r="TWA109" s="189"/>
      <c r="TWB109" s="189"/>
      <c r="TWC109" s="189"/>
      <c r="TWD109" s="189"/>
      <c r="TWE109" s="189"/>
      <c r="TWF109" s="189"/>
      <c r="TWG109" s="189"/>
      <c r="TWH109" s="189"/>
      <c r="TWI109" s="189"/>
      <c r="TWJ109" s="189"/>
      <c r="TWK109" s="189"/>
      <c r="TWL109" s="189"/>
      <c r="TWM109" s="189"/>
      <c r="TWN109" s="189"/>
      <c r="TWO109" s="189"/>
      <c r="TWP109" s="189"/>
      <c r="TWQ109" s="189"/>
      <c r="TWR109" s="189"/>
      <c r="TWS109" s="189"/>
      <c r="TWT109" s="189"/>
      <c r="TWU109" s="189"/>
      <c r="TWV109" s="189"/>
      <c r="TWW109" s="189"/>
      <c r="TWX109" s="189"/>
      <c r="TWY109" s="189"/>
      <c r="TWZ109" s="189"/>
      <c r="TXA109" s="189"/>
      <c r="TXB109" s="189"/>
      <c r="TXC109" s="189"/>
      <c r="TXD109" s="189"/>
      <c r="TXE109" s="189"/>
      <c r="TXF109" s="189"/>
      <c r="TXG109" s="189"/>
      <c r="TXH109" s="189"/>
      <c r="TXI109" s="189"/>
      <c r="TXJ109" s="189"/>
      <c r="TXK109" s="189"/>
      <c r="TXL109" s="189"/>
      <c r="TXM109" s="189"/>
      <c r="TXN109" s="189"/>
      <c r="TXO109" s="189"/>
      <c r="TXP109" s="189"/>
      <c r="TXQ109" s="189"/>
      <c r="TXR109" s="189"/>
      <c r="TXS109" s="189"/>
      <c r="TXT109" s="189"/>
      <c r="TXU109" s="189"/>
      <c r="TXV109" s="189"/>
      <c r="TXW109" s="189"/>
      <c r="TXX109" s="189"/>
      <c r="TXY109" s="189"/>
      <c r="TXZ109" s="189"/>
      <c r="TYA109" s="189"/>
      <c r="TYB109" s="189"/>
      <c r="TYC109" s="189"/>
      <c r="TYD109" s="189"/>
      <c r="TYE109" s="189"/>
      <c r="TYF109" s="189"/>
      <c r="TYG109" s="189"/>
      <c r="TYH109" s="189"/>
      <c r="TYI109" s="189"/>
      <c r="TYJ109" s="189"/>
      <c r="TYK109" s="189"/>
      <c r="TYL109" s="189"/>
      <c r="TYM109" s="189"/>
      <c r="TYN109" s="189"/>
      <c r="TYO109" s="189"/>
      <c r="TYP109" s="189"/>
      <c r="TYQ109" s="189"/>
      <c r="TYR109" s="189"/>
      <c r="TYS109" s="189"/>
      <c r="TYT109" s="189"/>
      <c r="TYU109" s="189"/>
      <c r="TYV109" s="189"/>
      <c r="TYW109" s="189"/>
      <c r="TYX109" s="189"/>
      <c r="TYY109" s="189"/>
      <c r="TYZ109" s="189"/>
      <c r="TZA109" s="189"/>
      <c r="TZB109" s="189"/>
      <c r="TZC109" s="189"/>
      <c r="TZD109" s="189"/>
      <c r="TZE109" s="189"/>
      <c r="TZF109" s="189"/>
      <c r="TZG109" s="189"/>
      <c r="TZH109" s="189"/>
      <c r="TZI109" s="189"/>
      <c r="TZJ109" s="189"/>
      <c r="TZK109" s="189"/>
      <c r="TZL109" s="189"/>
      <c r="TZM109" s="189"/>
      <c r="TZN109" s="189"/>
      <c r="TZO109" s="189"/>
      <c r="TZP109" s="189"/>
      <c r="TZQ109" s="189"/>
      <c r="TZR109" s="189"/>
      <c r="TZS109" s="189"/>
      <c r="TZT109" s="189"/>
      <c r="TZU109" s="189"/>
      <c r="TZV109" s="189"/>
      <c r="TZW109" s="189"/>
      <c r="TZX109" s="189"/>
      <c r="TZY109" s="189"/>
      <c r="TZZ109" s="189"/>
      <c r="UAA109" s="189"/>
      <c r="UAB109" s="189"/>
      <c r="UAC109" s="189"/>
      <c r="UAD109" s="189"/>
      <c r="UAE109" s="189"/>
      <c r="UAF109" s="189"/>
      <c r="UAG109" s="189"/>
      <c r="UAH109" s="189"/>
      <c r="UAI109" s="189"/>
      <c r="UAJ109" s="189"/>
      <c r="UAK109" s="189"/>
      <c r="UAL109" s="189"/>
      <c r="UAM109" s="189"/>
      <c r="UAN109" s="189"/>
      <c r="UAO109" s="189"/>
      <c r="UAP109" s="189"/>
      <c r="UAQ109" s="189"/>
      <c r="UAR109" s="189"/>
      <c r="UAS109" s="189"/>
      <c r="UAT109" s="189"/>
      <c r="UAU109" s="189"/>
      <c r="UAV109" s="189"/>
      <c r="UAW109" s="189"/>
      <c r="UAX109" s="189"/>
      <c r="UAY109" s="189"/>
      <c r="UAZ109" s="189"/>
      <c r="UBA109" s="189"/>
      <c r="UBB109" s="189"/>
      <c r="UBC109" s="189"/>
      <c r="UBD109" s="189"/>
      <c r="UBE109" s="189"/>
      <c r="UBF109" s="189"/>
      <c r="UBG109" s="189"/>
      <c r="UBH109" s="189"/>
      <c r="UBI109" s="189"/>
      <c r="UBJ109" s="189"/>
      <c r="UBK109" s="189"/>
      <c r="UBL109" s="189"/>
      <c r="UBM109" s="189"/>
      <c r="UBN109" s="189"/>
      <c r="UBO109" s="189"/>
      <c r="UBP109" s="189"/>
      <c r="UBQ109" s="189"/>
      <c r="UBR109" s="189"/>
      <c r="UBS109" s="189"/>
      <c r="UBT109" s="189"/>
      <c r="UBU109" s="189"/>
      <c r="UBV109" s="189"/>
      <c r="UBW109" s="189"/>
      <c r="UBX109" s="189"/>
      <c r="UBY109" s="189"/>
      <c r="UBZ109" s="189"/>
      <c r="UCA109" s="189"/>
      <c r="UCB109" s="189"/>
      <c r="UCC109" s="189"/>
      <c r="UCD109" s="189"/>
      <c r="UCE109" s="189"/>
      <c r="UCF109" s="189"/>
      <c r="UCG109" s="189"/>
      <c r="UCH109" s="189"/>
      <c r="UCI109" s="189"/>
      <c r="UCJ109" s="189"/>
      <c r="UCK109" s="189"/>
      <c r="UCL109" s="189"/>
      <c r="UCM109" s="189"/>
      <c r="UCN109" s="189"/>
      <c r="UCO109" s="189"/>
      <c r="UCP109" s="189"/>
      <c r="UCQ109" s="189"/>
      <c r="UCR109" s="189"/>
      <c r="UCS109" s="189"/>
      <c r="UCT109" s="189"/>
      <c r="UCU109" s="189"/>
      <c r="UCV109" s="189"/>
      <c r="UCW109" s="189"/>
      <c r="UCX109" s="189"/>
      <c r="UCY109" s="189"/>
      <c r="UCZ109" s="189"/>
      <c r="UDA109" s="189"/>
      <c r="UDB109" s="189"/>
      <c r="UDC109" s="189"/>
      <c r="UDD109" s="189"/>
      <c r="UDE109" s="189"/>
      <c r="UDF109" s="189"/>
      <c r="UDG109" s="189"/>
      <c r="UDH109" s="189"/>
      <c r="UDI109" s="189"/>
      <c r="UDJ109" s="189"/>
      <c r="UDK109" s="189"/>
      <c r="UDL109" s="189"/>
      <c r="UDM109" s="189"/>
      <c r="UDN109" s="189"/>
      <c r="UDO109" s="189"/>
      <c r="UDP109" s="189"/>
      <c r="UDQ109" s="189"/>
      <c r="UDR109" s="189"/>
      <c r="UDS109" s="189"/>
      <c r="UDT109" s="189"/>
      <c r="UDU109" s="189"/>
      <c r="UDV109" s="189"/>
      <c r="UDW109" s="189"/>
      <c r="UDX109" s="189"/>
      <c r="UDY109" s="189"/>
      <c r="UDZ109" s="189"/>
      <c r="UEA109" s="189"/>
      <c r="UEB109" s="189"/>
      <c r="UEC109" s="189"/>
      <c r="UED109" s="189"/>
      <c r="UEE109" s="189"/>
      <c r="UEF109" s="189"/>
      <c r="UEG109" s="189"/>
      <c r="UEH109" s="189"/>
      <c r="UEI109" s="189"/>
      <c r="UEJ109" s="189"/>
      <c r="UEK109" s="189"/>
      <c r="UEL109" s="189"/>
      <c r="UEM109" s="189"/>
      <c r="UEN109" s="189"/>
      <c r="UEO109" s="189"/>
      <c r="UEP109" s="189"/>
      <c r="UEQ109" s="189"/>
      <c r="UER109" s="189"/>
      <c r="UES109" s="189"/>
      <c r="UET109" s="189"/>
      <c r="UEU109" s="189"/>
      <c r="UEV109" s="189"/>
      <c r="UEW109" s="189"/>
      <c r="UEX109" s="189"/>
      <c r="UEY109" s="189"/>
      <c r="UEZ109" s="189"/>
      <c r="UFA109" s="189"/>
      <c r="UFB109" s="189"/>
      <c r="UFC109" s="189"/>
      <c r="UFD109" s="189"/>
      <c r="UFE109" s="189"/>
      <c r="UFF109" s="189"/>
      <c r="UFG109" s="189"/>
      <c r="UFH109" s="189"/>
      <c r="UFI109" s="189"/>
      <c r="UFJ109" s="189"/>
      <c r="UFK109" s="189"/>
      <c r="UFL109" s="189"/>
      <c r="UFM109" s="189"/>
      <c r="UFN109" s="189"/>
      <c r="UFO109" s="189"/>
      <c r="UFP109" s="189"/>
      <c r="UFQ109" s="189"/>
      <c r="UFR109" s="189"/>
      <c r="UFS109" s="189"/>
      <c r="UFT109" s="189"/>
      <c r="UFU109" s="189"/>
      <c r="UFV109" s="189"/>
      <c r="UFW109" s="189"/>
      <c r="UFX109" s="189"/>
      <c r="UFY109" s="189"/>
      <c r="UFZ109" s="189"/>
      <c r="UGA109" s="189"/>
      <c r="UGB109" s="189"/>
      <c r="UGC109" s="189"/>
      <c r="UGD109" s="189"/>
      <c r="UGE109" s="189"/>
      <c r="UGF109" s="189"/>
      <c r="UGG109" s="189"/>
      <c r="UGH109" s="189"/>
      <c r="UGI109" s="189"/>
      <c r="UGJ109" s="189"/>
      <c r="UGK109" s="189"/>
      <c r="UGL109" s="189"/>
      <c r="UGM109" s="189"/>
      <c r="UGN109" s="189"/>
      <c r="UGO109" s="189"/>
      <c r="UGP109" s="189"/>
      <c r="UGQ109" s="189"/>
      <c r="UGR109" s="189"/>
      <c r="UGS109" s="189"/>
      <c r="UGT109" s="189"/>
      <c r="UGU109" s="189"/>
      <c r="UGV109" s="189"/>
      <c r="UGW109" s="189"/>
      <c r="UGX109" s="189"/>
      <c r="UGY109" s="189"/>
      <c r="UGZ109" s="189"/>
      <c r="UHA109" s="189"/>
      <c r="UHB109" s="189"/>
      <c r="UHC109" s="189"/>
      <c r="UHD109" s="189"/>
      <c r="UHE109" s="189"/>
      <c r="UHF109" s="189"/>
      <c r="UHG109" s="189"/>
      <c r="UHH109" s="189"/>
      <c r="UHI109" s="189"/>
      <c r="UHJ109" s="189"/>
      <c r="UHK109" s="189"/>
      <c r="UHL109" s="189"/>
      <c r="UHM109" s="189"/>
      <c r="UHN109" s="189"/>
      <c r="UHO109" s="189"/>
      <c r="UHP109" s="189"/>
      <c r="UHQ109" s="189"/>
      <c r="UHR109" s="189"/>
      <c r="UHS109" s="189"/>
      <c r="UHT109" s="189"/>
      <c r="UHU109" s="189"/>
      <c r="UHV109" s="189"/>
      <c r="UHW109" s="189"/>
      <c r="UHX109" s="189"/>
      <c r="UHY109" s="189"/>
      <c r="UHZ109" s="189"/>
      <c r="UIA109" s="189"/>
      <c r="UIB109" s="189"/>
      <c r="UIC109" s="189"/>
      <c r="UID109" s="189"/>
      <c r="UIE109" s="189"/>
      <c r="UIF109" s="189"/>
      <c r="UIG109" s="189"/>
      <c r="UIH109" s="189"/>
      <c r="UII109" s="189"/>
      <c r="UIJ109" s="189"/>
      <c r="UIK109" s="189"/>
      <c r="UIL109" s="189"/>
      <c r="UIM109" s="189"/>
      <c r="UIN109" s="189"/>
      <c r="UIO109" s="189"/>
      <c r="UIP109" s="189"/>
      <c r="UIQ109" s="189"/>
      <c r="UIR109" s="189"/>
      <c r="UIS109" s="189"/>
      <c r="UIT109" s="189"/>
      <c r="UIU109" s="189"/>
      <c r="UIV109" s="189"/>
      <c r="UIW109" s="189"/>
      <c r="UIX109" s="189"/>
      <c r="UIY109" s="189"/>
      <c r="UIZ109" s="189"/>
      <c r="UJA109" s="189"/>
      <c r="UJB109" s="189"/>
      <c r="UJC109" s="189"/>
      <c r="UJD109" s="189"/>
      <c r="UJE109" s="189"/>
      <c r="UJF109" s="189"/>
      <c r="UJG109" s="189"/>
      <c r="UJH109" s="189"/>
      <c r="UJI109" s="189"/>
      <c r="UJJ109" s="189"/>
      <c r="UJK109" s="189"/>
      <c r="UJL109" s="189"/>
      <c r="UJM109" s="189"/>
      <c r="UJN109" s="189"/>
      <c r="UJO109" s="189"/>
      <c r="UJP109" s="189"/>
      <c r="UJQ109" s="189"/>
      <c r="UJR109" s="189"/>
      <c r="UJS109" s="189"/>
      <c r="UJT109" s="189"/>
      <c r="UJU109" s="189"/>
      <c r="UJV109" s="189"/>
      <c r="UJW109" s="189"/>
      <c r="UJX109" s="189"/>
      <c r="UJY109" s="189"/>
      <c r="UJZ109" s="189"/>
      <c r="UKA109" s="189"/>
      <c r="UKB109" s="189"/>
      <c r="UKC109" s="189"/>
      <c r="UKD109" s="189"/>
      <c r="UKE109" s="189"/>
      <c r="UKF109" s="189"/>
      <c r="UKG109" s="189"/>
      <c r="UKH109" s="189"/>
      <c r="UKI109" s="189"/>
      <c r="UKJ109" s="189"/>
      <c r="UKK109" s="189"/>
      <c r="UKL109" s="189"/>
      <c r="UKM109" s="189"/>
      <c r="UKN109" s="189"/>
      <c r="UKO109" s="189"/>
      <c r="UKP109" s="189"/>
      <c r="UKQ109" s="189"/>
      <c r="UKR109" s="189"/>
      <c r="UKS109" s="189"/>
      <c r="UKT109" s="189"/>
      <c r="UKU109" s="189"/>
      <c r="UKV109" s="189"/>
      <c r="UKW109" s="189"/>
      <c r="UKX109" s="189"/>
      <c r="UKY109" s="189"/>
      <c r="UKZ109" s="189"/>
      <c r="ULA109" s="189"/>
      <c r="ULB109" s="189"/>
      <c r="ULC109" s="189"/>
      <c r="ULD109" s="189"/>
      <c r="ULE109" s="189"/>
      <c r="ULF109" s="189"/>
      <c r="ULG109" s="189"/>
      <c r="ULH109" s="189"/>
      <c r="ULI109" s="189"/>
      <c r="ULJ109" s="189"/>
      <c r="ULK109" s="189"/>
      <c r="ULL109" s="189"/>
      <c r="ULM109" s="189"/>
      <c r="ULN109" s="189"/>
      <c r="ULO109" s="189"/>
      <c r="ULP109" s="189"/>
      <c r="ULQ109" s="189"/>
      <c r="ULR109" s="189"/>
      <c r="ULS109" s="189"/>
      <c r="ULT109" s="189"/>
      <c r="ULU109" s="189"/>
      <c r="ULV109" s="189"/>
      <c r="ULW109" s="189"/>
      <c r="ULX109" s="189"/>
      <c r="ULY109" s="189"/>
      <c r="ULZ109" s="189"/>
      <c r="UMA109" s="189"/>
      <c r="UMB109" s="189"/>
      <c r="UMC109" s="189"/>
      <c r="UMD109" s="189"/>
      <c r="UME109" s="189"/>
      <c r="UMF109" s="189"/>
      <c r="UMG109" s="189"/>
      <c r="UMH109" s="189"/>
      <c r="UMI109" s="189"/>
      <c r="UMJ109" s="189"/>
      <c r="UMK109" s="189"/>
      <c r="UML109" s="189"/>
      <c r="UMM109" s="189"/>
      <c r="UMN109" s="189"/>
      <c r="UMO109" s="189"/>
      <c r="UMP109" s="189"/>
      <c r="UMQ109" s="189"/>
      <c r="UMR109" s="189"/>
      <c r="UMS109" s="189"/>
      <c r="UMT109" s="189"/>
      <c r="UMU109" s="189"/>
      <c r="UMV109" s="189"/>
      <c r="UMW109" s="189"/>
      <c r="UMX109" s="189"/>
      <c r="UMY109" s="189"/>
      <c r="UMZ109" s="189"/>
      <c r="UNA109" s="189"/>
      <c r="UNB109" s="189"/>
      <c r="UNC109" s="189"/>
      <c r="UND109" s="189"/>
      <c r="UNE109" s="189"/>
      <c r="UNF109" s="189"/>
      <c r="UNG109" s="189"/>
      <c r="UNH109" s="189"/>
      <c r="UNI109" s="189"/>
      <c r="UNJ109" s="189"/>
      <c r="UNK109" s="189"/>
      <c r="UNL109" s="189"/>
      <c r="UNM109" s="189"/>
      <c r="UNN109" s="189"/>
      <c r="UNO109" s="189"/>
      <c r="UNP109" s="189"/>
      <c r="UNQ109" s="189"/>
      <c r="UNR109" s="189"/>
      <c r="UNS109" s="189"/>
      <c r="UNT109" s="189"/>
      <c r="UNU109" s="189"/>
      <c r="UNV109" s="189"/>
      <c r="UNW109" s="189"/>
      <c r="UNX109" s="189"/>
      <c r="UNY109" s="189"/>
      <c r="UNZ109" s="189"/>
      <c r="UOA109" s="189"/>
      <c r="UOB109" s="189"/>
      <c r="UOC109" s="189"/>
      <c r="UOD109" s="189"/>
      <c r="UOE109" s="189"/>
      <c r="UOF109" s="189"/>
      <c r="UOG109" s="189"/>
      <c r="UOH109" s="189"/>
      <c r="UOI109" s="189"/>
      <c r="UOJ109" s="189"/>
      <c r="UOK109" s="189"/>
      <c r="UOL109" s="189"/>
      <c r="UOM109" s="189"/>
      <c r="UON109" s="189"/>
      <c r="UOO109" s="189"/>
      <c r="UOP109" s="189"/>
      <c r="UOQ109" s="189"/>
      <c r="UOR109" s="189"/>
      <c r="UOS109" s="189"/>
      <c r="UOT109" s="189"/>
      <c r="UOU109" s="189"/>
      <c r="UOV109" s="189"/>
      <c r="UOW109" s="189"/>
      <c r="UOX109" s="189"/>
      <c r="UOY109" s="189"/>
      <c r="UOZ109" s="189"/>
      <c r="UPA109" s="189"/>
      <c r="UPB109" s="189"/>
      <c r="UPC109" s="189"/>
      <c r="UPD109" s="189"/>
      <c r="UPE109" s="189"/>
      <c r="UPF109" s="189"/>
      <c r="UPG109" s="189"/>
      <c r="UPH109" s="189"/>
      <c r="UPI109" s="189"/>
      <c r="UPJ109" s="189"/>
      <c r="UPK109" s="189"/>
      <c r="UPL109" s="189"/>
      <c r="UPM109" s="189"/>
      <c r="UPN109" s="189"/>
      <c r="UPO109" s="189"/>
      <c r="UPP109" s="189"/>
      <c r="UPQ109" s="189"/>
      <c r="UPR109" s="189"/>
      <c r="UPS109" s="189"/>
      <c r="UPT109" s="189"/>
      <c r="UPU109" s="189"/>
      <c r="UPV109" s="189"/>
      <c r="UPW109" s="189"/>
      <c r="UPX109" s="189"/>
      <c r="UPY109" s="189"/>
      <c r="UPZ109" s="189"/>
      <c r="UQA109" s="189"/>
      <c r="UQB109" s="189"/>
      <c r="UQC109" s="189"/>
      <c r="UQD109" s="189"/>
      <c r="UQE109" s="189"/>
      <c r="UQF109" s="189"/>
      <c r="UQG109" s="189"/>
      <c r="UQH109" s="189"/>
      <c r="UQI109" s="189"/>
      <c r="UQJ109" s="189"/>
      <c r="UQK109" s="189"/>
      <c r="UQL109" s="189"/>
      <c r="UQM109" s="189"/>
      <c r="UQN109" s="189"/>
      <c r="UQO109" s="189"/>
      <c r="UQP109" s="189"/>
      <c r="UQQ109" s="189"/>
      <c r="UQR109" s="189"/>
      <c r="UQS109" s="189"/>
      <c r="UQT109" s="189"/>
      <c r="UQU109" s="189"/>
      <c r="UQV109" s="189"/>
      <c r="UQW109" s="189"/>
      <c r="UQX109" s="189"/>
      <c r="UQY109" s="189"/>
      <c r="UQZ109" s="189"/>
      <c r="URA109" s="189"/>
      <c r="URB109" s="189"/>
      <c r="URC109" s="189"/>
      <c r="URD109" s="189"/>
      <c r="URE109" s="189"/>
      <c r="URF109" s="189"/>
      <c r="URG109" s="189"/>
      <c r="URH109" s="189"/>
      <c r="URI109" s="189"/>
      <c r="URJ109" s="189"/>
      <c r="URK109" s="189"/>
      <c r="URL109" s="189"/>
      <c r="URM109" s="189"/>
      <c r="URN109" s="189"/>
      <c r="URO109" s="189"/>
      <c r="URP109" s="189"/>
      <c r="URQ109" s="189"/>
      <c r="URR109" s="189"/>
      <c r="URS109" s="189"/>
      <c r="URT109" s="189"/>
      <c r="URU109" s="189"/>
      <c r="URV109" s="189"/>
      <c r="URW109" s="189"/>
      <c r="URX109" s="189"/>
      <c r="URY109" s="189"/>
      <c r="URZ109" s="189"/>
      <c r="USA109" s="189"/>
      <c r="USB109" s="189"/>
      <c r="USC109" s="189"/>
      <c r="USD109" s="189"/>
      <c r="USE109" s="189"/>
      <c r="USF109" s="189"/>
      <c r="USG109" s="189"/>
      <c r="USH109" s="189"/>
      <c r="USI109" s="189"/>
      <c r="USJ109" s="189"/>
      <c r="USK109" s="189"/>
      <c r="USL109" s="189"/>
      <c r="USM109" s="189"/>
      <c r="USN109" s="189"/>
      <c r="USO109" s="189"/>
      <c r="USP109" s="189"/>
      <c r="USQ109" s="189"/>
      <c r="USR109" s="189"/>
      <c r="USS109" s="189"/>
      <c r="UST109" s="189"/>
      <c r="USU109" s="189"/>
      <c r="USV109" s="189"/>
      <c r="USW109" s="189"/>
      <c r="USX109" s="189"/>
      <c r="USY109" s="189"/>
      <c r="USZ109" s="189"/>
      <c r="UTA109" s="189"/>
      <c r="UTB109" s="189"/>
      <c r="UTC109" s="189"/>
      <c r="UTD109" s="189"/>
      <c r="UTE109" s="189"/>
      <c r="UTF109" s="189"/>
      <c r="UTG109" s="189"/>
      <c r="UTH109" s="189"/>
      <c r="UTI109" s="189"/>
      <c r="UTJ109" s="189"/>
      <c r="UTK109" s="189"/>
      <c r="UTL109" s="189"/>
      <c r="UTM109" s="189"/>
      <c r="UTN109" s="189"/>
      <c r="UTO109" s="189"/>
      <c r="UTP109" s="189"/>
      <c r="UTQ109" s="189"/>
      <c r="UTR109" s="189"/>
      <c r="UTS109" s="189"/>
      <c r="UTT109" s="189"/>
      <c r="UTU109" s="189"/>
      <c r="UTV109" s="189"/>
      <c r="UTW109" s="189"/>
      <c r="UTX109" s="189"/>
      <c r="UTY109" s="189"/>
      <c r="UTZ109" s="189"/>
      <c r="UUA109" s="189"/>
      <c r="UUB109" s="189"/>
      <c r="UUC109" s="189"/>
      <c r="UUD109" s="189"/>
      <c r="UUE109" s="189"/>
      <c r="UUF109" s="189"/>
      <c r="UUG109" s="189"/>
      <c r="UUH109" s="189"/>
      <c r="UUI109" s="189"/>
      <c r="UUJ109" s="189"/>
      <c r="UUK109" s="189"/>
      <c r="UUL109" s="189"/>
      <c r="UUM109" s="189"/>
      <c r="UUN109" s="189"/>
      <c r="UUO109" s="189"/>
      <c r="UUP109" s="189"/>
      <c r="UUQ109" s="189"/>
      <c r="UUR109" s="189"/>
      <c r="UUS109" s="189"/>
      <c r="UUT109" s="189"/>
      <c r="UUU109" s="189"/>
      <c r="UUV109" s="189"/>
      <c r="UUW109" s="189"/>
      <c r="UUX109" s="189"/>
      <c r="UUY109" s="189"/>
      <c r="UUZ109" s="189"/>
      <c r="UVA109" s="189"/>
      <c r="UVB109" s="189"/>
      <c r="UVC109" s="189"/>
      <c r="UVD109" s="189"/>
      <c r="UVE109" s="189"/>
      <c r="UVF109" s="189"/>
      <c r="UVG109" s="189"/>
      <c r="UVH109" s="189"/>
      <c r="UVI109" s="189"/>
      <c r="UVJ109" s="189"/>
      <c r="UVK109" s="189"/>
      <c r="UVL109" s="189"/>
      <c r="UVM109" s="189"/>
      <c r="UVN109" s="189"/>
      <c r="UVO109" s="189"/>
      <c r="UVP109" s="189"/>
      <c r="UVQ109" s="189"/>
      <c r="UVR109" s="189"/>
      <c r="UVS109" s="189"/>
      <c r="UVT109" s="189"/>
      <c r="UVU109" s="189"/>
      <c r="UVV109" s="189"/>
      <c r="UVW109" s="189"/>
      <c r="UVX109" s="189"/>
      <c r="UVY109" s="189"/>
      <c r="UVZ109" s="189"/>
      <c r="UWA109" s="189"/>
      <c r="UWB109" s="189"/>
      <c r="UWC109" s="189"/>
      <c r="UWD109" s="189"/>
      <c r="UWE109" s="189"/>
      <c r="UWF109" s="189"/>
      <c r="UWG109" s="189"/>
      <c r="UWH109" s="189"/>
      <c r="UWI109" s="189"/>
      <c r="UWJ109" s="189"/>
      <c r="UWK109" s="189"/>
      <c r="UWL109" s="189"/>
      <c r="UWM109" s="189"/>
      <c r="UWN109" s="189"/>
      <c r="UWO109" s="189"/>
      <c r="UWP109" s="189"/>
      <c r="UWQ109" s="189"/>
      <c r="UWR109" s="189"/>
      <c r="UWS109" s="189"/>
      <c r="UWT109" s="189"/>
      <c r="UWU109" s="189"/>
      <c r="UWV109" s="189"/>
      <c r="UWW109" s="189"/>
      <c r="UWX109" s="189"/>
      <c r="UWY109" s="189"/>
      <c r="UWZ109" s="189"/>
      <c r="UXA109" s="189"/>
      <c r="UXB109" s="189"/>
      <c r="UXC109" s="189"/>
      <c r="UXD109" s="189"/>
      <c r="UXE109" s="189"/>
      <c r="UXF109" s="189"/>
      <c r="UXG109" s="189"/>
      <c r="UXH109" s="189"/>
      <c r="UXI109" s="189"/>
      <c r="UXJ109" s="189"/>
      <c r="UXK109" s="189"/>
      <c r="UXL109" s="189"/>
      <c r="UXM109" s="189"/>
      <c r="UXN109" s="189"/>
      <c r="UXO109" s="189"/>
      <c r="UXP109" s="189"/>
      <c r="UXQ109" s="189"/>
      <c r="UXR109" s="189"/>
      <c r="UXS109" s="189"/>
      <c r="UXT109" s="189"/>
      <c r="UXU109" s="189"/>
      <c r="UXV109" s="189"/>
      <c r="UXW109" s="189"/>
      <c r="UXX109" s="189"/>
      <c r="UXY109" s="189"/>
      <c r="UXZ109" s="189"/>
      <c r="UYA109" s="189"/>
      <c r="UYB109" s="189"/>
      <c r="UYC109" s="189"/>
      <c r="UYD109" s="189"/>
      <c r="UYE109" s="189"/>
      <c r="UYF109" s="189"/>
      <c r="UYG109" s="189"/>
      <c r="UYH109" s="189"/>
      <c r="UYI109" s="189"/>
      <c r="UYJ109" s="189"/>
      <c r="UYK109" s="189"/>
      <c r="UYL109" s="189"/>
      <c r="UYM109" s="189"/>
      <c r="UYN109" s="189"/>
      <c r="UYO109" s="189"/>
      <c r="UYP109" s="189"/>
      <c r="UYQ109" s="189"/>
      <c r="UYR109" s="189"/>
      <c r="UYS109" s="189"/>
      <c r="UYT109" s="189"/>
      <c r="UYU109" s="189"/>
      <c r="UYV109" s="189"/>
      <c r="UYW109" s="189"/>
      <c r="UYX109" s="189"/>
      <c r="UYY109" s="189"/>
      <c r="UYZ109" s="189"/>
      <c r="UZA109" s="189"/>
      <c r="UZB109" s="189"/>
      <c r="UZC109" s="189"/>
      <c r="UZD109" s="189"/>
      <c r="UZE109" s="189"/>
      <c r="UZF109" s="189"/>
      <c r="UZG109" s="189"/>
      <c r="UZH109" s="189"/>
      <c r="UZI109" s="189"/>
      <c r="UZJ109" s="189"/>
      <c r="UZK109" s="189"/>
      <c r="UZL109" s="189"/>
      <c r="UZM109" s="189"/>
      <c r="UZN109" s="189"/>
      <c r="UZO109" s="189"/>
      <c r="UZP109" s="189"/>
      <c r="UZQ109" s="189"/>
      <c r="UZR109" s="189"/>
      <c r="UZS109" s="189"/>
      <c r="UZT109" s="189"/>
      <c r="UZU109" s="189"/>
      <c r="UZV109" s="189"/>
      <c r="UZW109" s="189"/>
      <c r="UZX109" s="189"/>
      <c r="UZY109" s="189"/>
      <c r="UZZ109" s="189"/>
      <c r="VAA109" s="189"/>
      <c r="VAB109" s="189"/>
      <c r="VAC109" s="189"/>
      <c r="VAD109" s="189"/>
      <c r="VAE109" s="189"/>
      <c r="VAF109" s="189"/>
      <c r="VAG109" s="189"/>
      <c r="VAH109" s="189"/>
      <c r="VAI109" s="189"/>
      <c r="VAJ109" s="189"/>
      <c r="VAK109" s="189"/>
      <c r="VAL109" s="189"/>
      <c r="VAM109" s="189"/>
      <c r="VAN109" s="189"/>
      <c r="VAO109" s="189"/>
      <c r="VAP109" s="189"/>
      <c r="VAQ109" s="189"/>
      <c r="VAR109" s="189"/>
      <c r="VAS109" s="189"/>
      <c r="VAT109" s="189"/>
      <c r="VAU109" s="189"/>
      <c r="VAV109" s="189"/>
      <c r="VAW109" s="189"/>
      <c r="VAX109" s="189"/>
      <c r="VAY109" s="189"/>
      <c r="VAZ109" s="189"/>
      <c r="VBA109" s="189"/>
      <c r="VBB109" s="189"/>
      <c r="VBC109" s="189"/>
      <c r="VBD109" s="189"/>
      <c r="VBE109" s="189"/>
      <c r="VBF109" s="189"/>
      <c r="VBG109" s="189"/>
      <c r="VBH109" s="189"/>
      <c r="VBI109" s="189"/>
      <c r="VBJ109" s="189"/>
      <c r="VBK109" s="189"/>
      <c r="VBL109" s="189"/>
      <c r="VBM109" s="189"/>
      <c r="VBN109" s="189"/>
      <c r="VBO109" s="189"/>
      <c r="VBP109" s="189"/>
      <c r="VBQ109" s="189"/>
      <c r="VBR109" s="189"/>
      <c r="VBS109" s="189"/>
      <c r="VBT109" s="189"/>
      <c r="VBU109" s="189"/>
      <c r="VBV109" s="189"/>
      <c r="VBW109" s="189"/>
      <c r="VBX109" s="189"/>
      <c r="VBY109" s="189"/>
      <c r="VBZ109" s="189"/>
      <c r="VCA109" s="189"/>
      <c r="VCB109" s="189"/>
      <c r="VCC109" s="189"/>
      <c r="VCD109" s="189"/>
      <c r="VCE109" s="189"/>
      <c r="VCF109" s="189"/>
      <c r="VCG109" s="189"/>
      <c r="VCH109" s="189"/>
      <c r="VCI109" s="189"/>
      <c r="VCJ109" s="189"/>
      <c r="VCK109" s="189"/>
      <c r="VCL109" s="189"/>
      <c r="VCM109" s="189"/>
      <c r="VCN109" s="189"/>
      <c r="VCO109" s="189"/>
      <c r="VCP109" s="189"/>
      <c r="VCQ109" s="189"/>
      <c r="VCR109" s="189"/>
      <c r="VCS109" s="189"/>
      <c r="VCT109" s="189"/>
      <c r="VCU109" s="189"/>
      <c r="VCV109" s="189"/>
      <c r="VCW109" s="189"/>
      <c r="VCX109" s="189"/>
      <c r="VCY109" s="189"/>
      <c r="VCZ109" s="189"/>
      <c r="VDA109" s="189"/>
      <c r="VDB109" s="189"/>
      <c r="VDC109" s="189"/>
      <c r="VDD109" s="189"/>
      <c r="VDE109" s="189"/>
      <c r="VDF109" s="189"/>
      <c r="VDG109" s="189"/>
      <c r="VDH109" s="189"/>
      <c r="VDI109" s="189"/>
      <c r="VDJ109" s="189"/>
      <c r="VDK109" s="189"/>
      <c r="VDL109" s="189"/>
      <c r="VDM109" s="189"/>
      <c r="VDN109" s="189"/>
      <c r="VDO109" s="189"/>
      <c r="VDP109" s="189"/>
      <c r="VDQ109" s="189"/>
      <c r="VDR109" s="189"/>
      <c r="VDS109" s="189"/>
      <c r="VDT109" s="189"/>
      <c r="VDU109" s="189"/>
      <c r="VDV109" s="189"/>
      <c r="VDW109" s="189"/>
      <c r="VDX109" s="189"/>
      <c r="VDY109" s="189"/>
      <c r="VDZ109" s="189"/>
      <c r="VEA109" s="189"/>
      <c r="VEB109" s="189"/>
      <c r="VEC109" s="189"/>
      <c r="VED109" s="189"/>
      <c r="VEE109" s="189"/>
      <c r="VEF109" s="189"/>
      <c r="VEG109" s="189"/>
      <c r="VEH109" s="189"/>
      <c r="VEI109" s="189"/>
      <c r="VEJ109" s="189"/>
      <c r="VEK109" s="189"/>
      <c r="VEL109" s="189"/>
      <c r="VEM109" s="189"/>
      <c r="VEN109" s="189"/>
      <c r="VEO109" s="189"/>
      <c r="VEP109" s="189"/>
      <c r="VEQ109" s="189"/>
      <c r="VER109" s="189"/>
      <c r="VES109" s="189"/>
      <c r="VET109" s="189"/>
      <c r="VEU109" s="189"/>
      <c r="VEV109" s="189"/>
      <c r="VEW109" s="189"/>
      <c r="VEX109" s="189"/>
      <c r="VEY109" s="189"/>
      <c r="VEZ109" s="189"/>
      <c r="VFA109" s="189"/>
      <c r="VFB109" s="189"/>
      <c r="VFC109" s="189"/>
      <c r="VFD109" s="189"/>
      <c r="VFE109" s="189"/>
      <c r="VFF109" s="189"/>
      <c r="VFG109" s="189"/>
      <c r="VFH109" s="189"/>
      <c r="VFI109" s="189"/>
      <c r="VFJ109" s="189"/>
      <c r="VFK109" s="189"/>
      <c r="VFL109" s="189"/>
      <c r="VFM109" s="189"/>
      <c r="VFN109" s="189"/>
      <c r="VFO109" s="189"/>
      <c r="VFP109" s="189"/>
      <c r="VFQ109" s="189"/>
      <c r="VFR109" s="189"/>
      <c r="VFS109" s="189"/>
      <c r="VFT109" s="189"/>
      <c r="VFU109" s="189"/>
      <c r="VFV109" s="189"/>
      <c r="VFW109" s="189"/>
      <c r="VFX109" s="189"/>
      <c r="VFY109" s="189"/>
      <c r="VFZ109" s="189"/>
      <c r="VGA109" s="189"/>
      <c r="VGB109" s="189"/>
      <c r="VGC109" s="189"/>
      <c r="VGD109" s="189"/>
      <c r="VGE109" s="189"/>
      <c r="VGF109" s="189"/>
      <c r="VGG109" s="189"/>
      <c r="VGH109" s="189"/>
      <c r="VGI109" s="189"/>
      <c r="VGJ109" s="189"/>
      <c r="VGK109" s="189"/>
      <c r="VGL109" s="189"/>
      <c r="VGM109" s="189"/>
      <c r="VGN109" s="189"/>
      <c r="VGO109" s="189"/>
      <c r="VGP109" s="189"/>
      <c r="VGQ109" s="189"/>
      <c r="VGR109" s="189"/>
      <c r="VGS109" s="189"/>
      <c r="VGT109" s="189"/>
      <c r="VGU109" s="189"/>
      <c r="VGV109" s="189"/>
      <c r="VGW109" s="189"/>
      <c r="VGX109" s="189"/>
      <c r="VGY109" s="189"/>
      <c r="VGZ109" s="189"/>
      <c r="VHA109" s="189"/>
      <c r="VHB109" s="189"/>
      <c r="VHC109" s="189"/>
      <c r="VHD109" s="189"/>
      <c r="VHE109" s="189"/>
      <c r="VHF109" s="189"/>
      <c r="VHG109" s="189"/>
      <c r="VHH109" s="189"/>
      <c r="VHI109" s="189"/>
      <c r="VHJ109" s="189"/>
      <c r="VHK109" s="189"/>
      <c r="VHL109" s="189"/>
      <c r="VHM109" s="189"/>
      <c r="VHN109" s="189"/>
      <c r="VHO109" s="189"/>
      <c r="VHP109" s="189"/>
      <c r="VHQ109" s="189"/>
      <c r="VHR109" s="189"/>
      <c r="VHS109" s="189"/>
      <c r="VHT109" s="189"/>
      <c r="VHU109" s="189"/>
      <c r="VHV109" s="189"/>
      <c r="VHW109" s="189"/>
      <c r="VHX109" s="189"/>
      <c r="VHY109" s="189"/>
      <c r="VHZ109" s="189"/>
      <c r="VIA109" s="189"/>
      <c r="VIB109" s="189"/>
      <c r="VIC109" s="189"/>
      <c r="VID109" s="189"/>
      <c r="VIE109" s="189"/>
      <c r="VIF109" s="189"/>
      <c r="VIG109" s="189"/>
      <c r="VIH109" s="189"/>
      <c r="VII109" s="189"/>
      <c r="VIJ109" s="189"/>
      <c r="VIK109" s="189"/>
      <c r="VIL109" s="189"/>
      <c r="VIM109" s="189"/>
      <c r="VIN109" s="189"/>
      <c r="VIO109" s="189"/>
      <c r="VIP109" s="189"/>
      <c r="VIQ109" s="189"/>
      <c r="VIR109" s="189"/>
      <c r="VIS109" s="189"/>
      <c r="VIT109" s="189"/>
      <c r="VIU109" s="189"/>
      <c r="VIV109" s="189"/>
      <c r="VIW109" s="189"/>
      <c r="VIX109" s="189"/>
      <c r="VIY109" s="189"/>
      <c r="VIZ109" s="189"/>
      <c r="VJA109" s="189"/>
      <c r="VJB109" s="189"/>
      <c r="VJC109" s="189"/>
      <c r="VJD109" s="189"/>
      <c r="VJE109" s="189"/>
      <c r="VJF109" s="189"/>
      <c r="VJG109" s="189"/>
      <c r="VJH109" s="189"/>
      <c r="VJI109" s="189"/>
      <c r="VJJ109" s="189"/>
      <c r="VJK109" s="189"/>
      <c r="VJL109" s="189"/>
      <c r="VJM109" s="189"/>
      <c r="VJN109" s="189"/>
      <c r="VJO109" s="189"/>
      <c r="VJP109" s="189"/>
      <c r="VJQ109" s="189"/>
      <c r="VJR109" s="189"/>
      <c r="VJS109" s="189"/>
      <c r="VJT109" s="189"/>
      <c r="VJU109" s="189"/>
      <c r="VJV109" s="189"/>
      <c r="VJW109" s="189"/>
      <c r="VJX109" s="189"/>
      <c r="VJY109" s="189"/>
      <c r="VJZ109" s="189"/>
      <c r="VKA109" s="189"/>
      <c r="VKB109" s="189"/>
      <c r="VKC109" s="189"/>
      <c r="VKD109" s="189"/>
      <c r="VKE109" s="189"/>
      <c r="VKF109" s="189"/>
      <c r="VKG109" s="189"/>
      <c r="VKH109" s="189"/>
      <c r="VKI109" s="189"/>
      <c r="VKJ109" s="189"/>
      <c r="VKK109" s="189"/>
      <c r="VKL109" s="189"/>
      <c r="VKM109" s="189"/>
      <c r="VKN109" s="189"/>
      <c r="VKO109" s="189"/>
      <c r="VKP109" s="189"/>
      <c r="VKQ109" s="189"/>
      <c r="VKR109" s="189"/>
      <c r="VKS109" s="189"/>
      <c r="VKT109" s="189"/>
      <c r="VKU109" s="189"/>
      <c r="VKV109" s="189"/>
      <c r="VKW109" s="189"/>
      <c r="VKX109" s="189"/>
      <c r="VKY109" s="189"/>
      <c r="VKZ109" s="189"/>
      <c r="VLA109" s="189"/>
      <c r="VLB109" s="189"/>
      <c r="VLC109" s="189"/>
      <c r="VLD109" s="189"/>
      <c r="VLE109" s="189"/>
      <c r="VLF109" s="189"/>
      <c r="VLG109" s="189"/>
      <c r="VLH109" s="189"/>
      <c r="VLI109" s="189"/>
      <c r="VLJ109" s="189"/>
      <c r="VLK109" s="189"/>
      <c r="VLL109" s="189"/>
      <c r="VLM109" s="189"/>
      <c r="VLN109" s="189"/>
      <c r="VLO109" s="189"/>
      <c r="VLP109" s="189"/>
      <c r="VLQ109" s="189"/>
      <c r="VLR109" s="189"/>
      <c r="VLS109" s="189"/>
      <c r="VLT109" s="189"/>
      <c r="VLU109" s="189"/>
      <c r="VLV109" s="189"/>
      <c r="VLW109" s="189"/>
      <c r="VLX109" s="189"/>
      <c r="VLY109" s="189"/>
      <c r="VLZ109" s="189"/>
      <c r="VMA109" s="189"/>
      <c r="VMB109" s="189"/>
      <c r="VMC109" s="189"/>
      <c r="VMD109" s="189"/>
      <c r="VME109" s="189"/>
      <c r="VMF109" s="189"/>
      <c r="VMG109" s="189"/>
      <c r="VMH109" s="189"/>
      <c r="VMI109" s="189"/>
      <c r="VMJ109" s="189"/>
      <c r="VMK109" s="189"/>
      <c r="VML109" s="189"/>
      <c r="VMM109" s="189"/>
      <c r="VMN109" s="189"/>
      <c r="VMO109" s="189"/>
      <c r="VMP109" s="189"/>
      <c r="VMQ109" s="189"/>
      <c r="VMR109" s="189"/>
      <c r="VMS109" s="189"/>
      <c r="VMT109" s="189"/>
      <c r="VMU109" s="189"/>
      <c r="VMV109" s="189"/>
      <c r="VMW109" s="189"/>
      <c r="VMX109" s="189"/>
      <c r="VMY109" s="189"/>
      <c r="VMZ109" s="189"/>
      <c r="VNA109" s="189"/>
      <c r="VNB109" s="189"/>
      <c r="VNC109" s="189"/>
      <c r="VND109" s="189"/>
      <c r="VNE109" s="189"/>
      <c r="VNF109" s="189"/>
      <c r="VNG109" s="189"/>
      <c r="VNH109" s="189"/>
      <c r="VNI109" s="189"/>
      <c r="VNJ109" s="189"/>
      <c r="VNK109" s="189"/>
      <c r="VNL109" s="189"/>
      <c r="VNM109" s="189"/>
      <c r="VNN109" s="189"/>
      <c r="VNO109" s="189"/>
      <c r="VNP109" s="189"/>
      <c r="VNQ109" s="189"/>
      <c r="VNR109" s="189"/>
      <c r="VNS109" s="189"/>
      <c r="VNT109" s="189"/>
      <c r="VNU109" s="189"/>
      <c r="VNV109" s="189"/>
      <c r="VNW109" s="189"/>
      <c r="VNX109" s="189"/>
      <c r="VNY109" s="189"/>
      <c r="VNZ109" s="189"/>
      <c r="VOA109" s="189"/>
      <c r="VOB109" s="189"/>
      <c r="VOC109" s="189"/>
      <c r="VOD109" s="189"/>
      <c r="VOE109" s="189"/>
      <c r="VOF109" s="189"/>
      <c r="VOG109" s="189"/>
      <c r="VOH109" s="189"/>
      <c r="VOI109" s="189"/>
      <c r="VOJ109" s="189"/>
      <c r="VOK109" s="189"/>
      <c r="VOL109" s="189"/>
      <c r="VOM109" s="189"/>
      <c r="VON109" s="189"/>
      <c r="VOO109" s="189"/>
      <c r="VOP109" s="189"/>
      <c r="VOQ109" s="189"/>
      <c r="VOR109" s="189"/>
      <c r="VOS109" s="189"/>
      <c r="VOT109" s="189"/>
      <c r="VOU109" s="189"/>
      <c r="VOV109" s="189"/>
      <c r="VOW109" s="189"/>
      <c r="VOX109" s="189"/>
      <c r="VOY109" s="189"/>
      <c r="VOZ109" s="189"/>
      <c r="VPA109" s="189"/>
      <c r="VPB109" s="189"/>
      <c r="VPC109" s="189"/>
      <c r="VPD109" s="189"/>
      <c r="VPE109" s="189"/>
      <c r="VPF109" s="189"/>
      <c r="VPG109" s="189"/>
      <c r="VPH109" s="189"/>
      <c r="VPI109" s="189"/>
      <c r="VPJ109" s="189"/>
      <c r="VPK109" s="189"/>
      <c r="VPL109" s="189"/>
      <c r="VPM109" s="189"/>
      <c r="VPN109" s="189"/>
      <c r="VPO109" s="189"/>
      <c r="VPP109" s="189"/>
      <c r="VPQ109" s="189"/>
      <c r="VPR109" s="189"/>
      <c r="VPS109" s="189"/>
      <c r="VPT109" s="189"/>
      <c r="VPU109" s="189"/>
      <c r="VPV109" s="189"/>
      <c r="VPW109" s="189"/>
      <c r="VPX109" s="189"/>
      <c r="VPY109" s="189"/>
      <c r="VPZ109" s="189"/>
      <c r="VQA109" s="189"/>
      <c r="VQB109" s="189"/>
      <c r="VQC109" s="189"/>
      <c r="VQD109" s="189"/>
      <c r="VQE109" s="189"/>
      <c r="VQF109" s="189"/>
      <c r="VQG109" s="189"/>
      <c r="VQH109" s="189"/>
      <c r="VQI109" s="189"/>
      <c r="VQJ109" s="189"/>
      <c r="VQK109" s="189"/>
      <c r="VQL109" s="189"/>
      <c r="VQM109" s="189"/>
      <c r="VQN109" s="189"/>
      <c r="VQO109" s="189"/>
      <c r="VQP109" s="189"/>
      <c r="VQQ109" s="189"/>
      <c r="VQR109" s="189"/>
      <c r="VQS109" s="189"/>
      <c r="VQT109" s="189"/>
      <c r="VQU109" s="189"/>
      <c r="VQV109" s="189"/>
      <c r="VQW109" s="189"/>
      <c r="VQX109" s="189"/>
      <c r="VQY109" s="189"/>
      <c r="VQZ109" s="189"/>
      <c r="VRA109" s="189"/>
      <c r="VRB109" s="189"/>
      <c r="VRC109" s="189"/>
      <c r="VRD109" s="189"/>
      <c r="VRE109" s="189"/>
      <c r="VRF109" s="189"/>
      <c r="VRG109" s="189"/>
      <c r="VRH109" s="189"/>
      <c r="VRI109" s="189"/>
      <c r="VRJ109" s="189"/>
      <c r="VRK109" s="189"/>
      <c r="VRL109" s="189"/>
      <c r="VRM109" s="189"/>
      <c r="VRN109" s="189"/>
      <c r="VRO109" s="189"/>
      <c r="VRP109" s="189"/>
      <c r="VRQ109" s="189"/>
      <c r="VRR109" s="189"/>
      <c r="VRS109" s="189"/>
      <c r="VRT109" s="189"/>
      <c r="VRU109" s="189"/>
      <c r="VRV109" s="189"/>
      <c r="VRW109" s="189"/>
      <c r="VRX109" s="189"/>
      <c r="VRY109" s="189"/>
      <c r="VRZ109" s="189"/>
      <c r="VSA109" s="189"/>
      <c r="VSB109" s="189"/>
      <c r="VSC109" s="189"/>
      <c r="VSD109" s="189"/>
      <c r="VSE109" s="189"/>
      <c r="VSF109" s="189"/>
      <c r="VSG109" s="189"/>
      <c r="VSH109" s="189"/>
      <c r="VSI109" s="189"/>
      <c r="VSJ109" s="189"/>
      <c r="VSK109" s="189"/>
      <c r="VSL109" s="189"/>
      <c r="VSM109" s="189"/>
      <c r="VSN109" s="189"/>
      <c r="VSO109" s="189"/>
      <c r="VSP109" s="189"/>
      <c r="VSQ109" s="189"/>
      <c r="VSR109" s="189"/>
      <c r="VSS109" s="189"/>
      <c r="VST109" s="189"/>
      <c r="VSU109" s="189"/>
      <c r="VSV109" s="189"/>
      <c r="VSW109" s="189"/>
      <c r="VSX109" s="189"/>
      <c r="VSY109" s="189"/>
      <c r="VSZ109" s="189"/>
      <c r="VTA109" s="189"/>
      <c r="VTB109" s="189"/>
      <c r="VTC109" s="189"/>
      <c r="VTD109" s="189"/>
      <c r="VTE109" s="189"/>
      <c r="VTF109" s="189"/>
      <c r="VTG109" s="189"/>
      <c r="VTH109" s="189"/>
      <c r="VTI109" s="189"/>
      <c r="VTJ109" s="189"/>
      <c r="VTK109" s="189"/>
      <c r="VTL109" s="189"/>
      <c r="VTM109" s="189"/>
      <c r="VTN109" s="189"/>
      <c r="VTO109" s="189"/>
      <c r="VTP109" s="189"/>
      <c r="VTQ109" s="189"/>
      <c r="VTR109" s="189"/>
      <c r="VTS109" s="189"/>
      <c r="VTT109" s="189"/>
      <c r="VTU109" s="189"/>
      <c r="VTV109" s="189"/>
      <c r="VTW109" s="189"/>
      <c r="VTX109" s="189"/>
      <c r="VTY109" s="189"/>
      <c r="VTZ109" s="189"/>
      <c r="VUA109" s="189"/>
      <c r="VUB109" s="189"/>
      <c r="VUC109" s="189"/>
      <c r="VUD109" s="189"/>
      <c r="VUE109" s="189"/>
      <c r="VUF109" s="189"/>
      <c r="VUG109" s="189"/>
      <c r="VUH109" s="189"/>
      <c r="VUI109" s="189"/>
      <c r="VUJ109" s="189"/>
      <c r="VUK109" s="189"/>
      <c r="VUL109" s="189"/>
      <c r="VUM109" s="189"/>
      <c r="VUN109" s="189"/>
      <c r="VUO109" s="189"/>
      <c r="VUP109" s="189"/>
      <c r="VUQ109" s="189"/>
      <c r="VUR109" s="189"/>
      <c r="VUS109" s="189"/>
      <c r="VUT109" s="189"/>
      <c r="VUU109" s="189"/>
      <c r="VUV109" s="189"/>
      <c r="VUW109" s="189"/>
      <c r="VUX109" s="189"/>
      <c r="VUY109" s="189"/>
      <c r="VUZ109" s="189"/>
      <c r="VVA109" s="189"/>
      <c r="VVB109" s="189"/>
      <c r="VVC109" s="189"/>
      <c r="VVD109" s="189"/>
      <c r="VVE109" s="189"/>
      <c r="VVF109" s="189"/>
      <c r="VVG109" s="189"/>
      <c r="VVH109" s="189"/>
      <c r="VVI109" s="189"/>
      <c r="VVJ109" s="189"/>
      <c r="VVK109" s="189"/>
      <c r="VVL109" s="189"/>
      <c r="VVM109" s="189"/>
      <c r="VVN109" s="189"/>
      <c r="VVO109" s="189"/>
      <c r="VVP109" s="189"/>
      <c r="VVQ109" s="189"/>
      <c r="VVR109" s="189"/>
      <c r="VVS109" s="189"/>
      <c r="VVT109" s="189"/>
      <c r="VVU109" s="189"/>
      <c r="VVV109" s="189"/>
      <c r="VVW109" s="189"/>
      <c r="VVX109" s="189"/>
      <c r="VVY109" s="189"/>
      <c r="VVZ109" s="189"/>
      <c r="VWA109" s="189"/>
      <c r="VWB109" s="189"/>
      <c r="VWC109" s="189"/>
      <c r="VWD109" s="189"/>
      <c r="VWE109" s="189"/>
      <c r="VWF109" s="189"/>
      <c r="VWG109" s="189"/>
      <c r="VWH109" s="189"/>
      <c r="VWI109" s="189"/>
      <c r="VWJ109" s="189"/>
      <c r="VWK109" s="189"/>
      <c r="VWL109" s="189"/>
      <c r="VWM109" s="189"/>
      <c r="VWN109" s="189"/>
      <c r="VWO109" s="189"/>
      <c r="VWP109" s="189"/>
      <c r="VWQ109" s="189"/>
      <c r="VWR109" s="189"/>
      <c r="VWS109" s="189"/>
      <c r="VWT109" s="189"/>
      <c r="VWU109" s="189"/>
      <c r="VWV109" s="189"/>
      <c r="VWW109" s="189"/>
      <c r="VWX109" s="189"/>
      <c r="VWY109" s="189"/>
      <c r="VWZ109" s="189"/>
      <c r="VXA109" s="189"/>
      <c r="VXB109" s="189"/>
      <c r="VXC109" s="189"/>
      <c r="VXD109" s="189"/>
      <c r="VXE109" s="189"/>
      <c r="VXF109" s="189"/>
      <c r="VXG109" s="189"/>
      <c r="VXH109" s="189"/>
      <c r="VXI109" s="189"/>
      <c r="VXJ109" s="189"/>
      <c r="VXK109" s="189"/>
      <c r="VXL109" s="189"/>
      <c r="VXM109" s="189"/>
      <c r="VXN109" s="189"/>
      <c r="VXO109" s="189"/>
      <c r="VXP109" s="189"/>
      <c r="VXQ109" s="189"/>
      <c r="VXR109" s="189"/>
      <c r="VXS109" s="189"/>
      <c r="VXT109" s="189"/>
      <c r="VXU109" s="189"/>
      <c r="VXV109" s="189"/>
      <c r="VXW109" s="189"/>
      <c r="VXX109" s="189"/>
      <c r="VXY109" s="189"/>
      <c r="VXZ109" s="189"/>
      <c r="VYA109" s="189"/>
      <c r="VYB109" s="189"/>
      <c r="VYC109" s="189"/>
      <c r="VYD109" s="189"/>
      <c r="VYE109" s="189"/>
      <c r="VYF109" s="189"/>
      <c r="VYG109" s="189"/>
      <c r="VYH109" s="189"/>
      <c r="VYI109" s="189"/>
      <c r="VYJ109" s="189"/>
      <c r="VYK109" s="189"/>
      <c r="VYL109" s="189"/>
      <c r="VYM109" s="189"/>
      <c r="VYN109" s="189"/>
      <c r="VYO109" s="189"/>
      <c r="VYP109" s="189"/>
      <c r="VYQ109" s="189"/>
      <c r="VYR109" s="189"/>
      <c r="VYS109" s="189"/>
      <c r="VYT109" s="189"/>
      <c r="VYU109" s="189"/>
      <c r="VYV109" s="189"/>
      <c r="VYW109" s="189"/>
      <c r="VYX109" s="189"/>
      <c r="VYY109" s="189"/>
      <c r="VYZ109" s="189"/>
      <c r="VZA109" s="189"/>
      <c r="VZB109" s="189"/>
      <c r="VZC109" s="189"/>
      <c r="VZD109" s="189"/>
      <c r="VZE109" s="189"/>
      <c r="VZF109" s="189"/>
      <c r="VZG109" s="189"/>
      <c r="VZH109" s="189"/>
      <c r="VZI109" s="189"/>
      <c r="VZJ109" s="189"/>
      <c r="VZK109" s="189"/>
      <c r="VZL109" s="189"/>
      <c r="VZM109" s="189"/>
      <c r="VZN109" s="189"/>
      <c r="VZO109" s="189"/>
      <c r="VZP109" s="189"/>
      <c r="VZQ109" s="189"/>
      <c r="VZR109" s="189"/>
      <c r="VZS109" s="189"/>
      <c r="VZT109" s="189"/>
      <c r="VZU109" s="189"/>
      <c r="VZV109" s="189"/>
      <c r="VZW109" s="189"/>
      <c r="VZX109" s="189"/>
      <c r="VZY109" s="189"/>
      <c r="VZZ109" s="189"/>
      <c r="WAA109" s="189"/>
      <c r="WAB109" s="189"/>
      <c r="WAC109" s="189"/>
      <c r="WAD109" s="189"/>
      <c r="WAE109" s="189"/>
      <c r="WAF109" s="189"/>
      <c r="WAG109" s="189"/>
      <c r="WAH109" s="189"/>
      <c r="WAI109" s="189"/>
      <c r="WAJ109" s="189"/>
      <c r="WAK109" s="189"/>
      <c r="WAL109" s="189"/>
      <c r="WAM109" s="189"/>
      <c r="WAN109" s="189"/>
      <c r="WAO109" s="189"/>
      <c r="WAP109" s="189"/>
      <c r="WAQ109" s="189"/>
      <c r="WAR109" s="189"/>
      <c r="WAS109" s="189"/>
      <c r="WAT109" s="189"/>
      <c r="WAU109" s="189"/>
      <c r="WAV109" s="189"/>
      <c r="WAW109" s="189"/>
      <c r="WAX109" s="189"/>
      <c r="WAY109" s="189"/>
      <c r="WAZ109" s="189"/>
      <c r="WBA109" s="189"/>
      <c r="WBB109" s="189"/>
      <c r="WBC109" s="189"/>
      <c r="WBD109" s="189"/>
      <c r="WBE109" s="189"/>
      <c r="WBF109" s="189"/>
      <c r="WBG109" s="189"/>
      <c r="WBH109" s="189"/>
      <c r="WBI109" s="189"/>
      <c r="WBJ109" s="189"/>
      <c r="WBK109" s="189"/>
      <c r="WBL109" s="189"/>
      <c r="WBM109" s="189"/>
      <c r="WBN109" s="189"/>
      <c r="WBO109" s="189"/>
      <c r="WBP109" s="189"/>
      <c r="WBQ109" s="189"/>
      <c r="WBR109" s="189"/>
      <c r="WBS109" s="189"/>
      <c r="WBT109" s="189"/>
      <c r="WBU109" s="189"/>
      <c r="WBV109" s="189"/>
      <c r="WBW109" s="189"/>
      <c r="WBX109" s="189"/>
      <c r="WBY109" s="189"/>
      <c r="WBZ109" s="189"/>
      <c r="WCA109" s="189"/>
      <c r="WCB109" s="189"/>
      <c r="WCC109" s="189"/>
      <c r="WCD109" s="189"/>
      <c r="WCE109" s="189"/>
      <c r="WCF109" s="189"/>
      <c r="WCG109" s="189"/>
      <c r="WCH109" s="189"/>
      <c r="WCI109" s="189"/>
      <c r="WCJ109" s="189"/>
      <c r="WCK109" s="189"/>
      <c r="WCL109" s="189"/>
      <c r="WCM109" s="189"/>
      <c r="WCN109" s="189"/>
      <c r="WCO109" s="189"/>
      <c r="WCP109" s="189"/>
      <c r="WCQ109" s="189"/>
      <c r="WCR109" s="189"/>
      <c r="WCS109" s="189"/>
      <c r="WCT109" s="189"/>
      <c r="WCU109" s="189"/>
      <c r="WCV109" s="189"/>
      <c r="WCW109" s="189"/>
      <c r="WCX109" s="189"/>
      <c r="WCY109" s="189"/>
      <c r="WCZ109" s="189"/>
      <c r="WDA109" s="189"/>
      <c r="WDB109" s="189"/>
      <c r="WDC109" s="189"/>
      <c r="WDD109" s="189"/>
      <c r="WDE109" s="189"/>
      <c r="WDF109" s="189"/>
      <c r="WDG109" s="189"/>
      <c r="WDH109" s="189"/>
      <c r="WDI109" s="189"/>
      <c r="WDJ109" s="189"/>
      <c r="WDK109" s="189"/>
      <c r="WDL109" s="189"/>
      <c r="WDM109" s="189"/>
      <c r="WDN109" s="189"/>
      <c r="WDO109" s="189"/>
      <c r="WDP109" s="189"/>
      <c r="WDQ109" s="189"/>
      <c r="WDR109" s="189"/>
      <c r="WDS109" s="189"/>
      <c r="WDT109" s="189"/>
      <c r="WDU109" s="189"/>
      <c r="WDV109" s="189"/>
      <c r="WDW109" s="189"/>
      <c r="WDX109" s="189"/>
      <c r="WDY109" s="189"/>
      <c r="WDZ109" s="189"/>
      <c r="WEA109" s="189"/>
      <c r="WEB109" s="189"/>
      <c r="WEC109" s="189"/>
      <c r="WED109" s="189"/>
      <c r="WEE109" s="189"/>
      <c r="WEF109" s="189"/>
      <c r="WEG109" s="189"/>
      <c r="WEH109" s="189"/>
      <c r="WEI109" s="189"/>
      <c r="WEJ109" s="189"/>
      <c r="WEK109" s="189"/>
      <c r="WEL109" s="189"/>
      <c r="WEM109" s="189"/>
      <c r="WEN109" s="189"/>
      <c r="WEO109" s="189"/>
      <c r="WEP109" s="189"/>
      <c r="WEQ109" s="189"/>
      <c r="WER109" s="189"/>
      <c r="WES109" s="189"/>
      <c r="WET109" s="189"/>
      <c r="WEU109" s="189"/>
      <c r="WEV109" s="189"/>
      <c r="WEW109" s="189"/>
      <c r="WEX109" s="189"/>
      <c r="WEY109" s="189"/>
      <c r="WEZ109" s="189"/>
      <c r="WFA109" s="189"/>
      <c r="WFB109" s="189"/>
      <c r="WFC109" s="189"/>
      <c r="WFD109" s="189"/>
      <c r="WFE109" s="189"/>
      <c r="WFF109" s="189"/>
      <c r="WFG109" s="189"/>
      <c r="WFH109" s="189"/>
      <c r="WFI109" s="189"/>
      <c r="WFJ109" s="189"/>
      <c r="WFK109" s="189"/>
      <c r="WFL109" s="189"/>
      <c r="WFM109" s="189"/>
      <c r="WFN109" s="189"/>
      <c r="WFO109" s="189"/>
      <c r="WFP109" s="189"/>
      <c r="WFQ109" s="189"/>
      <c r="WFR109" s="189"/>
      <c r="WFS109" s="189"/>
      <c r="WFT109" s="189"/>
      <c r="WFU109" s="189"/>
      <c r="WFV109" s="189"/>
      <c r="WFW109" s="189"/>
      <c r="WFX109" s="189"/>
      <c r="WFY109" s="189"/>
      <c r="WFZ109" s="189"/>
      <c r="WGA109" s="189"/>
      <c r="WGB109" s="189"/>
      <c r="WGC109" s="189"/>
      <c r="WGD109" s="189"/>
      <c r="WGE109" s="189"/>
      <c r="WGF109" s="189"/>
      <c r="WGG109" s="189"/>
      <c r="WGH109" s="189"/>
      <c r="WGI109" s="189"/>
      <c r="WGJ109" s="189"/>
      <c r="WGK109" s="189"/>
      <c r="WGL109" s="189"/>
      <c r="WGM109" s="189"/>
      <c r="WGN109" s="189"/>
      <c r="WGO109" s="189"/>
      <c r="WGP109" s="189"/>
      <c r="WGQ109" s="189"/>
      <c r="WGR109" s="189"/>
      <c r="WGS109" s="189"/>
      <c r="WGT109" s="189"/>
      <c r="WGU109" s="189"/>
      <c r="WGV109" s="189"/>
      <c r="WGW109" s="189"/>
      <c r="WGX109" s="189"/>
      <c r="WGY109" s="189"/>
      <c r="WGZ109" s="189"/>
      <c r="WHA109" s="189"/>
      <c r="WHB109" s="189"/>
      <c r="WHC109" s="189"/>
      <c r="WHD109" s="189"/>
      <c r="WHE109" s="189"/>
      <c r="WHF109" s="189"/>
      <c r="WHG109" s="189"/>
      <c r="WHH109" s="189"/>
      <c r="WHI109" s="189"/>
      <c r="WHJ109" s="189"/>
      <c r="WHK109" s="189"/>
      <c r="WHL109" s="189"/>
      <c r="WHM109" s="189"/>
      <c r="WHN109" s="189"/>
      <c r="WHO109" s="189"/>
      <c r="WHP109" s="189"/>
      <c r="WHQ109" s="189"/>
      <c r="WHR109" s="189"/>
      <c r="WHS109" s="189"/>
      <c r="WHT109" s="189"/>
      <c r="WHU109" s="189"/>
      <c r="WHV109" s="189"/>
      <c r="WHW109" s="189"/>
      <c r="WHX109" s="189"/>
      <c r="WHY109" s="189"/>
      <c r="WHZ109" s="189"/>
      <c r="WIA109" s="189"/>
      <c r="WIB109" s="189"/>
      <c r="WIC109" s="189"/>
      <c r="WID109" s="189"/>
      <c r="WIE109" s="189"/>
      <c r="WIF109" s="189"/>
      <c r="WIG109" s="189"/>
      <c r="WIH109" s="189"/>
      <c r="WII109" s="189"/>
      <c r="WIJ109" s="189"/>
      <c r="WIK109" s="189"/>
      <c r="WIL109" s="189"/>
      <c r="WIM109" s="189"/>
      <c r="WIN109" s="189"/>
      <c r="WIO109" s="189"/>
      <c r="WIP109" s="189"/>
      <c r="WIQ109" s="189"/>
      <c r="WIR109" s="189"/>
      <c r="WIS109" s="189"/>
      <c r="WIT109" s="189"/>
      <c r="WIU109" s="189"/>
      <c r="WIV109" s="189"/>
      <c r="WIW109" s="189"/>
      <c r="WIX109" s="189"/>
      <c r="WIY109" s="189"/>
      <c r="WIZ109" s="189"/>
      <c r="WJA109" s="189"/>
      <c r="WJB109" s="189"/>
      <c r="WJC109" s="189"/>
      <c r="WJD109" s="189"/>
      <c r="WJE109" s="189"/>
      <c r="WJF109" s="189"/>
      <c r="WJG109" s="189"/>
      <c r="WJH109" s="189"/>
      <c r="WJI109" s="189"/>
      <c r="WJJ109" s="189"/>
      <c r="WJK109" s="189"/>
      <c r="WJL109" s="189"/>
      <c r="WJM109" s="189"/>
      <c r="WJN109" s="189"/>
      <c r="WJO109" s="189"/>
      <c r="WJP109" s="189"/>
      <c r="WJQ109" s="189"/>
      <c r="WJR109" s="189"/>
      <c r="WJS109" s="189"/>
      <c r="WJT109" s="189"/>
      <c r="WJU109" s="189"/>
      <c r="WJV109" s="189"/>
      <c r="WJW109" s="189"/>
      <c r="WJX109" s="189"/>
      <c r="WJY109" s="189"/>
      <c r="WJZ109" s="189"/>
      <c r="WKA109" s="189"/>
      <c r="WKB109" s="189"/>
      <c r="WKC109" s="189"/>
      <c r="WKD109" s="189"/>
      <c r="WKE109" s="189"/>
      <c r="WKF109" s="189"/>
      <c r="WKG109" s="189"/>
      <c r="WKH109" s="189"/>
      <c r="WKI109" s="189"/>
      <c r="WKJ109" s="189"/>
      <c r="WKK109" s="189"/>
      <c r="WKL109" s="189"/>
      <c r="WKM109" s="189"/>
      <c r="WKN109" s="189"/>
      <c r="WKO109" s="189"/>
      <c r="WKP109" s="189"/>
      <c r="WKQ109" s="189"/>
      <c r="WKR109" s="189"/>
      <c r="WKS109" s="189"/>
      <c r="WKT109" s="189"/>
      <c r="WKU109" s="189"/>
      <c r="WKV109" s="189"/>
      <c r="WKW109" s="189"/>
      <c r="WKX109" s="189"/>
      <c r="WKY109" s="189"/>
      <c r="WKZ109" s="189"/>
      <c r="WLA109" s="189"/>
      <c r="WLB109" s="189"/>
      <c r="WLC109" s="189"/>
      <c r="WLD109" s="189"/>
      <c r="WLE109" s="189"/>
      <c r="WLF109" s="189"/>
      <c r="WLG109" s="189"/>
      <c r="WLH109" s="189"/>
      <c r="WLI109" s="189"/>
      <c r="WLJ109" s="189"/>
      <c r="WLK109" s="189"/>
      <c r="WLL109" s="189"/>
      <c r="WLM109" s="189"/>
      <c r="WLN109" s="189"/>
      <c r="WLO109" s="189"/>
      <c r="WLP109" s="189"/>
      <c r="WLQ109" s="189"/>
      <c r="WLR109" s="189"/>
      <c r="WLS109" s="189"/>
      <c r="WLT109" s="189"/>
      <c r="WLU109" s="189"/>
      <c r="WLV109" s="189"/>
      <c r="WLW109" s="189"/>
      <c r="WLX109" s="189"/>
      <c r="WLY109" s="189"/>
      <c r="WLZ109" s="189"/>
      <c r="WMA109" s="189"/>
      <c r="WMB109" s="189"/>
      <c r="WMC109" s="189"/>
      <c r="WMD109" s="189"/>
      <c r="WME109" s="189"/>
      <c r="WMF109" s="189"/>
      <c r="WMG109" s="189"/>
      <c r="WMH109" s="189"/>
      <c r="WMI109" s="189"/>
      <c r="WMJ109" s="189"/>
      <c r="WMK109" s="189"/>
      <c r="WML109" s="189"/>
      <c r="WMM109" s="189"/>
      <c r="WMN109" s="189"/>
      <c r="WMO109" s="189"/>
      <c r="WMP109" s="189"/>
      <c r="WMQ109" s="189"/>
      <c r="WMR109" s="189"/>
      <c r="WMS109" s="189"/>
      <c r="WMT109" s="189"/>
      <c r="WMU109" s="189"/>
      <c r="WMV109" s="189"/>
      <c r="WMW109" s="189"/>
      <c r="WMX109" s="189"/>
      <c r="WMY109" s="189"/>
      <c r="WMZ109" s="189"/>
      <c r="WNA109" s="189"/>
      <c r="WNB109" s="189"/>
      <c r="WNC109" s="189"/>
      <c r="WND109" s="189"/>
      <c r="WNE109" s="189"/>
      <c r="WNF109" s="189"/>
      <c r="WNG109" s="189"/>
      <c r="WNH109" s="189"/>
      <c r="WNI109" s="189"/>
      <c r="WNJ109" s="189"/>
      <c r="WNK109" s="189"/>
      <c r="WNL109" s="189"/>
      <c r="WNM109" s="189"/>
      <c r="WNN109" s="189"/>
      <c r="WNO109" s="189"/>
      <c r="WNP109" s="189"/>
      <c r="WNQ109" s="189"/>
      <c r="WNR109" s="189"/>
      <c r="WNS109" s="189"/>
      <c r="WNT109" s="189"/>
      <c r="WNU109" s="189"/>
      <c r="WNV109" s="189"/>
      <c r="WNW109" s="189"/>
      <c r="WNX109" s="189"/>
      <c r="WNY109" s="189"/>
      <c r="WNZ109" s="189"/>
      <c r="WOA109" s="189"/>
      <c r="WOB109" s="189"/>
      <c r="WOC109" s="189"/>
      <c r="WOD109" s="189"/>
      <c r="WOE109" s="189"/>
      <c r="WOF109" s="189"/>
      <c r="WOG109" s="189"/>
      <c r="WOH109" s="189"/>
      <c r="WOI109" s="189"/>
      <c r="WOJ109" s="189"/>
      <c r="WOK109" s="189"/>
      <c r="WOL109" s="189"/>
      <c r="WOM109" s="189"/>
      <c r="WON109" s="189"/>
      <c r="WOO109" s="189"/>
      <c r="WOP109" s="189"/>
      <c r="WOQ109" s="189"/>
      <c r="WOR109" s="189"/>
      <c r="WOS109" s="189"/>
      <c r="WOT109" s="189"/>
      <c r="WOU109" s="189"/>
      <c r="WOV109" s="189"/>
      <c r="WOW109" s="189"/>
      <c r="WOX109" s="189"/>
      <c r="WOY109" s="189"/>
      <c r="WOZ109" s="189"/>
      <c r="WPA109" s="189"/>
      <c r="WPB109" s="189"/>
      <c r="WPC109" s="189"/>
      <c r="WPD109" s="189"/>
      <c r="WPE109" s="189"/>
      <c r="WPF109" s="189"/>
      <c r="WPG109" s="189"/>
      <c r="WPH109" s="189"/>
      <c r="WPI109" s="189"/>
      <c r="WPJ109" s="189"/>
      <c r="WPK109" s="189"/>
      <c r="WPL109" s="189"/>
      <c r="WPM109" s="189"/>
      <c r="WPN109" s="189"/>
      <c r="WPO109" s="189"/>
      <c r="WPP109" s="189"/>
      <c r="WPQ109" s="189"/>
      <c r="WPR109" s="189"/>
      <c r="WPS109" s="189"/>
      <c r="WPT109" s="189"/>
      <c r="WPU109" s="189"/>
      <c r="WPV109" s="189"/>
      <c r="WPW109" s="189"/>
      <c r="WPX109" s="189"/>
      <c r="WPY109" s="189"/>
      <c r="WPZ109" s="189"/>
      <c r="WQA109" s="189"/>
      <c r="WQB109" s="189"/>
      <c r="WQC109" s="189"/>
      <c r="WQD109" s="189"/>
      <c r="WQE109" s="189"/>
      <c r="WQF109" s="189"/>
      <c r="WQG109" s="189"/>
      <c r="WQH109" s="189"/>
      <c r="WQI109" s="189"/>
      <c r="WQJ109" s="189"/>
      <c r="WQK109" s="189"/>
      <c r="WQL109" s="189"/>
      <c r="WQM109" s="189"/>
      <c r="WQN109" s="189"/>
      <c r="WQO109" s="189"/>
      <c r="WQP109" s="189"/>
      <c r="WQQ109" s="189"/>
      <c r="WQR109" s="189"/>
      <c r="WQS109" s="189"/>
      <c r="WQT109" s="189"/>
      <c r="WQU109" s="189"/>
      <c r="WQV109" s="189"/>
      <c r="WQW109" s="189"/>
      <c r="WQX109" s="189"/>
      <c r="WQY109" s="189"/>
      <c r="WQZ109" s="189"/>
      <c r="WRA109" s="189"/>
      <c r="WRB109" s="189"/>
      <c r="WRC109" s="189"/>
      <c r="WRD109" s="189"/>
      <c r="WRE109" s="189"/>
      <c r="WRF109" s="189"/>
      <c r="WRG109" s="189"/>
      <c r="WRH109" s="189"/>
      <c r="WRI109" s="189"/>
      <c r="WRJ109" s="189"/>
      <c r="WRK109" s="189"/>
      <c r="WRL109" s="189"/>
      <c r="WRM109" s="189"/>
      <c r="WRN109" s="189"/>
      <c r="WRO109" s="189"/>
      <c r="WRP109" s="189"/>
      <c r="WRQ109" s="189"/>
      <c r="WRR109" s="189"/>
      <c r="WRS109" s="189"/>
      <c r="WRT109" s="189"/>
      <c r="WRU109" s="189"/>
      <c r="WRV109" s="189"/>
      <c r="WRW109" s="189"/>
      <c r="WRX109" s="189"/>
      <c r="WRY109" s="189"/>
      <c r="WRZ109" s="189"/>
      <c r="WSA109" s="189"/>
      <c r="WSB109" s="189"/>
      <c r="WSC109" s="189"/>
      <c r="WSD109" s="189"/>
      <c r="WSE109" s="189"/>
      <c r="WSF109" s="189"/>
      <c r="WSG109" s="189"/>
      <c r="WSH109" s="189"/>
      <c r="WSI109" s="189"/>
      <c r="WSJ109" s="189"/>
      <c r="WSK109" s="189"/>
      <c r="WSL109" s="189"/>
      <c r="WSM109" s="189"/>
      <c r="WSN109" s="189"/>
      <c r="WSO109" s="189"/>
      <c r="WSP109" s="189"/>
      <c r="WSQ109" s="189"/>
      <c r="WSR109" s="189"/>
      <c r="WSS109" s="189"/>
      <c r="WST109" s="189"/>
      <c r="WSU109" s="189"/>
      <c r="WSV109" s="189"/>
      <c r="WSW109" s="189"/>
      <c r="WSX109" s="189"/>
      <c r="WSY109" s="189"/>
      <c r="WSZ109" s="189"/>
      <c r="WTA109" s="189"/>
      <c r="WTB109" s="189"/>
      <c r="WTC109" s="189"/>
      <c r="WTD109" s="189"/>
      <c r="WTE109" s="189"/>
      <c r="WTF109" s="189"/>
      <c r="WTG109" s="189"/>
      <c r="WTH109" s="189"/>
      <c r="WTI109" s="189"/>
      <c r="WTJ109" s="189"/>
      <c r="WTK109" s="189"/>
      <c r="WTL109" s="189"/>
      <c r="WTM109" s="189"/>
      <c r="WTN109" s="189"/>
      <c r="WTO109" s="189"/>
      <c r="WTP109" s="189"/>
      <c r="WTQ109" s="189"/>
      <c r="WTR109" s="189"/>
      <c r="WTS109" s="189"/>
      <c r="WTT109" s="189"/>
      <c r="WTU109" s="189"/>
      <c r="WTV109" s="189"/>
      <c r="WTW109" s="189"/>
      <c r="WTX109" s="189"/>
      <c r="WTY109" s="189"/>
      <c r="WTZ109" s="189"/>
      <c r="WUA109" s="189"/>
      <c r="WUB109" s="189"/>
      <c r="WUC109" s="189"/>
      <c r="WUD109" s="189"/>
      <c r="WUE109" s="189"/>
      <c r="WUF109" s="189"/>
      <c r="WUG109" s="189"/>
      <c r="WUH109" s="189"/>
      <c r="WUI109" s="189"/>
      <c r="WUJ109" s="189"/>
      <c r="WUK109" s="189"/>
      <c r="WUL109" s="189"/>
      <c r="WUM109" s="189"/>
      <c r="WUN109" s="189"/>
      <c r="WUO109" s="189"/>
      <c r="WUP109" s="189"/>
      <c r="WUQ109" s="189"/>
      <c r="WUR109" s="189"/>
      <c r="WUS109" s="189"/>
      <c r="WUT109" s="189"/>
      <c r="WUU109" s="189"/>
      <c r="WUV109" s="189"/>
      <c r="WUW109" s="189"/>
      <c r="WUX109" s="189"/>
      <c r="WUY109" s="189"/>
      <c r="WUZ109" s="189"/>
      <c r="WVA109" s="189"/>
      <c r="WVB109" s="189"/>
      <c r="WVC109" s="189"/>
      <c r="WVD109" s="189"/>
      <c r="WVE109" s="189"/>
      <c r="WVF109" s="189"/>
      <c r="WVG109" s="189"/>
      <c r="WVH109" s="189"/>
      <c r="WVI109" s="189"/>
      <c r="WVJ109" s="189"/>
      <c r="WVK109" s="189"/>
      <c r="WVL109" s="189"/>
      <c r="WVM109" s="189"/>
      <c r="WVN109" s="189"/>
      <c r="WVO109" s="189"/>
      <c r="WVP109" s="189"/>
      <c r="WVQ109" s="189"/>
      <c r="WVR109" s="189"/>
      <c r="WVS109" s="189"/>
      <c r="WVT109" s="189"/>
      <c r="WVU109" s="189"/>
      <c r="WVV109" s="189"/>
      <c r="WVW109" s="189"/>
      <c r="WVX109" s="189"/>
      <c r="WVY109" s="189"/>
      <c r="WVZ109" s="189"/>
      <c r="WWA109" s="189"/>
      <c r="WWB109" s="189"/>
      <c r="WWC109" s="189"/>
      <c r="WWD109" s="189"/>
      <c r="WWE109" s="189"/>
      <c r="WWF109" s="189"/>
      <c r="WWG109" s="189"/>
      <c r="WWH109" s="189"/>
      <c r="WWI109" s="189"/>
      <c r="WWJ109" s="189"/>
      <c r="WWK109" s="189"/>
      <c r="WWL109" s="189"/>
      <c r="WWM109" s="189"/>
      <c r="WWN109" s="189"/>
      <c r="WWO109" s="189"/>
      <c r="WWP109" s="189"/>
      <c r="WWQ109" s="189"/>
      <c r="WWR109" s="189"/>
      <c r="WWS109" s="189"/>
      <c r="WWT109" s="189"/>
      <c r="WWU109" s="189"/>
      <c r="WWV109" s="189"/>
      <c r="WWW109" s="189"/>
      <c r="WWX109" s="189"/>
      <c r="WWY109" s="189"/>
      <c r="WWZ109" s="189"/>
      <c r="WXA109" s="189"/>
      <c r="WXB109" s="189"/>
      <c r="WXC109" s="189"/>
      <c r="WXD109" s="189"/>
      <c r="WXE109" s="189"/>
      <c r="WXF109" s="189"/>
      <c r="WXG109" s="189"/>
      <c r="WXH109" s="189"/>
      <c r="WXI109" s="189"/>
      <c r="WXJ109" s="189"/>
      <c r="WXK109" s="189"/>
      <c r="WXL109" s="189"/>
      <c r="WXM109" s="189"/>
      <c r="WXN109" s="189"/>
      <c r="WXO109" s="189"/>
      <c r="WXP109" s="189"/>
      <c r="WXQ109" s="189"/>
      <c r="WXR109" s="189"/>
      <c r="WXS109" s="189"/>
      <c r="WXT109" s="189"/>
      <c r="WXU109" s="189"/>
      <c r="WXV109" s="189"/>
      <c r="WXW109" s="189"/>
      <c r="WXX109" s="189"/>
      <c r="WXY109" s="189"/>
      <c r="WXZ109" s="189"/>
      <c r="WYA109" s="189"/>
      <c r="WYB109" s="189"/>
      <c r="WYC109" s="189"/>
      <c r="WYD109" s="189"/>
      <c r="WYE109" s="189"/>
      <c r="WYF109" s="189"/>
      <c r="WYG109" s="189"/>
      <c r="WYH109" s="189"/>
      <c r="WYI109" s="189"/>
      <c r="WYJ109" s="189"/>
      <c r="WYK109" s="189"/>
      <c r="WYL109" s="189"/>
      <c r="WYM109" s="189"/>
      <c r="WYN109" s="189"/>
      <c r="WYO109" s="189"/>
      <c r="WYP109" s="189"/>
      <c r="WYQ109" s="189"/>
      <c r="WYR109" s="189"/>
      <c r="WYS109" s="189"/>
      <c r="WYT109" s="189"/>
      <c r="WYU109" s="189"/>
      <c r="WYV109" s="189"/>
      <c r="WYW109" s="189"/>
      <c r="WYX109" s="189"/>
      <c r="WYY109" s="189"/>
      <c r="WYZ109" s="189"/>
      <c r="WZA109" s="189"/>
      <c r="WZB109" s="189"/>
      <c r="WZC109" s="189"/>
      <c r="WZD109" s="189"/>
      <c r="WZE109" s="189"/>
      <c r="WZF109" s="189"/>
      <c r="WZG109" s="189"/>
      <c r="WZH109" s="189"/>
      <c r="WZI109" s="189"/>
      <c r="WZJ109" s="189"/>
      <c r="WZK109" s="189"/>
      <c r="WZL109" s="189"/>
      <c r="WZM109" s="189"/>
      <c r="WZN109" s="189"/>
      <c r="WZO109" s="189"/>
      <c r="WZP109" s="189"/>
      <c r="WZQ109" s="189"/>
      <c r="WZR109" s="189"/>
      <c r="WZS109" s="189"/>
      <c r="WZT109" s="189"/>
      <c r="WZU109" s="189"/>
      <c r="WZV109" s="189"/>
      <c r="WZW109" s="189"/>
      <c r="WZX109" s="189"/>
      <c r="WZY109" s="189"/>
      <c r="WZZ109" s="189"/>
      <c r="XAA109" s="189"/>
      <c r="XAB109" s="189"/>
      <c r="XAC109" s="189"/>
      <c r="XAD109" s="189"/>
      <c r="XAE109" s="189"/>
      <c r="XAF109" s="189"/>
      <c r="XAG109" s="189"/>
      <c r="XAH109" s="189"/>
      <c r="XAI109" s="189"/>
      <c r="XAJ109" s="189"/>
      <c r="XAK109" s="189"/>
      <c r="XAL109" s="189"/>
      <c r="XAM109" s="189"/>
      <c r="XAN109" s="189"/>
      <c r="XAO109" s="189"/>
      <c r="XAP109" s="189"/>
      <c r="XAQ109" s="189"/>
      <c r="XAR109" s="189"/>
      <c r="XAS109" s="189"/>
      <c r="XAT109" s="189"/>
      <c r="XAU109" s="189"/>
      <c r="XAV109" s="189"/>
      <c r="XAW109" s="189"/>
      <c r="XAX109" s="189"/>
      <c r="XAY109" s="189"/>
      <c r="XAZ109" s="189"/>
      <c r="XBA109" s="189"/>
      <c r="XBB109" s="189"/>
      <c r="XBC109" s="189"/>
      <c r="XBD109" s="189"/>
      <c r="XBE109" s="189"/>
      <c r="XBF109" s="189"/>
      <c r="XBG109" s="189"/>
      <c r="XBH109" s="189"/>
      <c r="XBI109" s="189"/>
      <c r="XBJ109" s="189"/>
      <c r="XBK109" s="189"/>
      <c r="XBL109" s="189"/>
      <c r="XBM109" s="189"/>
      <c r="XBN109" s="189"/>
      <c r="XBO109" s="189"/>
      <c r="XBP109" s="189"/>
      <c r="XBQ109" s="189"/>
      <c r="XBR109" s="189"/>
      <c r="XBS109" s="189"/>
      <c r="XBT109" s="189"/>
      <c r="XBU109" s="189"/>
      <c r="XBV109" s="189"/>
      <c r="XBW109" s="189"/>
      <c r="XBX109" s="189"/>
      <c r="XBY109" s="189"/>
      <c r="XBZ109" s="189"/>
      <c r="XCA109" s="189"/>
      <c r="XCB109" s="189"/>
      <c r="XCC109" s="189"/>
      <c r="XCD109" s="189"/>
      <c r="XCE109" s="189"/>
      <c r="XCF109" s="189"/>
      <c r="XCG109" s="189"/>
      <c r="XCH109" s="189"/>
      <c r="XCI109" s="189"/>
      <c r="XCJ109" s="189"/>
      <c r="XCK109" s="189"/>
      <c r="XCL109" s="189"/>
      <c r="XCM109" s="189"/>
      <c r="XCN109" s="189"/>
      <c r="XCO109" s="189"/>
      <c r="XCP109" s="189"/>
      <c r="XCQ109" s="189"/>
      <c r="XCR109" s="189"/>
      <c r="XCS109" s="189"/>
      <c r="XCT109" s="189"/>
      <c r="XCU109" s="189"/>
      <c r="XCV109" s="189"/>
      <c r="XCW109" s="189"/>
      <c r="XCX109" s="189"/>
      <c r="XCY109" s="189"/>
      <c r="XCZ109" s="189"/>
      <c r="XDA109" s="189"/>
      <c r="XDB109" s="189"/>
      <c r="XDC109" s="189"/>
      <c r="XDD109" s="189"/>
      <c r="XDE109" s="189"/>
      <c r="XDF109" s="189"/>
      <c r="XDG109" s="189"/>
      <c r="XDH109" s="189"/>
      <c r="XDI109" s="189"/>
      <c r="XDJ109" s="189"/>
      <c r="XDK109" s="189"/>
      <c r="XDL109" s="189"/>
      <c r="XDM109" s="189"/>
      <c r="XDN109" s="189"/>
      <c r="XDO109" s="189"/>
      <c r="XDP109" s="189"/>
      <c r="XDQ109" s="189"/>
      <c r="XDR109" s="189"/>
      <c r="XDS109" s="189"/>
      <c r="XDT109" s="189"/>
      <c r="XDU109" s="189"/>
      <c r="XDV109" s="189"/>
      <c r="XDW109" s="189"/>
      <c r="XDX109" s="189"/>
      <c r="XDY109" s="189"/>
      <c r="XDZ109" s="189"/>
      <c r="XEA109" s="189"/>
      <c r="XEB109" s="189"/>
      <c r="XEC109" s="189"/>
      <c r="XED109" s="189"/>
      <c r="XEE109" s="189"/>
      <c r="XEF109" s="189"/>
      <c r="XEG109" s="189"/>
      <c r="XEH109" s="189"/>
      <c r="XEI109" s="189"/>
      <c r="XEJ109" s="189"/>
      <c r="XEK109" s="189"/>
      <c r="XEL109" s="189"/>
      <c r="XEM109" s="189"/>
      <c r="XEN109" s="189"/>
      <c r="XEO109" s="189"/>
      <c r="XEP109" s="189"/>
      <c r="XEQ109" s="189"/>
      <c r="XER109" s="189"/>
      <c r="XES109" s="189"/>
      <c r="XET109" s="189"/>
      <c r="XEU109" s="189"/>
      <c r="XEV109" s="189"/>
      <c r="XEW109" s="189"/>
      <c r="XEX109" s="189"/>
      <c r="XEY109" s="189"/>
      <c r="XEZ109" s="189"/>
      <c r="XFA109" s="189"/>
      <c r="XFB109" s="189"/>
    </row>
    <row r="112" spans="1:16382" x14ac:dyDescent="0.2">
      <c r="A112" s="194"/>
      <c r="B112" s="194"/>
      <c r="C112" s="195"/>
      <c r="D112" s="190"/>
      <c r="E112" s="190"/>
      <c r="F112" s="190"/>
      <c r="G112" s="190"/>
      <c r="H112" s="190"/>
      <c r="I112" s="190"/>
      <c r="J112" s="190"/>
      <c r="K112" s="190"/>
      <c r="L112" s="190"/>
      <c r="M112" s="191"/>
    </row>
    <row r="113" spans="1:13" x14ac:dyDescent="0.2">
      <c r="A113" s="194"/>
      <c r="B113" s="194"/>
      <c r="C113" s="195"/>
      <c r="D113" s="190"/>
      <c r="E113" s="190"/>
      <c r="F113" s="190"/>
      <c r="G113" s="190"/>
      <c r="H113" s="190"/>
      <c r="I113" s="190"/>
      <c r="J113" s="190"/>
      <c r="K113" s="190"/>
      <c r="L113" s="190"/>
      <c r="M113" s="191"/>
    </row>
    <row r="114" spans="1:13" x14ac:dyDescent="0.2">
      <c r="A114" s="194"/>
      <c r="B114" s="194"/>
      <c r="C114" s="195"/>
      <c r="D114" s="190"/>
      <c r="E114" s="190"/>
      <c r="F114" s="190"/>
      <c r="G114" s="190"/>
      <c r="H114" s="190"/>
      <c r="I114" s="190"/>
      <c r="J114" s="190"/>
      <c r="K114" s="190"/>
      <c r="L114" s="190"/>
      <c r="M114" s="191"/>
    </row>
    <row r="115" spans="1:13" x14ac:dyDescent="0.2">
      <c r="A115" s="194"/>
      <c r="B115" s="194"/>
      <c r="C115" s="195"/>
      <c r="D115" s="190"/>
      <c r="E115" s="190"/>
      <c r="F115" s="190"/>
      <c r="G115" s="190"/>
      <c r="H115" s="190"/>
      <c r="I115" s="190"/>
      <c r="J115" s="190"/>
      <c r="K115" s="190"/>
      <c r="L115" s="190"/>
      <c r="M115" s="191"/>
    </row>
    <row r="116" spans="1:13" x14ac:dyDescent="0.2">
      <c r="A116" s="194"/>
      <c r="B116" s="194"/>
      <c r="C116" s="195"/>
      <c r="D116" s="190"/>
      <c r="E116" s="190"/>
      <c r="F116" s="190"/>
      <c r="G116" s="190"/>
      <c r="H116" s="190"/>
      <c r="I116" s="190"/>
      <c r="J116" s="190"/>
      <c r="K116" s="190"/>
      <c r="L116" s="190"/>
      <c r="M116" s="191"/>
    </row>
    <row r="117" spans="1:13" x14ac:dyDescent="0.2">
      <c r="A117" s="194"/>
      <c r="B117" s="194"/>
      <c r="C117" s="195"/>
      <c r="D117" s="190"/>
      <c r="E117" s="190"/>
      <c r="F117" s="190"/>
      <c r="G117" s="190"/>
      <c r="H117" s="190"/>
      <c r="I117" s="190"/>
      <c r="J117" s="190"/>
      <c r="K117" s="190"/>
      <c r="L117" s="190"/>
      <c r="M117" s="191"/>
    </row>
    <row r="118" spans="1:13" x14ac:dyDescent="0.2">
      <c r="A118" s="194"/>
      <c r="B118" s="194"/>
      <c r="C118" s="195"/>
      <c r="D118" s="190"/>
      <c r="E118" s="190"/>
      <c r="F118" s="190"/>
      <c r="G118" s="190"/>
      <c r="H118" s="190"/>
      <c r="I118" s="190"/>
      <c r="J118" s="190"/>
      <c r="K118" s="190"/>
      <c r="L118" s="190"/>
      <c r="M118" s="191"/>
    </row>
    <row r="119" spans="1:13" x14ac:dyDescent="0.2">
      <c r="A119" s="194"/>
      <c r="B119" s="194"/>
      <c r="C119" s="195"/>
      <c r="D119" s="190"/>
      <c r="E119" s="190"/>
      <c r="F119" s="190"/>
      <c r="G119" s="190"/>
      <c r="H119" s="190"/>
      <c r="I119" s="190"/>
      <c r="J119" s="190"/>
      <c r="K119" s="190"/>
      <c r="L119" s="190"/>
      <c r="M119" s="191"/>
    </row>
    <row r="120" spans="1:13" x14ac:dyDescent="0.2">
      <c r="A120" s="194"/>
      <c r="B120" s="194"/>
      <c r="C120" s="195"/>
      <c r="D120" s="190"/>
      <c r="E120" s="190"/>
      <c r="F120" s="190"/>
      <c r="G120" s="190"/>
      <c r="H120" s="190"/>
      <c r="I120" s="190"/>
      <c r="J120" s="190"/>
      <c r="K120" s="190"/>
      <c r="L120" s="190"/>
      <c r="M120" s="191"/>
    </row>
    <row r="121" spans="1:13" x14ac:dyDescent="0.2">
      <c r="A121" s="194"/>
      <c r="B121" s="194"/>
      <c r="C121" s="195"/>
      <c r="D121" s="190"/>
      <c r="E121" s="190"/>
      <c r="F121" s="190"/>
      <c r="G121" s="190"/>
      <c r="H121" s="190"/>
      <c r="I121" s="190"/>
      <c r="J121" s="190"/>
      <c r="K121" s="190"/>
      <c r="L121" s="190"/>
      <c r="M121" s="191"/>
    </row>
    <row r="122" spans="1:13" x14ac:dyDescent="0.2">
      <c r="A122" s="194"/>
      <c r="B122" s="194"/>
      <c r="C122" s="195"/>
      <c r="D122" s="190"/>
      <c r="E122" s="190"/>
      <c r="F122" s="190"/>
      <c r="G122" s="190"/>
      <c r="H122" s="190"/>
      <c r="I122" s="190"/>
      <c r="J122" s="190"/>
      <c r="K122" s="190"/>
      <c r="L122" s="190"/>
      <c r="M122" s="191"/>
    </row>
    <row r="123" spans="1:13" x14ac:dyDescent="0.2">
      <c r="A123" s="194"/>
      <c r="B123" s="194"/>
      <c r="C123" s="195"/>
      <c r="D123" s="190"/>
      <c r="E123" s="190"/>
      <c r="F123" s="190"/>
      <c r="G123" s="190"/>
      <c r="H123" s="190"/>
      <c r="I123" s="190"/>
      <c r="J123" s="190"/>
      <c r="K123" s="190"/>
      <c r="L123" s="190"/>
      <c r="M123" s="191"/>
    </row>
    <row r="124" spans="1:13" x14ac:dyDescent="0.2">
      <c r="A124" s="194"/>
      <c r="B124" s="194"/>
      <c r="C124" s="195"/>
      <c r="D124" s="190"/>
      <c r="E124" s="190"/>
      <c r="F124" s="190"/>
      <c r="G124" s="190"/>
      <c r="H124" s="190"/>
      <c r="I124" s="190"/>
      <c r="J124" s="190"/>
      <c r="K124" s="190"/>
      <c r="L124" s="190"/>
      <c r="M124" s="191"/>
    </row>
    <row r="125" spans="1:13" x14ac:dyDescent="0.2">
      <c r="A125" s="194"/>
      <c r="B125" s="194"/>
      <c r="C125" s="195"/>
      <c r="D125" s="190"/>
      <c r="E125" s="190"/>
      <c r="F125" s="190"/>
      <c r="G125" s="190"/>
      <c r="H125" s="190"/>
      <c r="I125" s="190"/>
      <c r="J125" s="190"/>
      <c r="K125" s="190"/>
      <c r="L125" s="190"/>
      <c r="M125" s="191"/>
    </row>
    <row r="126" spans="1:13" x14ac:dyDescent="0.2">
      <c r="A126" s="194"/>
      <c r="B126" s="194"/>
      <c r="C126" s="195"/>
      <c r="D126" s="190"/>
      <c r="E126" s="190"/>
      <c r="F126" s="190"/>
      <c r="G126" s="190"/>
      <c r="H126" s="190"/>
      <c r="I126" s="190"/>
      <c r="J126" s="190"/>
      <c r="K126" s="190"/>
      <c r="L126" s="190"/>
      <c r="M126" s="191"/>
    </row>
    <row r="127" spans="1:13" x14ac:dyDescent="0.2">
      <c r="A127" s="194"/>
      <c r="B127" s="194"/>
      <c r="C127" s="195"/>
      <c r="D127" s="190"/>
      <c r="E127" s="190"/>
      <c r="F127" s="190"/>
      <c r="G127" s="190"/>
      <c r="H127" s="190"/>
      <c r="I127" s="190"/>
      <c r="J127" s="190"/>
      <c r="K127" s="190"/>
      <c r="L127" s="190"/>
      <c r="M127" s="191"/>
    </row>
    <row r="128" spans="1:13" x14ac:dyDescent="0.2">
      <c r="A128" s="194"/>
      <c r="B128" s="194"/>
      <c r="C128" s="195"/>
      <c r="D128" s="190"/>
      <c r="E128" s="190"/>
      <c r="F128" s="190"/>
      <c r="G128" s="190"/>
      <c r="H128" s="190"/>
      <c r="I128" s="190"/>
      <c r="J128" s="190"/>
      <c r="K128" s="190"/>
      <c r="L128" s="190"/>
      <c r="M128" s="191"/>
    </row>
    <row r="129" spans="1:13" x14ac:dyDescent="0.2">
      <c r="A129" s="194"/>
      <c r="B129" s="194"/>
      <c r="C129" s="195"/>
      <c r="D129" s="190"/>
      <c r="E129" s="190"/>
      <c r="F129" s="190"/>
      <c r="G129" s="190"/>
      <c r="H129" s="190"/>
      <c r="I129" s="190"/>
      <c r="J129" s="190"/>
      <c r="K129" s="190"/>
      <c r="L129" s="190"/>
      <c r="M129" s="191"/>
    </row>
    <row r="130" spans="1:13" x14ac:dyDescent="0.2">
      <c r="A130" s="194"/>
      <c r="B130" s="194"/>
      <c r="C130" s="195"/>
      <c r="D130" s="190"/>
      <c r="E130" s="190"/>
      <c r="F130" s="190"/>
      <c r="G130" s="190"/>
      <c r="H130" s="190"/>
      <c r="I130" s="190"/>
      <c r="J130" s="190"/>
      <c r="K130" s="190"/>
      <c r="L130" s="190"/>
      <c r="M130" s="191"/>
    </row>
    <row r="131" spans="1:13" x14ac:dyDescent="0.2">
      <c r="A131" s="194"/>
      <c r="B131" s="194"/>
      <c r="C131" s="195"/>
      <c r="D131" s="190"/>
      <c r="E131" s="190"/>
      <c r="F131" s="190"/>
      <c r="G131" s="190"/>
      <c r="H131" s="190"/>
      <c r="I131" s="190"/>
      <c r="J131" s="190"/>
      <c r="K131" s="190"/>
      <c r="L131" s="190"/>
      <c r="M131" s="191"/>
    </row>
    <row r="132" spans="1:13" x14ac:dyDescent="0.2">
      <c r="A132" s="194"/>
      <c r="B132" s="194"/>
      <c r="C132" s="195"/>
      <c r="D132" s="190"/>
      <c r="E132" s="190"/>
      <c r="F132" s="190"/>
      <c r="G132" s="190"/>
      <c r="H132" s="190"/>
      <c r="I132" s="190"/>
      <c r="J132" s="190"/>
      <c r="K132" s="190"/>
      <c r="L132" s="190"/>
      <c r="M132" s="191"/>
    </row>
    <row r="133" spans="1:13" x14ac:dyDescent="0.2">
      <c r="A133" s="194"/>
      <c r="B133" s="194"/>
      <c r="C133" s="195"/>
      <c r="D133" s="190"/>
      <c r="E133" s="190"/>
      <c r="F133" s="190"/>
      <c r="G133" s="190"/>
      <c r="H133" s="190"/>
      <c r="I133" s="190"/>
      <c r="J133" s="190"/>
      <c r="K133" s="190"/>
      <c r="L133" s="190"/>
      <c r="M133" s="191"/>
    </row>
    <row r="134" spans="1:13" x14ac:dyDescent="0.2">
      <c r="A134" s="194"/>
      <c r="B134" s="194"/>
      <c r="C134" s="195"/>
      <c r="D134" s="190"/>
      <c r="E134" s="190"/>
      <c r="F134" s="190"/>
      <c r="G134" s="190"/>
      <c r="H134" s="190"/>
      <c r="I134" s="190"/>
      <c r="J134" s="190"/>
      <c r="K134" s="190"/>
      <c r="L134" s="190"/>
      <c r="M134" s="191"/>
    </row>
    <row r="135" spans="1:13" x14ac:dyDescent="0.2">
      <c r="A135" s="194"/>
      <c r="B135" s="194"/>
      <c r="C135" s="195"/>
      <c r="D135" s="190"/>
      <c r="E135" s="190"/>
      <c r="F135" s="190"/>
      <c r="G135" s="190"/>
      <c r="H135" s="190"/>
      <c r="I135" s="190"/>
      <c r="J135" s="190"/>
      <c r="K135" s="190"/>
      <c r="L135" s="190"/>
      <c r="M135" s="191"/>
    </row>
    <row r="136" spans="1:13" x14ac:dyDescent="0.2">
      <c r="A136" s="194"/>
      <c r="B136" s="194"/>
      <c r="C136" s="195"/>
      <c r="D136" s="190"/>
      <c r="E136" s="190"/>
      <c r="F136" s="190"/>
      <c r="G136" s="190"/>
      <c r="H136" s="190"/>
      <c r="I136" s="190"/>
      <c r="J136" s="190"/>
      <c r="K136" s="190"/>
      <c r="L136" s="190"/>
      <c r="M136" s="191"/>
    </row>
    <row r="137" spans="1:13" x14ac:dyDescent="0.2">
      <c r="A137" s="194"/>
      <c r="B137" s="194"/>
      <c r="C137" s="195"/>
      <c r="D137" s="190"/>
      <c r="E137" s="190"/>
      <c r="F137" s="190"/>
      <c r="G137" s="190"/>
      <c r="H137" s="190"/>
      <c r="I137" s="190"/>
      <c r="J137" s="190"/>
      <c r="K137" s="190"/>
      <c r="L137" s="190"/>
      <c r="M137" s="191"/>
    </row>
    <row r="138" spans="1:13" x14ac:dyDescent="0.2">
      <c r="A138" s="194"/>
      <c r="B138" s="194"/>
      <c r="C138" s="195"/>
      <c r="D138" s="190"/>
      <c r="E138" s="190"/>
      <c r="F138" s="190"/>
      <c r="G138" s="190"/>
      <c r="H138" s="190"/>
      <c r="I138" s="190"/>
      <c r="J138" s="190"/>
      <c r="K138" s="190"/>
      <c r="L138" s="190"/>
      <c r="M138" s="191"/>
    </row>
    <row r="139" spans="1:13" x14ac:dyDescent="0.2">
      <c r="A139" s="194"/>
      <c r="B139" s="194"/>
      <c r="C139" s="195"/>
      <c r="D139" s="190"/>
      <c r="E139" s="190"/>
      <c r="F139" s="190"/>
      <c r="G139" s="190"/>
      <c r="H139" s="190"/>
      <c r="I139" s="190"/>
      <c r="J139" s="190"/>
      <c r="K139" s="190"/>
      <c r="L139" s="190"/>
      <c r="M139" s="191"/>
    </row>
    <row r="140" spans="1:13" x14ac:dyDescent="0.2">
      <c r="A140" s="194"/>
      <c r="B140" s="194"/>
      <c r="C140" s="195"/>
      <c r="D140" s="190"/>
      <c r="E140" s="190"/>
      <c r="F140" s="190"/>
      <c r="G140" s="190"/>
      <c r="H140" s="190"/>
      <c r="I140" s="190"/>
      <c r="J140" s="190"/>
      <c r="K140" s="190"/>
      <c r="L140" s="190"/>
      <c r="M140" s="191"/>
    </row>
    <row r="141" spans="1:13" x14ac:dyDescent="0.2">
      <c r="A141" s="194"/>
      <c r="B141" s="194"/>
      <c r="C141" s="195"/>
      <c r="D141" s="190"/>
      <c r="E141" s="190"/>
      <c r="F141" s="190"/>
      <c r="G141" s="190"/>
      <c r="H141" s="190"/>
      <c r="I141" s="190"/>
      <c r="J141" s="190"/>
      <c r="K141" s="190"/>
      <c r="L141" s="190"/>
      <c r="M141" s="191"/>
    </row>
    <row r="142" spans="1:13" x14ac:dyDescent="0.2">
      <c r="A142" s="194"/>
      <c r="B142" s="194"/>
      <c r="C142" s="195"/>
      <c r="D142" s="190"/>
      <c r="E142" s="190"/>
      <c r="F142" s="190"/>
      <c r="G142" s="190"/>
      <c r="H142" s="190"/>
      <c r="I142" s="190"/>
      <c r="J142" s="190"/>
      <c r="K142" s="190"/>
      <c r="L142" s="190"/>
      <c r="M142" s="191"/>
    </row>
    <row r="143" spans="1:13" x14ac:dyDescent="0.2">
      <c r="A143" s="192"/>
      <c r="B143" s="192"/>
      <c r="C143" s="192"/>
      <c r="D143" s="190"/>
      <c r="E143" s="190"/>
      <c r="F143" s="190"/>
      <c r="G143" s="190"/>
      <c r="H143" s="190"/>
      <c r="I143" s="190"/>
      <c r="J143" s="190"/>
      <c r="K143" s="190"/>
      <c r="L143" s="190"/>
      <c r="M143" s="191"/>
    </row>
    <row r="144" spans="1:13" x14ac:dyDescent="0.2">
      <c r="A144" s="192"/>
      <c r="B144" s="192"/>
      <c r="C144" s="192"/>
      <c r="D144" s="190"/>
      <c r="E144" s="190"/>
      <c r="F144" s="190"/>
      <c r="G144" s="190"/>
      <c r="H144" s="190"/>
      <c r="I144" s="190"/>
      <c r="J144" s="190"/>
      <c r="K144" s="190"/>
      <c r="L144" s="190"/>
      <c r="M144" s="191"/>
    </row>
    <row r="145" spans="1:13" x14ac:dyDescent="0.2">
      <c r="A145" s="192"/>
      <c r="B145" s="192"/>
      <c r="C145" s="192"/>
      <c r="D145" s="190"/>
      <c r="E145" s="190"/>
      <c r="F145" s="190"/>
      <c r="G145" s="190"/>
      <c r="H145" s="190"/>
      <c r="I145" s="190"/>
      <c r="J145" s="190"/>
      <c r="K145" s="190"/>
      <c r="L145" s="190"/>
      <c r="M145" s="191"/>
    </row>
  </sheetData>
  <mergeCells count="12">
    <mergeCell ref="I99:J99"/>
    <mergeCell ref="B104:L104"/>
    <mergeCell ref="A2:L2"/>
    <mergeCell ref="A4:A6"/>
    <mergeCell ref="B4:B6"/>
    <mergeCell ref="C4:D4"/>
    <mergeCell ref="E4:F4"/>
    <mergeCell ref="G4:H4"/>
    <mergeCell ref="I4:J4"/>
    <mergeCell ref="K4:L4"/>
    <mergeCell ref="K5:K6"/>
    <mergeCell ref="L5:L6"/>
  </mergeCells>
  <conditionalFormatting sqref="M7:N108">
    <cfRule type="cellIs" dxfId="60" priority="12" operator="greaterThan">
      <formula>0.2</formula>
    </cfRule>
  </conditionalFormatting>
  <conditionalFormatting sqref="M7:M108 N7:N98">
    <cfRule type="cellIs" dxfId="59" priority="11" operator="greaterThan">
      <formula>0.05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10" operator="equal" id="{5CBD6859-83CB-4E6F-A453-1937FC2E3671}">
            <xm:f>'\Users\ymendez\OneDrive - superdesalud.gob.cl\Documentos\marzo 2024\[Publicacion Casos Acumulados 202403 con formulas.xlsx]CASOS'!#REF!</xm:f>
            <x14:dxf>
              <font>
                <color rgb="FF9C0006"/>
              </font>
              <fill>
                <patternFill>
                  <bgColor rgb="FFFFC7CE"/>
                </patternFill>
              </fill>
            </x14:dxf>
          </x14:cfRule>
          <xm:sqref>C98</xm:sqref>
        </x14:conditionalFormatting>
        <x14:conditionalFormatting xmlns:xm="http://schemas.microsoft.com/office/excel/2006/main">
          <x14:cfRule type="cellIs" priority="9" operator="equal" id="{15200E1A-A572-4476-96A6-64C362CE5805}">
            <xm:f>'\Users\ymendez\OneDrive - superdesalud.gob.cl\Documentos\marzo 2024\[Publicacion Casos Acumulados 202403 con formulas.xlsx]CASOS'!#REF!</xm:f>
            <x14:dxf>
              <font>
                <color rgb="FF9C0006"/>
              </font>
              <fill>
                <patternFill>
                  <bgColor rgb="FFFFC7CE"/>
                </patternFill>
              </fill>
            </x14:dxf>
          </x14:cfRule>
          <xm:sqref>D98</xm:sqref>
        </x14:conditionalFormatting>
        <x14:conditionalFormatting xmlns:xm="http://schemas.microsoft.com/office/excel/2006/main">
          <x14:cfRule type="cellIs" priority="8" operator="equal" id="{AEB3B8B6-722B-4D51-AE86-D9C59BAF7DE2}">
            <xm:f>'\Users\ymendez\OneDrive - superdesalud.gob.cl\Documentos\marzo 2024\[Publicacion Casos Acumulados 202403 con formulas.xlsx]CASOS'!#REF!</xm:f>
            <x14:dxf>
              <font>
                <color rgb="FF9C0006"/>
              </font>
              <fill>
                <patternFill>
                  <bgColor rgb="FFFFC7CE"/>
                </patternFill>
              </fill>
            </x14:dxf>
          </x14:cfRule>
          <xm:sqref>E98</xm:sqref>
        </x14:conditionalFormatting>
        <x14:conditionalFormatting xmlns:xm="http://schemas.microsoft.com/office/excel/2006/main">
          <x14:cfRule type="cellIs" priority="7" operator="equal" id="{7D493B85-1205-4D7F-B560-E8F13DE206EE}">
            <xm:f>'\Users\ymendez\OneDrive - superdesalud.gob.cl\Documentos\marzo 2024\[Publicacion Casos Acumulados 202403 con formulas.xlsx]CASOS'!#REF!</xm:f>
            <x14:dxf>
              <font>
                <color rgb="FF9C0006"/>
              </font>
              <fill>
                <patternFill>
                  <bgColor rgb="FFFFC7CE"/>
                </patternFill>
              </fill>
            </x14:dxf>
          </x14:cfRule>
          <xm:sqref>F98</xm:sqref>
        </x14:conditionalFormatting>
        <x14:conditionalFormatting xmlns:xm="http://schemas.microsoft.com/office/excel/2006/main">
          <x14:cfRule type="cellIs" priority="6" operator="equal" id="{DCD5414B-DE8D-4F4D-A14F-9740BB5ED5E2}">
            <xm:f>'\Users\ymendez\OneDrive - superdesalud.gob.cl\Documentos\marzo 2024\[Publicacion Casos Acumulados 202403 con formulas.xlsx]CASOS'!#REF!</xm:f>
            <x14:dxf>
              <font>
                <color rgb="FF9C0006"/>
              </font>
              <fill>
                <patternFill>
                  <bgColor rgb="FFFFC7CE"/>
                </patternFill>
              </fill>
            </x14:dxf>
          </x14:cfRule>
          <xm:sqref>G98</xm:sqref>
        </x14:conditionalFormatting>
        <x14:conditionalFormatting xmlns:xm="http://schemas.microsoft.com/office/excel/2006/main">
          <x14:cfRule type="cellIs" priority="5" operator="equal" id="{D0AC4B4E-4996-456E-9E73-B532D7E46415}">
            <xm:f>'\Users\ymendez\OneDrive - superdesalud.gob.cl\Documentos\marzo 2024\[Publicacion Casos Acumulados 202403 con formulas.xlsx]CASOS'!#REF!</xm:f>
            <x14:dxf>
              <font>
                <color rgb="FF9C0006"/>
              </font>
              <fill>
                <patternFill>
                  <bgColor rgb="FFFFC7CE"/>
                </patternFill>
              </fill>
            </x14:dxf>
          </x14:cfRule>
          <xm:sqref>H98</xm:sqref>
        </x14:conditionalFormatting>
        <x14:conditionalFormatting xmlns:xm="http://schemas.microsoft.com/office/excel/2006/main">
          <x14:cfRule type="cellIs" priority="4" operator="equal" id="{9FA3112B-C343-403E-839A-0B5A68854067}">
            <xm:f>'\Users\ymendez\OneDrive - superdesalud.gob.cl\Documentos\marzo 2024\[Publicacion Casos Acumulados 202403 con formulas.xlsx]CASOS'!#REF!</xm:f>
            <x14:dxf>
              <font>
                <color rgb="FF9C0006"/>
              </font>
              <fill>
                <patternFill>
                  <bgColor rgb="FFFFC7CE"/>
                </patternFill>
              </fill>
            </x14:dxf>
          </x14:cfRule>
          <xm:sqref>I98</xm:sqref>
        </x14:conditionalFormatting>
        <x14:conditionalFormatting xmlns:xm="http://schemas.microsoft.com/office/excel/2006/main">
          <x14:cfRule type="cellIs" priority="3" operator="equal" id="{44D0930D-1BC9-4849-B069-060564C7EEB9}">
            <xm:f>'\Users\ymendez\OneDrive - superdesalud.gob.cl\Documentos\marzo 2024\[Publicacion Casos Acumulados 202403 con formulas.xlsx]CASOS'!#REF!</xm:f>
            <x14:dxf>
              <font>
                <color rgb="FF9C0006"/>
              </font>
              <fill>
                <patternFill>
                  <bgColor rgb="FFFFC7CE"/>
                </patternFill>
              </fill>
            </x14:dxf>
          </x14:cfRule>
          <xm:sqref>J98</xm:sqref>
        </x14:conditionalFormatting>
        <x14:conditionalFormatting xmlns:xm="http://schemas.microsoft.com/office/excel/2006/main">
          <x14:cfRule type="cellIs" priority="2" operator="equal" id="{4D01F89A-DE4B-4DF2-98E0-00AE518E0223}">
            <xm:f>'\Users\ymendez\OneDrive - superdesalud.gob.cl\Documentos\marzo 2024\[Publicacion Casos Acumulados 202403 con formulas.xlsx]CASOS'!#REF!</xm:f>
            <x14:dxf>
              <font>
                <color rgb="FF9C0006"/>
              </font>
              <fill>
                <patternFill>
                  <bgColor rgb="FFFFC7CE"/>
                </patternFill>
              </fill>
            </x14:dxf>
          </x14:cfRule>
          <xm:sqref>K98</xm:sqref>
        </x14:conditionalFormatting>
        <x14:conditionalFormatting xmlns:xm="http://schemas.microsoft.com/office/excel/2006/main">
          <x14:cfRule type="cellIs" priority="1" operator="equal" id="{6266C89A-04B3-40AD-8E67-F0FBCC8149F5}">
            <xm:f>'\Users\ymendez\OneDrive - superdesalud.gob.cl\Documentos\marzo 2024\[Publicacion Casos Acumulados 202403 con formulas.xlsx]CASOS'!#REF!</xm:f>
            <x14:dxf>
              <font>
                <color rgb="FF9C0006"/>
              </font>
              <fill>
                <patternFill>
                  <bgColor rgb="FFFFC7CE"/>
                </patternFill>
              </fill>
            </x14:dxf>
          </x14:cfRule>
          <xm:sqref>L98</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6">
    <pageSetUpPr fitToPage="1"/>
  </sheetPr>
  <dimension ref="A2:FE102"/>
  <sheetViews>
    <sheetView showGridLines="0" zoomScaleNormal="100" workbookViewId="0">
      <pane xSplit="2" ySplit="6" topLeftCell="EU7" activePane="bottomRight" state="frozen"/>
      <selection pane="topRight" activeCell="C1" sqref="C1"/>
      <selection pane="bottomLeft" activeCell="A7" sqref="A7"/>
      <selection pane="bottomRight" activeCell="EU7" sqref="EU7"/>
    </sheetView>
  </sheetViews>
  <sheetFormatPr baseColWidth="10" defaultColWidth="11.42578125" defaultRowHeight="12.75" x14ac:dyDescent="0.2"/>
  <cols>
    <col min="1" max="1" width="4.7109375" style="68" customWidth="1"/>
    <col min="2" max="2" width="105.85546875" style="68" customWidth="1"/>
    <col min="3" max="22" width="15.85546875" style="68" customWidth="1"/>
    <col min="23" max="35" width="15.85546875" style="69" customWidth="1"/>
    <col min="36" max="36" width="15.85546875" style="68" customWidth="1"/>
    <col min="37" max="37" width="15.85546875" style="69" customWidth="1"/>
    <col min="38" max="78" width="15.85546875" style="68" customWidth="1"/>
    <col min="79" max="79" width="15.85546875" style="69" customWidth="1"/>
    <col min="80" max="89" width="15.85546875" style="68" customWidth="1"/>
    <col min="90" max="106" width="15.85546875" style="69" customWidth="1"/>
    <col min="107" max="112" width="15.85546875" style="68" customWidth="1"/>
    <col min="113" max="114" width="15.85546875" style="69" customWidth="1"/>
    <col min="115" max="120" width="15.85546875" style="68" customWidth="1"/>
    <col min="121" max="122" width="15.85546875" style="69" customWidth="1"/>
    <col min="123" max="128" width="15.85546875" style="68" customWidth="1"/>
    <col min="129" max="130" width="15.85546875" style="69" customWidth="1"/>
    <col min="131" max="136" width="15.85546875" style="68" customWidth="1"/>
    <col min="137" max="138" width="15.85546875" style="69" customWidth="1"/>
    <col min="139" max="148" width="15.85546875" style="68" customWidth="1"/>
    <col min="149" max="149" width="14" style="68" customWidth="1"/>
    <col min="150" max="152" width="14.42578125" style="68" customWidth="1"/>
    <col min="153" max="160" width="15" style="68" customWidth="1"/>
    <col min="161" max="16384" width="11.42578125" style="68"/>
  </cols>
  <sheetData>
    <row r="2" spans="1:161" ht="15" x14ac:dyDescent="0.2">
      <c r="A2" s="461" t="s">
        <v>406</v>
      </c>
      <c r="B2" s="461"/>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1"/>
      <c r="BR2" s="461"/>
      <c r="BS2" s="461"/>
      <c r="BT2" s="461"/>
      <c r="BU2" s="461"/>
      <c r="BV2" s="461"/>
      <c r="BW2" s="461"/>
      <c r="BX2" s="461"/>
      <c r="BY2" s="461"/>
      <c r="BZ2" s="461"/>
      <c r="CA2" s="461"/>
      <c r="CB2" s="461"/>
      <c r="CC2" s="461"/>
      <c r="CD2" s="461"/>
      <c r="CE2" s="461"/>
      <c r="CF2" s="461"/>
      <c r="CG2" s="461"/>
      <c r="CH2" s="461"/>
      <c r="CI2" s="461"/>
      <c r="CJ2" s="461"/>
      <c r="CK2" s="461"/>
      <c r="CL2" s="461"/>
      <c r="CM2" s="461"/>
      <c r="CN2" s="461"/>
      <c r="CO2" s="461"/>
      <c r="CP2" s="461"/>
      <c r="CQ2" s="461"/>
      <c r="CR2" s="461"/>
      <c r="CS2" s="461"/>
      <c r="CT2" s="461"/>
      <c r="CU2" s="461"/>
      <c r="CV2" s="461"/>
      <c r="CW2" s="461"/>
      <c r="CX2" s="461"/>
      <c r="CY2" s="461"/>
      <c r="CZ2" s="461"/>
      <c r="DA2" s="461"/>
      <c r="DB2" s="461"/>
      <c r="DC2" s="461"/>
      <c r="DD2" s="461"/>
      <c r="DE2" s="461"/>
      <c r="DF2" s="461"/>
      <c r="DG2" s="461"/>
      <c r="DH2" s="461"/>
      <c r="DI2" s="461"/>
      <c r="DJ2" s="461"/>
      <c r="DK2" s="461"/>
      <c r="DL2" s="461"/>
      <c r="DM2" s="461"/>
      <c r="DN2" s="461"/>
      <c r="DO2" s="461"/>
      <c r="DP2" s="461"/>
      <c r="DQ2" s="461"/>
      <c r="DR2" s="461"/>
      <c r="DS2" s="461"/>
      <c r="DT2" s="461"/>
      <c r="DU2" s="461"/>
      <c r="DV2" s="461"/>
      <c r="DW2" s="461"/>
      <c r="DX2" s="461"/>
      <c r="DY2" s="461"/>
      <c r="DZ2" s="461"/>
      <c r="EA2" s="461"/>
      <c r="EB2" s="461"/>
      <c r="EC2" s="461"/>
      <c r="ED2" s="461"/>
      <c r="EE2" s="461"/>
      <c r="EF2" s="461"/>
      <c r="EG2" s="390"/>
      <c r="EH2" s="390"/>
      <c r="EK2" s="390"/>
      <c r="EL2" s="390"/>
      <c r="EM2" s="390"/>
      <c r="EN2" s="390"/>
      <c r="EO2" s="390"/>
      <c r="EP2" s="390"/>
      <c r="EQ2" s="390"/>
      <c r="ER2" s="390"/>
    </row>
    <row r="3" spans="1:161" x14ac:dyDescent="0.2">
      <c r="FE3" s="226"/>
    </row>
    <row r="4" spans="1:161" ht="43.5" customHeight="1" x14ac:dyDescent="0.2">
      <c r="A4" s="435" t="s">
        <v>233</v>
      </c>
      <c r="B4" s="443" t="s">
        <v>0</v>
      </c>
      <c r="C4" s="441" t="s">
        <v>407</v>
      </c>
      <c r="D4" s="462"/>
      <c r="E4" s="441" t="s">
        <v>411</v>
      </c>
      <c r="F4" s="462"/>
      <c r="G4" s="441" t="s">
        <v>412</v>
      </c>
      <c r="H4" s="462"/>
      <c r="I4" s="441" t="s">
        <v>454</v>
      </c>
      <c r="J4" s="462"/>
      <c r="K4" s="441" t="s">
        <v>455</v>
      </c>
      <c r="L4" s="462"/>
      <c r="M4" s="441" t="s">
        <v>456</v>
      </c>
      <c r="N4" s="462"/>
      <c r="O4" s="441" t="s">
        <v>457</v>
      </c>
      <c r="P4" s="462"/>
      <c r="Q4" s="441" t="s">
        <v>414</v>
      </c>
      <c r="R4" s="462"/>
      <c r="S4" s="441" t="s">
        <v>415</v>
      </c>
      <c r="T4" s="462"/>
      <c r="U4" s="441" t="s">
        <v>416</v>
      </c>
      <c r="V4" s="462"/>
      <c r="W4" s="441" t="s">
        <v>417</v>
      </c>
      <c r="X4" s="462"/>
      <c r="Y4" s="441" t="s">
        <v>419</v>
      </c>
      <c r="Z4" s="462"/>
      <c r="AA4" s="441" t="s">
        <v>420</v>
      </c>
      <c r="AB4" s="462"/>
      <c r="AC4" s="441" t="s">
        <v>421</v>
      </c>
      <c r="AD4" s="462"/>
      <c r="AE4" s="441" t="s">
        <v>422</v>
      </c>
      <c r="AF4" s="462"/>
      <c r="AG4" s="441" t="s">
        <v>425</v>
      </c>
      <c r="AH4" s="462"/>
      <c r="AI4" s="441" t="s">
        <v>426</v>
      </c>
      <c r="AJ4" s="462"/>
      <c r="AK4" s="441" t="s">
        <v>427</v>
      </c>
      <c r="AL4" s="462"/>
      <c r="AM4" s="441" t="s">
        <v>428</v>
      </c>
      <c r="AN4" s="462"/>
      <c r="AO4" s="441" t="s">
        <v>430</v>
      </c>
      <c r="AP4" s="462"/>
      <c r="AQ4" s="441" t="s">
        <v>431</v>
      </c>
      <c r="AR4" s="462"/>
      <c r="AS4" s="441" t="s">
        <v>432</v>
      </c>
      <c r="AT4" s="462"/>
      <c r="AU4" s="441" t="s">
        <v>433</v>
      </c>
      <c r="AV4" s="462"/>
      <c r="AW4" s="441" t="s">
        <v>435</v>
      </c>
      <c r="AX4" s="462"/>
      <c r="AY4" s="441" t="s">
        <v>436</v>
      </c>
      <c r="AZ4" s="462"/>
      <c r="BA4" s="441" t="s">
        <v>437</v>
      </c>
      <c r="BB4" s="462"/>
      <c r="BC4" s="441" t="s">
        <v>438</v>
      </c>
      <c r="BD4" s="462"/>
      <c r="BE4" s="441" t="s">
        <v>440</v>
      </c>
      <c r="BF4" s="462"/>
      <c r="BG4" s="441" t="s">
        <v>441</v>
      </c>
      <c r="BH4" s="462"/>
      <c r="BI4" s="441" t="s">
        <v>442</v>
      </c>
      <c r="BJ4" s="462"/>
      <c r="BK4" s="441" t="s">
        <v>443</v>
      </c>
      <c r="BL4" s="462"/>
      <c r="BM4" s="441" t="s">
        <v>301</v>
      </c>
      <c r="BN4" s="462"/>
      <c r="BO4" s="441" t="s">
        <v>303</v>
      </c>
      <c r="BP4" s="462"/>
      <c r="BQ4" s="441" t="s">
        <v>305</v>
      </c>
      <c r="BR4" s="462"/>
      <c r="BS4" s="441" t="s">
        <v>306</v>
      </c>
      <c r="BT4" s="462"/>
      <c r="BU4" s="441" t="s">
        <v>317</v>
      </c>
      <c r="BV4" s="462"/>
      <c r="BW4" s="441" t="s">
        <v>318</v>
      </c>
      <c r="BX4" s="462"/>
      <c r="BY4" s="441" t="s">
        <v>319</v>
      </c>
      <c r="BZ4" s="462"/>
      <c r="CA4" s="441" t="s">
        <v>320</v>
      </c>
      <c r="CB4" s="462"/>
      <c r="CC4" s="441" t="s">
        <v>344</v>
      </c>
      <c r="CD4" s="462"/>
      <c r="CE4" s="441" t="s">
        <v>347</v>
      </c>
      <c r="CF4" s="462"/>
      <c r="CG4" s="441" t="s">
        <v>348</v>
      </c>
      <c r="CH4" s="462"/>
      <c r="CI4" s="441" t="s">
        <v>349</v>
      </c>
      <c r="CJ4" s="462"/>
      <c r="CK4" s="441" t="s">
        <v>361</v>
      </c>
      <c r="CL4" s="462"/>
      <c r="CM4" s="441" t="s">
        <v>358</v>
      </c>
      <c r="CN4" s="462"/>
      <c r="CO4" s="441" t="s">
        <v>359</v>
      </c>
      <c r="CP4" s="462"/>
      <c r="CQ4" s="441" t="s">
        <v>360</v>
      </c>
      <c r="CR4" s="462"/>
      <c r="CS4" s="441" t="s">
        <v>366</v>
      </c>
      <c r="CT4" s="462"/>
      <c r="CU4" s="441" t="s">
        <v>367</v>
      </c>
      <c r="CV4" s="462"/>
      <c r="CW4" s="441" t="s">
        <v>368</v>
      </c>
      <c r="CX4" s="462"/>
      <c r="CY4" s="441" t="s">
        <v>369</v>
      </c>
      <c r="CZ4" s="462"/>
      <c r="DA4" s="441" t="s">
        <v>378</v>
      </c>
      <c r="DB4" s="462"/>
      <c r="DC4" s="441" t="s">
        <v>379</v>
      </c>
      <c r="DD4" s="462"/>
      <c r="DE4" s="441" t="s">
        <v>380</v>
      </c>
      <c r="DF4" s="462"/>
      <c r="DG4" s="441" t="s">
        <v>381</v>
      </c>
      <c r="DH4" s="462"/>
      <c r="DI4" s="441" t="s">
        <v>384</v>
      </c>
      <c r="DJ4" s="462"/>
      <c r="DK4" s="441" t="s">
        <v>387</v>
      </c>
      <c r="DL4" s="462"/>
      <c r="DM4" s="441" t="s">
        <v>388</v>
      </c>
      <c r="DN4" s="462"/>
      <c r="DO4" s="441" t="s">
        <v>389</v>
      </c>
      <c r="DP4" s="462"/>
      <c r="DQ4" s="441" t="s">
        <v>461</v>
      </c>
      <c r="DR4" s="462"/>
      <c r="DS4" s="441" t="s">
        <v>462</v>
      </c>
      <c r="DT4" s="462"/>
      <c r="DU4" s="441" t="s">
        <v>463</v>
      </c>
      <c r="DV4" s="462"/>
      <c r="DW4" s="441" t="s">
        <v>464</v>
      </c>
      <c r="DX4" s="442"/>
      <c r="DY4" s="446" t="s">
        <v>470</v>
      </c>
      <c r="DZ4" s="446"/>
      <c r="EA4" s="446" t="s">
        <v>471</v>
      </c>
      <c r="EB4" s="446"/>
      <c r="EC4" s="446" t="s">
        <v>472</v>
      </c>
      <c r="ED4" s="446"/>
      <c r="EE4" s="441" t="s">
        <v>473</v>
      </c>
      <c r="EF4" s="442"/>
      <c r="EG4" s="446" t="s">
        <v>532</v>
      </c>
      <c r="EH4" s="446"/>
      <c r="EI4" s="446" t="s">
        <v>533</v>
      </c>
      <c r="EJ4" s="446"/>
      <c r="EK4" s="446" t="s">
        <v>534</v>
      </c>
      <c r="EL4" s="446"/>
      <c r="EM4" s="441" t="s">
        <v>535</v>
      </c>
      <c r="EN4" s="462"/>
      <c r="EO4" s="441" t="s">
        <v>551</v>
      </c>
      <c r="EP4" s="462"/>
      <c r="EQ4" s="441" t="s">
        <v>552</v>
      </c>
      <c r="ER4" s="462"/>
      <c r="ES4" s="441" t="s">
        <v>553</v>
      </c>
      <c r="ET4" s="462"/>
      <c r="EU4" s="441" t="s">
        <v>554</v>
      </c>
      <c r="EV4" s="462"/>
      <c r="EW4" s="441" t="s">
        <v>571</v>
      </c>
      <c r="EX4" s="462"/>
      <c r="EY4" s="441" t="s">
        <v>572</v>
      </c>
      <c r="EZ4" s="462"/>
      <c r="FA4" s="441" t="s">
        <v>573</v>
      </c>
      <c r="FB4" s="462"/>
      <c r="FC4" s="441" t="s">
        <v>574</v>
      </c>
      <c r="FD4" s="462"/>
    </row>
    <row r="5" spans="1:161" x14ac:dyDescent="0.2">
      <c r="A5" s="436"/>
      <c r="B5" s="444"/>
      <c r="C5" s="346" t="s">
        <v>54</v>
      </c>
      <c r="D5" s="253" t="s">
        <v>55</v>
      </c>
      <c r="E5" s="346" t="s">
        <v>54</v>
      </c>
      <c r="F5" s="253" t="s">
        <v>55</v>
      </c>
      <c r="G5" s="346" t="s">
        <v>54</v>
      </c>
      <c r="H5" s="253" t="s">
        <v>55</v>
      </c>
      <c r="I5" s="346" t="s">
        <v>54</v>
      </c>
      <c r="J5" s="253" t="s">
        <v>55</v>
      </c>
      <c r="K5" s="346" t="s">
        <v>54</v>
      </c>
      <c r="L5" s="253" t="s">
        <v>55</v>
      </c>
      <c r="M5" s="346" t="s">
        <v>54</v>
      </c>
      <c r="N5" s="253" t="s">
        <v>55</v>
      </c>
      <c r="O5" s="346" t="s">
        <v>54</v>
      </c>
      <c r="P5" s="253" t="s">
        <v>55</v>
      </c>
      <c r="Q5" s="346" t="s">
        <v>54</v>
      </c>
      <c r="R5" s="253" t="s">
        <v>55</v>
      </c>
      <c r="S5" s="346" t="s">
        <v>54</v>
      </c>
      <c r="T5" s="253" t="s">
        <v>55</v>
      </c>
      <c r="U5" s="346" t="s">
        <v>54</v>
      </c>
      <c r="V5" s="253" t="s">
        <v>55</v>
      </c>
      <c r="W5" s="346" t="s">
        <v>54</v>
      </c>
      <c r="X5" s="253" t="s">
        <v>55</v>
      </c>
      <c r="Y5" s="346" t="s">
        <v>54</v>
      </c>
      <c r="Z5" s="253" t="s">
        <v>55</v>
      </c>
      <c r="AA5" s="346" t="s">
        <v>54</v>
      </c>
      <c r="AB5" s="253" t="s">
        <v>55</v>
      </c>
      <c r="AC5" s="346" t="s">
        <v>54</v>
      </c>
      <c r="AD5" s="253" t="s">
        <v>55</v>
      </c>
      <c r="AE5" s="346" t="s">
        <v>54</v>
      </c>
      <c r="AF5" s="253" t="s">
        <v>55</v>
      </c>
      <c r="AG5" s="346" t="s">
        <v>54</v>
      </c>
      <c r="AH5" s="253" t="s">
        <v>55</v>
      </c>
      <c r="AI5" s="346" t="s">
        <v>54</v>
      </c>
      <c r="AJ5" s="253" t="s">
        <v>55</v>
      </c>
      <c r="AK5" s="346" t="s">
        <v>54</v>
      </c>
      <c r="AL5" s="253" t="s">
        <v>55</v>
      </c>
      <c r="AM5" s="346" t="s">
        <v>54</v>
      </c>
      <c r="AN5" s="253" t="s">
        <v>55</v>
      </c>
      <c r="AO5" s="346" t="s">
        <v>54</v>
      </c>
      <c r="AP5" s="253" t="s">
        <v>55</v>
      </c>
      <c r="AQ5" s="346" t="s">
        <v>54</v>
      </c>
      <c r="AR5" s="253" t="s">
        <v>55</v>
      </c>
      <c r="AS5" s="346" t="s">
        <v>54</v>
      </c>
      <c r="AT5" s="253" t="s">
        <v>55</v>
      </c>
      <c r="AU5" s="346" t="s">
        <v>54</v>
      </c>
      <c r="AV5" s="253" t="s">
        <v>55</v>
      </c>
      <c r="AW5" s="346" t="s">
        <v>54</v>
      </c>
      <c r="AX5" s="253" t="s">
        <v>55</v>
      </c>
      <c r="AY5" s="346" t="s">
        <v>54</v>
      </c>
      <c r="AZ5" s="253" t="s">
        <v>55</v>
      </c>
      <c r="BA5" s="346" t="s">
        <v>54</v>
      </c>
      <c r="BB5" s="253" t="s">
        <v>55</v>
      </c>
      <c r="BC5" s="346" t="s">
        <v>54</v>
      </c>
      <c r="BD5" s="253" t="s">
        <v>55</v>
      </c>
      <c r="BE5" s="346" t="s">
        <v>54</v>
      </c>
      <c r="BF5" s="253" t="s">
        <v>55</v>
      </c>
      <c r="BG5" s="346" t="s">
        <v>54</v>
      </c>
      <c r="BH5" s="253" t="s">
        <v>55</v>
      </c>
      <c r="BI5" s="346" t="s">
        <v>54</v>
      </c>
      <c r="BJ5" s="253" t="s">
        <v>55</v>
      </c>
      <c r="BK5" s="346" t="s">
        <v>54</v>
      </c>
      <c r="BL5" s="253" t="s">
        <v>55</v>
      </c>
      <c r="BM5" s="346" t="s">
        <v>54</v>
      </c>
      <c r="BN5" s="253" t="s">
        <v>55</v>
      </c>
      <c r="BO5" s="346" t="s">
        <v>54</v>
      </c>
      <c r="BP5" s="253" t="s">
        <v>55</v>
      </c>
      <c r="BQ5" s="346" t="s">
        <v>54</v>
      </c>
      <c r="BR5" s="253" t="s">
        <v>55</v>
      </c>
      <c r="BS5" s="346" t="s">
        <v>54</v>
      </c>
      <c r="BT5" s="253" t="s">
        <v>55</v>
      </c>
      <c r="BU5" s="346" t="s">
        <v>54</v>
      </c>
      <c r="BV5" s="253" t="s">
        <v>55</v>
      </c>
      <c r="BW5" s="346" t="s">
        <v>54</v>
      </c>
      <c r="BX5" s="253" t="s">
        <v>55</v>
      </c>
      <c r="BY5" s="346" t="s">
        <v>54</v>
      </c>
      <c r="BZ5" s="253" t="s">
        <v>55</v>
      </c>
      <c r="CA5" s="346" t="s">
        <v>54</v>
      </c>
      <c r="CB5" s="253" t="s">
        <v>55</v>
      </c>
      <c r="CC5" s="346" t="s">
        <v>54</v>
      </c>
      <c r="CD5" s="253" t="s">
        <v>55</v>
      </c>
      <c r="CE5" s="346" t="s">
        <v>54</v>
      </c>
      <c r="CF5" s="253" t="s">
        <v>55</v>
      </c>
      <c r="CG5" s="346" t="s">
        <v>54</v>
      </c>
      <c r="CH5" s="253" t="s">
        <v>55</v>
      </c>
      <c r="CI5" s="346" t="s">
        <v>54</v>
      </c>
      <c r="CJ5" s="253" t="s">
        <v>55</v>
      </c>
      <c r="CK5" s="346" t="s">
        <v>54</v>
      </c>
      <c r="CL5" s="253" t="s">
        <v>55</v>
      </c>
      <c r="CM5" s="346" t="s">
        <v>54</v>
      </c>
      <c r="CN5" s="253" t="s">
        <v>55</v>
      </c>
      <c r="CO5" s="346" t="s">
        <v>54</v>
      </c>
      <c r="CP5" s="253" t="s">
        <v>55</v>
      </c>
      <c r="CQ5" s="346" t="s">
        <v>54</v>
      </c>
      <c r="CR5" s="253" t="s">
        <v>55</v>
      </c>
      <c r="CS5" s="346" t="s">
        <v>54</v>
      </c>
      <c r="CT5" s="253" t="s">
        <v>55</v>
      </c>
      <c r="CU5" s="346" t="s">
        <v>54</v>
      </c>
      <c r="CV5" s="253" t="s">
        <v>55</v>
      </c>
      <c r="CW5" s="346" t="s">
        <v>54</v>
      </c>
      <c r="CX5" s="253" t="s">
        <v>55</v>
      </c>
      <c r="CY5" s="346" t="s">
        <v>54</v>
      </c>
      <c r="CZ5" s="253" t="s">
        <v>55</v>
      </c>
      <c r="DA5" s="346" t="s">
        <v>54</v>
      </c>
      <c r="DB5" s="253" t="s">
        <v>55</v>
      </c>
      <c r="DC5" s="346" t="s">
        <v>54</v>
      </c>
      <c r="DD5" s="253" t="s">
        <v>55</v>
      </c>
      <c r="DE5" s="346" t="s">
        <v>54</v>
      </c>
      <c r="DF5" s="253" t="s">
        <v>55</v>
      </c>
      <c r="DG5" s="346" t="s">
        <v>54</v>
      </c>
      <c r="DH5" s="253" t="s">
        <v>55</v>
      </c>
      <c r="DI5" s="346" t="s">
        <v>54</v>
      </c>
      <c r="DJ5" s="253" t="s">
        <v>55</v>
      </c>
      <c r="DK5" s="346" t="s">
        <v>54</v>
      </c>
      <c r="DL5" s="253" t="s">
        <v>55</v>
      </c>
      <c r="DM5" s="346" t="s">
        <v>54</v>
      </c>
      <c r="DN5" s="253" t="s">
        <v>55</v>
      </c>
      <c r="DO5" s="346" t="s">
        <v>54</v>
      </c>
      <c r="DP5" s="347" t="s">
        <v>55</v>
      </c>
      <c r="DQ5" s="346" t="s">
        <v>54</v>
      </c>
      <c r="DR5" s="253" t="s">
        <v>55</v>
      </c>
      <c r="DS5" s="346" t="s">
        <v>54</v>
      </c>
      <c r="DT5" s="253" t="s">
        <v>55</v>
      </c>
      <c r="DU5" s="346" t="s">
        <v>54</v>
      </c>
      <c r="DV5" s="253" t="s">
        <v>55</v>
      </c>
      <c r="DW5" s="346" t="s">
        <v>54</v>
      </c>
      <c r="DX5" s="253" t="s">
        <v>55</v>
      </c>
      <c r="DY5" s="346" t="s">
        <v>54</v>
      </c>
      <c r="DZ5" s="253" t="s">
        <v>55</v>
      </c>
      <c r="EA5" s="346" t="s">
        <v>54</v>
      </c>
      <c r="EB5" s="253" t="s">
        <v>55</v>
      </c>
      <c r="EC5" s="346" t="s">
        <v>54</v>
      </c>
      <c r="ED5" s="253" t="s">
        <v>55</v>
      </c>
      <c r="EE5" s="346" t="s">
        <v>54</v>
      </c>
      <c r="EF5" s="253" t="s">
        <v>55</v>
      </c>
      <c r="EG5" s="388" t="s">
        <v>54</v>
      </c>
      <c r="EH5" s="253" t="s">
        <v>55</v>
      </c>
      <c r="EI5" s="388" t="s">
        <v>54</v>
      </c>
      <c r="EJ5" s="253" t="s">
        <v>55</v>
      </c>
      <c r="EK5" s="388" t="s">
        <v>54</v>
      </c>
      <c r="EL5" s="253" t="s">
        <v>55</v>
      </c>
      <c r="EM5" s="388" t="s">
        <v>54</v>
      </c>
      <c r="EN5" s="253" t="s">
        <v>55</v>
      </c>
      <c r="EO5" s="268" t="s">
        <v>54</v>
      </c>
      <c r="EP5" s="268" t="s">
        <v>55</v>
      </c>
      <c r="EQ5" s="268" t="s">
        <v>54</v>
      </c>
      <c r="ER5" s="268" t="s">
        <v>55</v>
      </c>
      <c r="ES5" s="409" t="s">
        <v>54</v>
      </c>
      <c r="ET5" s="253" t="s">
        <v>55</v>
      </c>
      <c r="EU5" s="268" t="s">
        <v>54</v>
      </c>
      <c r="EV5" s="268" t="s">
        <v>55</v>
      </c>
      <c r="EW5" s="413" t="s">
        <v>54</v>
      </c>
      <c r="EX5" s="253" t="s">
        <v>55</v>
      </c>
      <c r="EY5" s="413" t="s">
        <v>54</v>
      </c>
      <c r="EZ5" s="253" t="s">
        <v>55</v>
      </c>
      <c r="FA5" s="413" t="s">
        <v>54</v>
      </c>
      <c r="FB5" s="253" t="s">
        <v>55</v>
      </c>
      <c r="FC5" s="413" t="s">
        <v>54</v>
      </c>
      <c r="FD5" s="253" t="s">
        <v>55</v>
      </c>
    </row>
    <row r="6" spans="1:161" ht="14.25" customHeight="1" x14ac:dyDescent="0.2">
      <c r="A6" s="437"/>
      <c r="B6" s="445"/>
      <c r="C6" s="254">
        <v>38717</v>
      </c>
      <c r="D6" s="255">
        <v>38717</v>
      </c>
      <c r="E6" s="254">
        <v>38892</v>
      </c>
      <c r="F6" s="255">
        <v>38898</v>
      </c>
      <c r="G6" s="254">
        <v>39082</v>
      </c>
      <c r="H6" s="255">
        <v>39080</v>
      </c>
      <c r="I6" s="254">
        <v>39271</v>
      </c>
      <c r="J6" s="255">
        <v>39264</v>
      </c>
      <c r="K6" s="254">
        <v>39446</v>
      </c>
      <c r="L6" s="255">
        <v>39446</v>
      </c>
      <c r="M6" s="254">
        <v>39628</v>
      </c>
      <c r="N6" s="255">
        <v>39628</v>
      </c>
      <c r="O6" s="254">
        <v>39817</v>
      </c>
      <c r="P6" s="255">
        <v>39817</v>
      </c>
      <c r="Q6" s="254">
        <v>39901</v>
      </c>
      <c r="R6" s="255">
        <v>39901</v>
      </c>
      <c r="S6" s="254">
        <v>39992</v>
      </c>
      <c r="T6" s="255">
        <v>39992</v>
      </c>
      <c r="U6" s="254">
        <v>40083</v>
      </c>
      <c r="V6" s="255">
        <v>40083</v>
      </c>
      <c r="W6" s="254">
        <v>40174</v>
      </c>
      <c r="X6" s="255">
        <v>40174</v>
      </c>
      <c r="Y6" s="254">
        <v>40265</v>
      </c>
      <c r="Z6" s="255">
        <v>40265</v>
      </c>
      <c r="AA6" s="254">
        <v>40356</v>
      </c>
      <c r="AB6" s="255">
        <v>40357</v>
      </c>
      <c r="AC6" s="254">
        <v>40448</v>
      </c>
      <c r="AD6" s="255">
        <v>40448</v>
      </c>
      <c r="AE6" s="254">
        <v>40545</v>
      </c>
      <c r="AF6" s="255">
        <v>40545</v>
      </c>
      <c r="AG6" s="254">
        <v>40629</v>
      </c>
      <c r="AH6" s="255">
        <v>40629</v>
      </c>
      <c r="AI6" s="254">
        <v>40727</v>
      </c>
      <c r="AJ6" s="255">
        <v>40727</v>
      </c>
      <c r="AK6" s="254">
        <v>40819</v>
      </c>
      <c r="AL6" s="255">
        <v>40819</v>
      </c>
      <c r="AM6" s="254">
        <v>40909</v>
      </c>
      <c r="AN6" s="255">
        <v>40909</v>
      </c>
      <c r="AO6" s="254">
        <v>41000</v>
      </c>
      <c r="AP6" s="255">
        <v>41000</v>
      </c>
      <c r="AQ6" s="254">
        <v>41091</v>
      </c>
      <c r="AR6" s="255">
        <v>41091</v>
      </c>
      <c r="AS6" s="254">
        <v>41182</v>
      </c>
      <c r="AT6" s="255">
        <v>41182</v>
      </c>
      <c r="AU6" s="254">
        <v>41274</v>
      </c>
      <c r="AV6" s="255">
        <v>41274</v>
      </c>
      <c r="AW6" s="254">
        <v>41364</v>
      </c>
      <c r="AX6" s="255">
        <v>41364</v>
      </c>
      <c r="AY6" s="254">
        <v>41455</v>
      </c>
      <c r="AZ6" s="255">
        <v>41455</v>
      </c>
      <c r="BA6" s="254">
        <v>41546</v>
      </c>
      <c r="BB6" s="255">
        <v>41547</v>
      </c>
      <c r="BC6" s="254">
        <v>41637</v>
      </c>
      <c r="BD6" s="255">
        <v>41639</v>
      </c>
      <c r="BE6" s="254">
        <v>41728</v>
      </c>
      <c r="BF6" s="255">
        <v>41729</v>
      </c>
      <c r="BG6" s="254">
        <v>41820</v>
      </c>
      <c r="BH6" s="255">
        <v>41820</v>
      </c>
      <c r="BI6" s="254">
        <v>41912</v>
      </c>
      <c r="BJ6" s="255">
        <v>41912</v>
      </c>
      <c r="BK6" s="254">
        <v>42004</v>
      </c>
      <c r="BL6" s="255">
        <v>42004</v>
      </c>
      <c r="BM6" s="254">
        <v>42094</v>
      </c>
      <c r="BN6" s="255">
        <v>42094</v>
      </c>
      <c r="BO6" s="254">
        <v>42185</v>
      </c>
      <c r="BP6" s="255">
        <v>42185</v>
      </c>
      <c r="BQ6" s="254">
        <v>42277</v>
      </c>
      <c r="BR6" s="255">
        <v>42277</v>
      </c>
      <c r="BS6" s="254">
        <v>42369</v>
      </c>
      <c r="BT6" s="255">
        <v>42369</v>
      </c>
      <c r="BU6" s="254">
        <v>42461</v>
      </c>
      <c r="BV6" s="255">
        <v>42461</v>
      </c>
      <c r="BW6" s="254">
        <v>42552</v>
      </c>
      <c r="BX6" s="255">
        <v>42552</v>
      </c>
      <c r="BY6" s="254">
        <v>42643</v>
      </c>
      <c r="BZ6" s="255">
        <v>42643</v>
      </c>
      <c r="CA6" s="254">
        <v>42734</v>
      </c>
      <c r="CB6" s="255">
        <v>42734</v>
      </c>
      <c r="CC6" s="254">
        <v>42825</v>
      </c>
      <c r="CD6" s="255">
        <v>42825</v>
      </c>
      <c r="CE6" s="254">
        <v>42916</v>
      </c>
      <c r="CF6" s="255">
        <v>42916</v>
      </c>
      <c r="CG6" s="254">
        <v>43008</v>
      </c>
      <c r="CH6" s="255">
        <v>43008</v>
      </c>
      <c r="CI6" s="254">
        <v>43100</v>
      </c>
      <c r="CJ6" s="255">
        <v>43100</v>
      </c>
      <c r="CK6" s="254">
        <v>43188</v>
      </c>
      <c r="CL6" s="255">
        <v>43190</v>
      </c>
      <c r="CM6" s="254">
        <v>43278</v>
      </c>
      <c r="CN6" s="255">
        <v>43281</v>
      </c>
      <c r="CO6" s="254">
        <v>43370</v>
      </c>
      <c r="CP6" s="255">
        <v>43373</v>
      </c>
      <c r="CQ6" s="254">
        <v>43460</v>
      </c>
      <c r="CR6" s="255">
        <v>43465</v>
      </c>
      <c r="CS6" s="254">
        <v>43551</v>
      </c>
      <c r="CT6" s="255">
        <v>43555</v>
      </c>
      <c r="CU6" s="254">
        <v>43642</v>
      </c>
      <c r="CV6" s="255">
        <v>43646</v>
      </c>
      <c r="CW6" s="254">
        <v>43733</v>
      </c>
      <c r="CX6" s="255">
        <v>43738</v>
      </c>
      <c r="CY6" s="254">
        <v>43825</v>
      </c>
      <c r="CZ6" s="255">
        <v>43830</v>
      </c>
      <c r="DA6" s="254">
        <v>43915</v>
      </c>
      <c r="DB6" s="255">
        <v>43921</v>
      </c>
      <c r="DC6" s="254">
        <v>44008</v>
      </c>
      <c r="DD6" s="255">
        <v>44012</v>
      </c>
      <c r="DE6" s="254">
        <v>44099</v>
      </c>
      <c r="DF6" s="255">
        <v>44104</v>
      </c>
      <c r="DG6" s="254">
        <v>44191</v>
      </c>
      <c r="DH6" s="255">
        <v>44196</v>
      </c>
      <c r="DI6" s="254">
        <v>44280</v>
      </c>
      <c r="DJ6" s="255">
        <v>44286</v>
      </c>
      <c r="DK6" s="254">
        <v>44373</v>
      </c>
      <c r="DL6" s="255">
        <v>44377</v>
      </c>
      <c r="DM6" s="254">
        <v>44464</v>
      </c>
      <c r="DN6" s="255">
        <v>44469</v>
      </c>
      <c r="DO6" s="254">
        <v>44557</v>
      </c>
      <c r="DP6" s="269">
        <v>44561</v>
      </c>
      <c r="DQ6" s="254">
        <v>44645</v>
      </c>
      <c r="DR6" s="255">
        <v>44651</v>
      </c>
      <c r="DS6" s="254">
        <v>44739</v>
      </c>
      <c r="DT6" s="255">
        <v>44742</v>
      </c>
      <c r="DU6" s="254">
        <v>44833</v>
      </c>
      <c r="DV6" s="255">
        <v>44834</v>
      </c>
      <c r="DW6" s="254">
        <v>44921</v>
      </c>
      <c r="DX6" s="255">
        <v>44926</v>
      </c>
      <c r="DY6" s="254">
        <v>45012</v>
      </c>
      <c r="DZ6" s="255">
        <v>45016</v>
      </c>
      <c r="EA6" s="254">
        <v>45104</v>
      </c>
      <c r="EB6" s="255">
        <v>45107</v>
      </c>
      <c r="EC6" s="254">
        <v>45198</v>
      </c>
      <c r="ED6" s="255">
        <v>45199</v>
      </c>
      <c r="EE6" s="254">
        <v>45289</v>
      </c>
      <c r="EF6" s="255">
        <v>45291</v>
      </c>
      <c r="EG6" s="344">
        <v>45380</v>
      </c>
      <c r="EH6" s="345">
        <v>45382</v>
      </c>
      <c r="EI6" s="344">
        <v>45471</v>
      </c>
      <c r="EJ6" s="345">
        <v>45473</v>
      </c>
      <c r="EK6" s="344">
        <v>45562</v>
      </c>
      <c r="EL6" s="345">
        <v>45565</v>
      </c>
      <c r="EM6" s="344">
        <v>45653</v>
      </c>
      <c r="EN6" s="345">
        <v>45657</v>
      </c>
      <c r="EO6" s="407">
        <v>45747</v>
      </c>
      <c r="EP6" s="407">
        <v>45747</v>
      </c>
      <c r="EQ6" s="407">
        <v>45838</v>
      </c>
      <c r="ER6" s="407">
        <v>45838</v>
      </c>
      <c r="ES6" s="254">
        <v>45924</v>
      </c>
      <c r="ET6" s="255">
        <v>45930</v>
      </c>
      <c r="EU6" s="412">
        <v>46022</v>
      </c>
      <c r="EV6" s="412">
        <v>46022</v>
      </c>
      <c r="EW6" s="254">
        <v>46112</v>
      </c>
      <c r="EX6" s="255">
        <v>46112</v>
      </c>
      <c r="EY6" s="254">
        <v>46203</v>
      </c>
      <c r="EZ6" s="255">
        <v>46203</v>
      </c>
      <c r="FA6" s="254">
        <v>46295</v>
      </c>
      <c r="FB6" s="255">
        <v>46295</v>
      </c>
      <c r="FC6" s="254">
        <v>46387</v>
      </c>
      <c r="FD6" s="255">
        <v>46387</v>
      </c>
    </row>
    <row r="7" spans="1:161" s="148" customFormat="1" ht="13.9" customHeight="1" x14ac:dyDescent="0.2">
      <c r="A7" s="256">
        <v>1</v>
      </c>
      <c r="B7" s="257" t="s">
        <v>1</v>
      </c>
      <c r="C7" s="258">
        <v>2822</v>
      </c>
      <c r="D7" s="259">
        <v>241</v>
      </c>
      <c r="E7" s="258">
        <v>4848</v>
      </c>
      <c r="F7" s="259">
        <v>392</v>
      </c>
      <c r="G7" s="258">
        <v>5759</v>
      </c>
      <c r="H7" s="259">
        <v>550</v>
      </c>
      <c r="I7" s="258">
        <v>7680</v>
      </c>
      <c r="J7" s="259">
        <v>697</v>
      </c>
      <c r="K7" s="258">
        <v>9309</v>
      </c>
      <c r="L7" s="259">
        <v>813</v>
      </c>
      <c r="M7" s="258">
        <v>10890</v>
      </c>
      <c r="N7" s="259">
        <v>881</v>
      </c>
      <c r="O7" s="258">
        <v>12674</v>
      </c>
      <c r="P7" s="259">
        <v>1142</v>
      </c>
      <c r="Q7" s="258">
        <v>13414</v>
      </c>
      <c r="R7" s="259">
        <v>1216</v>
      </c>
      <c r="S7" s="258">
        <v>14290</v>
      </c>
      <c r="T7" s="259">
        <v>1275</v>
      </c>
      <c r="U7" s="258">
        <v>15111</v>
      </c>
      <c r="V7" s="259">
        <v>1347</v>
      </c>
      <c r="W7" s="258">
        <v>16147</v>
      </c>
      <c r="X7" s="259">
        <v>1410</v>
      </c>
      <c r="Y7" s="258">
        <v>16686</v>
      </c>
      <c r="Z7" s="259">
        <v>1488</v>
      </c>
      <c r="AA7" s="258">
        <v>17566</v>
      </c>
      <c r="AB7" s="259">
        <v>1560</v>
      </c>
      <c r="AC7" s="258">
        <v>18400</v>
      </c>
      <c r="AD7" s="259">
        <v>1647</v>
      </c>
      <c r="AE7" s="258">
        <v>19288</v>
      </c>
      <c r="AF7" s="259">
        <v>1748</v>
      </c>
      <c r="AG7" s="258">
        <v>20109</v>
      </c>
      <c r="AH7" s="259">
        <v>1823</v>
      </c>
      <c r="AI7" s="258">
        <v>21065</v>
      </c>
      <c r="AJ7" s="259">
        <v>1923</v>
      </c>
      <c r="AK7" s="258">
        <v>21939</v>
      </c>
      <c r="AL7" s="259">
        <v>2021</v>
      </c>
      <c r="AM7" s="258">
        <v>22853</v>
      </c>
      <c r="AN7" s="259">
        <v>2104</v>
      </c>
      <c r="AO7" s="258">
        <v>23741</v>
      </c>
      <c r="AP7" s="259">
        <v>2187</v>
      </c>
      <c r="AQ7" s="258">
        <v>24654</v>
      </c>
      <c r="AR7" s="259">
        <v>2245</v>
      </c>
      <c r="AS7" s="258">
        <v>25300</v>
      </c>
      <c r="AT7" s="259">
        <v>2315</v>
      </c>
      <c r="AU7" s="258">
        <v>26405</v>
      </c>
      <c r="AV7" s="259">
        <v>2389</v>
      </c>
      <c r="AW7" s="258">
        <v>27243</v>
      </c>
      <c r="AX7" s="259">
        <v>2450</v>
      </c>
      <c r="AY7" s="258">
        <v>28076</v>
      </c>
      <c r="AZ7" s="259">
        <v>2500</v>
      </c>
      <c r="BA7" s="258">
        <v>29199</v>
      </c>
      <c r="BB7" s="259">
        <v>2567</v>
      </c>
      <c r="BC7" s="258">
        <v>30286</v>
      </c>
      <c r="BD7" s="259">
        <v>2648</v>
      </c>
      <c r="BE7" s="258">
        <v>31247</v>
      </c>
      <c r="BF7" s="259">
        <v>2727</v>
      </c>
      <c r="BG7" s="258">
        <v>32300</v>
      </c>
      <c r="BH7" s="259">
        <v>2817</v>
      </c>
      <c r="BI7" s="258">
        <v>33381</v>
      </c>
      <c r="BJ7" s="259">
        <v>2953</v>
      </c>
      <c r="BK7" s="258">
        <v>34399</v>
      </c>
      <c r="BL7" s="259">
        <v>3027</v>
      </c>
      <c r="BM7" s="258">
        <v>35500</v>
      </c>
      <c r="BN7" s="259">
        <v>3106</v>
      </c>
      <c r="BO7" s="258">
        <v>36572</v>
      </c>
      <c r="BP7" s="259">
        <v>3196</v>
      </c>
      <c r="BQ7" s="258">
        <v>37774</v>
      </c>
      <c r="BR7" s="259">
        <v>3301</v>
      </c>
      <c r="BS7" s="258">
        <v>38878</v>
      </c>
      <c r="BT7" s="259">
        <v>3410</v>
      </c>
      <c r="BU7" s="258">
        <v>39939</v>
      </c>
      <c r="BV7" s="259">
        <v>3480</v>
      </c>
      <c r="BW7" s="258">
        <v>41160</v>
      </c>
      <c r="BX7" s="259">
        <v>3588</v>
      </c>
      <c r="BY7" s="258">
        <v>42339</v>
      </c>
      <c r="BZ7" s="259">
        <v>3703</v>
      </c>
      <c r="CA7" s="258">
        <v>43385</v>
      </c>
      <c r="CB7" s="259">
        <v>3813</v>
      </c>
      <c r="CC7" s="258">
        <v>44617</v>
      </c>
      <c r="CD7" s="259">
        <v>3894</v>
      </c>
      <c r="CE7" s="258">
        <v>45749</v>
      </c>
      <c r="CF7" s="259">
        <v>3994</v>
      </c>
      <c r="CG7" s="258">
        <v>48584</v>
      </c>
      <c r="CH7" s="259">
        <v>4089</v>
      </c>
      <c r="CI7" s="258">
        <v>50011</v>
      </c>
      <c r="CJ7" s="259">
        <v>4193</v>
      </c>
      <c r="CK7" s="258">
        <v>51379</v>
      </c>
      <c r="CL7" s="259">
        <v>4294</v>
      </c>
      <c r="CM7" s="258">
        <v>51522</v>
      </c>
      <c r="CN7" s="259">
        <v>4306</v>
      </c>
      <c r="CO7" s="258">
        <v>52958</v>
      </c>
      <c r="CP7" s="259">
        <v>4415</v>
      </c>
      <c r="CQ7" s="258">
        <v>54474</v>
      </c>
      <c r="CR7" s="259">
        <v>4518</v>
      </c>
      <c r="CS7" s="258">
        <v>55885</v>
      </c>
      <c r="CT7" s="259">
        <v>4619</v>
      </c>
      <c r="CU7" s="258">
        <v>57395</v>
      </c>
      <c r="CV7" s="259">
        <v>4720</v>
      </c>
      <c r="CW7" s="258">
        <v>58985</v>
      </c>
      <c r="CX7" s="259">
        <v>4825</v>
      </c>
      <c r="CY7" s="258">
        <v>60337</v>
      </c>
      <c r="CZ7" s="259">
        <v>4881</v>
      </c>
      <c r="DA7" s="258">
        <v>61634</v>
      </c>
      <c r="DB7" s="259">
        <v>5026</v>
      </c>
      <c r="DC7" s="258">
        <v>62380</v>
      </c>
      <c r="DD7" s="259">
        <v>5063</v>
      </c>
      <c r="DE7" s="258">
        <v>63552</v>
      </c>
      <c r="DF7" s="259">
        <v>5165</v>
      </c>
      <c r="DG7" s="258">
        <v>64864</v>
      </c>
      <c r="DH7" s="259">
        <v>5266</v>
      </c>
      <c r="DI7" s="258">
        <v>66070</v>
      </c>
      <c r="DJ7" s="259">
        <v>5370</v>
      </c>
      <c r="DK7" s="258">
        <v>67405</v>
      </c>
      <c r="DL7" s="259">
        <v>5455</v>
      </c>
      <c r="DM7" s="258">
        <v>68836</v>
      </c>
      <c r="DN7" s="259">
        <v>5554</v>
      </c>
      <c r="DO7" s="258">
        <v>70355</v>
      </c>
      <c r="DP7" s="260">
        <v>5722</v>
      </c>
      <c r="DQ7" s="258">
        <v>71720</v>
      </c>
      <c r="DR7" s="259">
        <v>5811</v>
      </c>
      <c r="DS7" s="258">
        <v>73207</v>
      </c>
      <c r="DT7" s="259">
        <v>6037</v>
      </c>
      <c r="DU7" s="258">
        <v>74747</v>
      </c>
      <c r="DV7" s="259">
        <v>6120</v>
      </c>
      <c r="DW7" s="258">
        <v>76265</v>
      </c>
      <c r="DX7" s="260">
        <v>6201</v>
      </c>
      <c r="DY7" s="258">
        <v>77711</v>
      </c>
      <c r="DZ7" s="259">
        <v>6274</v>
      </c>
      <c r="EA7" s="258">
        <v>79334</v>
      </c>
      <c r="EB7" s="259">
        <v>6358</v>
      </c>
      <c r="EC7" s="258">
        <v>80994</v>
      </c>
      <c r="ED7" s="259">
        <v>6443</v>
      </c>
      <c r="EE7" s="258">
        <v>82539</v>
      </c>
      <c r="EF7" s="260">
        <v>6521</v>
      </c>
      <c r="EG7" s="258">
        <v>84057</v>
      </c>
      <c r="EH7" s="259">
        <v>6613</v>
      </c>
      <c r="EI7" s="258">
        <v>85636</v>
      </c>
      <c r="EJ7" s="259">
        <v>6691</v>
      </c>
      <c r="EK7" s="258">
        <v>87378</v>
      </c>
      <c r="EL7" s="259">
        <v>6755</v>
      </c>
      <c r="EM7" s="258">
        <v>89213</v>
      </c>
      <c r="EN7" s="259">
        <v>6845</v>
      </c>
      <c r="EO7" s="258">
        <v>90929</v>
      </c>
      <c r="EP7" s="259">
        <v>6991</v>
      </c>
      <c r="EQ7" s="258">
        <v>92920</v>
      </c>
      <c r="ER7" s="259">
        <v>7277</v>
      </c>
      <c r="ES7" s="258">
        <v>94862</v>
      </c>
      <c r="ET7" s="259">
        <v>7388</v>
      </c>
      <c r="EU7" s="260">
        <v>96680</v>
      </c>
      <c r="EV7" s="260">
        <v>7499</v>
      </c>
      <c r="EW7" s="258">
        <v>98443</v>
      </c>
      <c r="EX7" s="260">
        <v>7598</v>
      </c>
      <c r="EY7" s="258"/>
      <c r="EZ7" s="260"/>
      <c r="FA7" s="258"/>
      <c r="FB7" s="260"/>
      <c r="FC7" s="260"/>
      <c r="FD7" s="260"/>
    </row>
    <row r="8" spans="1:161" s="148" customFormat="1" x14ac:dyDescent="0.2">
      <c r="A8" s="256">
        <v>2</v>
      </c>
      <c r="B8" s="257" t="s">
        <v>2</v>
      </c>
      <c r="C8" s="258">
        <v>2122</v>
      </c>
      <c r="D8" s="259">
        <v>176</v>
      </c>
      <c r="E8" s="258">
        <v>5199</v>
      </c>
      <c r="F8" s="259">
        <v>358</v>
      </c>
      <c r="G8" s="258">
        <v>7916</v>
      </c>
      <c r="H8" s="259">
        <v>506</v>
      </c>
      <c r="I8" s="258">
        <v>11116</v>
      </c>
      <c r="J8" s="259">
        <v>696</v>
      </c>
      <c r="K8" s="258">
        <v>17112</v>
      </c>
      <c r="L8" s="259">
        <v>843</v>
      </c>
      <c r="M8" s="258">
        <v>18010</v>
      </c>
      <c r="N8" s="259">
        <v>929</v>
      </c>
      <c r="O8" s="258">
        <v>24604</v>
      </c>
      <c r="P8" s="259">
        <v>1196</v>
      </c>
      <c r="Q8" s="258">
        <v>26553</v>
      </c>
      <c r="R8" s="259">
        <v>1284</v>
      </c>
      <c r="S8" s="258">
        <v>28568</v>
      </c>
      <c r="T8" s="259">
        <v>1367</v>
      </c>
      <c r="U8" s="258">
        <v>30524</v>
      </c>
      <c r="V8" s="259">
        <v>1465</v>
      </c>
      <c r="W8" s="258">
        <v>32787</v>
      </c>
      <c r="X8" s="259">
        <v>1522</v>
      </c>
      <c r="Y8" s="258">
        <v>34053</v>
      </c>
      <c r="Z8" s="259">
        <v>1616</v>
      </c>
      <c r="AA8" s="258">
        <v>35855</v>
      </c>
      <c r="AB8" s="259">
        <v>1715</v>
      </c>
      <c r="AC8" s="258">
        <v>37430</v>
      </c>
      <c r="AD8" s="259">
        <v>1812</v>
      </c>
      <c r="AE8" s="258">
        <v>39093</v>
      </c>
      <c r="AF8" s="259">
        <v>1909</v>
      </c>
      <c r="AG8" s="258">
        <v>40806</v>
      </c>
      <c r="AH8" s="259">
        <v>1994</v>
      </c>
      <c r="AI8" s="258">
        <v>43301</v>
      </c>
      <c r="AJ8" s="259">
        <v>2109</v>
      </c>
      <c r="AK8" s="258">
        <v>45245</v>
      </c>
      <c r="AL8" s="259">
        <v>2212</v>
      </c>
      <c r="AM8" s="258">
        <v>46985</v>
      </c>
      <c r="AN8" s="259">
        <v>2308</v>
      </c>
      <c r="AO8" s="258">
        <v>49015</v>
      </c>
      <c r="AP8" s="259">
        <v>2435</v>
      </c>
      <c r="AQ8" s="258">
        <v>50677</v>
      </c>
      <c r="AR8" s="259">
        <v>2542</v>
      </c>
      <c r="AS8" s="258">
        <v>51807</v>
      </c>
      <c r="AT8" s="259">
        <v>2622</v>
      </c>
      <c r="AU8" s="258">
        <v>53860</v>
      </c>
      <c r="AV8" s="259">
        <v>2712</v>
      </c>
      <c r="AW8" s="258">
        <v>55393</v>
      </c>
      <c r="AX8" s="259">
        <v>2795</v>
      </c>
      <c r="AY8" s="258">
        <v>57010</v>
      </c>
      <c r="AZ8" s="259">
        <v>2887</v>
      </c>
      <c r="BA8" s="258">
        <v>58609</v>
      </c>
      <c r="BB8" s="259">
        <v>2971</v>
      </c>
      <c r="BC8" s="258">
        <v>60178</v>
      </c>
      <c r="BD8" s="259">
        <v>3060</v>
      </c>
      <c r="BE8" s="258">
        <v>61865</v>
      </c>
      <c r="BF8" s="259">
        <v>3144</v>
      </c>
      <c r="BG8" s="258">
        <v>63450</v>
      </c>
      <c r="BH8" s="259">
        <v>3214</v>
      </c>
      <c r="BI8" s="258">
        <v>65043</v>
      </c>
      <c r="BJ8" s="259">
        <v>3371</v>
      </c>
      <c r="BK8" s="258">
        <v>66454</v>
      </c>
      <c r="BL8" s="259">
        <v>3453</v>
      </c>
      <c r="BM8" s="258">
        <v>68047</v>
      </c>
      <c r="BN8" s="259">
        <v>3525</v>
      </c>
      <c r="BO8" s="258">
        <v>69455</v>
      </c>
      <c r="BP8" s="259">
        <v>3633</v>
      </c>
      <c r="BQ8" s="258">
        <v>70973</v>
      </c>
      <c r="BR8" s="259">
        <v>3740</v>
      </c>
      <c r="BS8" s="258">
        <v>72489</v>
      </c>
      <c r="BT8" s="259">
        <v>3839</v>
      </c>
      <c r="BU8" s="258">
        <v>74172</v>
      </c>
      <c r="BV8" s="259">
        <v>3936</v>
      </c>
      <c r="BW8" s="258">
        <v>75845</v>
      </c>
      <c r="BX8" s="259">
        <v>4049</v>
      </c>
      <c r="BY8" s="258">
        <v>77421</v>
      </c>
      <c r="BZ8" s="259">
        <v>4154</v>
      </c>
      <c r="CA8" s="258">
        <v>78760</v>
      </c>
      <c r="CB8" s="259">
        <v>4250</v>
      </c>
      <c r="CC8" s="258">
        <v>80139</v>
      </c>
      <c r="CD8" s="259">
        <v>4312</v>
      </c>
      <c r="CE8" s="258">
        <v>81297</v>
      </c>
      <c r="CF8" s="259">
        <v>4415</v>
      </c>
      <c r="CG8" s="258">
        <v>81664</v>
      </c>
      <c r="CH8" s="259">
        <v>4516</v>
      </c>
      <c r="CI8" s="258">
        <v>83016</v>
      </c>
      <c r="CJ8" s="259">
        <v>4617</v>
      </c>
      <c r="CK8" s="258">
        <v>84388</v>
      </c>
      <c r="CL8" s="259">
        <v>4705</v>
      </c>
      <c r="CM8" s="258">
        <v>85429</v>
      </c>
      <c r="CN8" s="259">
        <v>4684</v>
      </c>
      <c r="CO8" s="258">
        <v>86748</v>
      </c>
      <c r="CP8" s="259">
        <v>4778</v>
      </c>
      <c r="CQ8" s="258">
        <v>88091</v>
      </c>
      <c r="CR8" s="259">
        <v>4886</v>
      </c>
      <c r="CS8" s="258">
        <v>89523</v>
      </c>
      <c r="CT8" s="259">
        <v>4998</v>
      </c>
      <c r="CU8" s="258">
        <v>91049</v>
      </c>
      <c r="CV8" s="259">
        <v>5063</v>
      </c>
      <c r="CW8" s="258">
        <v>92524</v>
      </c>
      <c r="CX8" s="259">
        <v>5130</v>
      </c>
      <c r="CY8" s="258">
        <v>93976</v>
      </c>
      <c r="CZ8" s="259">
        <v>5200</v>
      </c>
      <c r="DA8" s="258">
        <v>95506</v>
      </c>
      <c r="DB8" s="259">
        <v>5265</v>
      </c>
      <c r="DC8" s="258">
        <v>96218</v>
      </c>
      <c r="DD8" s="259">
        <v>5292</v>
      </c>
      <c r="DE8" s="258">
        <v>97148</v>
      </c>
      <c r="DF8" s="259">
        <v>5359</v>
      </c>
      <c r="DG8" s="258">
        <v>98193</v>
      </c>
      <c r="DH8" s="259">
        <v>5415</v>
      </c>
      <c r="DI8" s="258">
        <v>99402</v>
      </c>
      <c r="DJ8" s="259">
        <v>5442</v>
      </c>
      <c r="DK8" s="258">
        <v>100617</v>
      </c>
      <c r="DL8" s="259">
        <v>5485</v>
      </c>
      <c r="DM8" s="258">
        <v>101641</v>
      </c>
      <c r="DN8" s="259">
        <v>5611</v>
      </c>
      <c r="DO8" s="258">
        <v>102770</v>
      </c>
      <c r="DP8" s="260">
        <v>5679</v>
      </c>
      <c r="DQ8" s="258">
        <v>103996</v>
      </c>
      <c r="DR8" s="259">
        <v>5721</v>
      </c>
      <c r="DS8" s="258">
        <v>105441</v>
      </c>
      <c r="DT8" s="259">
        <v>5996</v>
      </c>
      <c r="DU8" s="258">
        <v>106785</v>
      </c>
      <c r="DV8" s="259">
        <v>6074</v>
      </c>
      <c r="DW8" s="258">
        <v>108032</v>
      </c>
      <c r="DX8" s="260">
        <v>6130</v>
      </c>
      <c r="DY8" s="258">
        <v>109342</v>
      </c>
      <c r="DZ8" s="259">
        <v>6185</v>
      </c>
      <c r="EA8" s="258">
        <v>110513</v>
      </c>
      <c r="EB8" s="259">
        <v>6254</v>
      </c>
      <c r="EC8" s="258">
        <v>111813</v>
      </c>
      <c r="ED8" s="259">
        <v>6305</v>
      </c>
      <c r="EE8" s="258">
        <v>112838</v>
      </c>
      <c r="EF8" s="260">
        <v>6363</v>
      </c>
      <c r="EG8" s="258">
        <v>113997</v>
      </c>
      <c r="EH8" s="259">
        <v>6412</v>
      </c>
      <c r="EI8" s="258">
        <v>115140</v>
      </c>
      <c r="EJ8" s="259">
        <v>6468</v>
      </c>
      <c r="EK8" s="258">
        <v>116131</v>
      </c>
      <c r="EL8" s="259">
        <v>6509</v>
      </c>
      <c r="EM8" s="258">
        <v>116966</v>
      </c>
      <c r="EN8" s="259">
        <v>6556</v>
      </c>
      <c r="EO8" s="258">
        <v>118009</v>
      </c>
      <c r="EP8" s="259">
        <v>6628</v>
      </c>
      <c r="EQ8" s="258">
        <v>119208</v>
      </c>
      <c r="ER8" s="259">
        <v>6791</v>
      </c>
      <c r="ES8" s="258">
        <v>120224</v>
      </c>
      <c r="ET8" s="259">
        <v>6844</v>
      </c>
      <c r="EU8" s="260">
        <v>121248</v>
      </c>
      <c r="EV8" s="260">
        <v>6900</v>
      </c>
      <c r="EW8" s="258">
        <v>122449</v>
      </c>
      <c r="EX8" s="260">
        <v>6958</v>
      </c>
      <c r="EY8" s="258"/>
      <c r="EZ8" s="260"/>
      <c r="FA8" s="258"/>
      <c r="FB8" s="260"/>
      <c r="FC8" s="260"/>
      <c r="FD8" s="260"/>
    </row>
    <row r="9" spans="1:161" s="148" customFormat="1" x14ac:dyDescent="0.2">
      <c r="A9" s="256">
        <v>3</v>
      </c>
      <c r="B9" s="257" t="s">
        <v>3</v>
      </c>
      <c r="C9" s="258">
        <v>9487</v>
      </c>
      <c r="D9" s="259">
        <v>442</v>
      </c>
      <c r="E9" s="258">
        <v>18224</v>
      </c>
      <c r="F9" s="259">
        <v>1011</v>
      </c>
      <c r="G9" s="258">
        <v>24971</v>
      </c>
      <c r="H9" s="259">
        <v>1449</v>
      </c>
      <c r="I9" s="258">
        <v>32346</v>
      </c>
      <c r="J9" s="259">
        <v>1949</v>
      </c>
      <c r="K9" s="258">
        <v>39853</v>
      </c>
      <c r="L9" s="259">
        <v>2461</v>
      </c>
      <c r="M9" s="258">
        <v>47385</v>
      </c>
      <c r="N9" s="259">
        <v>3037</v>
      </c>
      <c r="O9" s="258">
        <v>54648</v>
      </c>
      <c r="P9" s="259">
        <v>3903</v>
      </c>
      <c r="Q9" s="258">
        <v>58085</v>
      </c>
      <c r="R9" s="259">
        <v>4201</v>
      </c>
      <c r="S9" s="258">
        <v>61845</v>
      </c>
      <c r="T9" s="259">
        <v>4577</v>
      </c>
      <c r="U9" s="258">
        <v>65782</v>
      </c>
      <c r="V9" s="259">
        <v>4943</v>
      </c>
      <c r="W9" s="258">
        <v>70639</v>
      </c>
      <c r="X9" s="259">
        <v>5278</v>
      </c>
      <c r="Y9" s="258">
        <v>73040</v>
      </c>
      <c r="Z9" s="259">
        <v>5666</v>
      </c>
      <c r="AA9" s="258">
        <v>77274</v>
      </c>
      <c r="AB9" s="259">
        <v>6018</v>
      </c>
      <c r="AC9" s="258">
        <v>82080</v>
      </c>
      <c r="AD9" s="259">
        <v>6367</v>
      </c>
      <c r="AE9" s="258">
        <v>119806</v>
      </c>
      <c r="AF9" s="259">
        <v>6751</v>
      </c>
      <c r="AG9" s="258">
        <v>178845</v>
      </c>
      <c r="AH9" s="259">
        <v>7122</v>
      </c>
      <c r="AI9" s="258">
        <v>288755</v>
      </c>
      <c r="AJ9" s="259">
        <v>7555</v>
      </c>
      <c r="AK9" s="258">
        <v>385997</v>
      </c>
      <c r="AL9" s="259">
        <v>7966</v>
      </c>
      <c r="AM9" s="258">
        <v>489711</v>
      </c>
      <c r="AN9" s="259">
        <v>8391</v>
      </c>
      <c r="AO9" s="258">
        <v>594309</v>
      </c>
      <c r="AP9" s="259">
        <v>8779</v>
      </c>
      <c r="AQ9" s="258">
        <v>715727</v>
      </c>
      <c r="AR9" s="259">
        <v>9170</v>
      </c>
      <c r="AS9" s="258">
        <v>794614</v>
      </c>
      <c r="AT9" s="259">
        <v>9448</v>
      </c>
      <c r="AU9" s="258">
        <v>942097</v>
      </c>
      <c r="AV9" s="259">
        <v>9740</v>
      </c>
      <c r="AW9" s="258">
        <v>1067476</v>
      </c>
      <c r="AX9" s="259">
        <v>10064</v>
      </c>
      <c r="AY9" s="258">
        <v>1249778</v>
      </c>
      <c r="AZ9" s="259">
        <v>10450</v>
      </c>
      <c r="BA9" s="258">
        <v>1409320</v>
      </c>
      <c r="BB9" s="259">
        <v>10811</v>
      </c>
      <c r="BC9" s="258">
        <v>1560277</v>
      </c>
      <c r="BD9" s="259">
        <v>11153</v>
      </c>
      <c r="BE9" s="258">
        <v>1709632</v>
      </c>
      <c r="BF9" s="259">
        <v>11485</v>
      </c>
      <c r="BG9" s="258">
        <v>1892485</v>
      </c>
      <c r="BH9" s="259">
        <v>11886</v>
      </c>
      <c r="BI9" s="258">
        <v>2056185</v>
      </c>
      <c r="BJ9" s="259">
        <v>12464</v>
      </c>
      <c r="BK9" s="258">
        <v>2213943</v>
      </c>
      <c r="BL9" s="259">
        <v>12851</v>
      </c>
      <c r="BM9" s="258">
        <v>2379733</v>
      </c>
      <c r="BN9" s="259">
        <v>13189</v>
      </c>
      <c r="BO9" s="258">
        <v>2553614</v>
      </c>
      <c r="BP9" s="259">
        <v>13598</v>
      </c>
      <c r="BQ9" s="258">
        <v>2717057</v>
      </c>
      <c r="BR9" s="259">
        <v>14001</v>
      </c>
      <c r="BS9" s="258">
        <v>2877336</v>
      </c>
      <c r="BT9" s="259">
        <v>14377</v>
      </c>
      <c r="BU9" s="258">
        <v>3037937</v>
      </c>
      <c r="BV9" s="259">
        <v>14739</v>
      </c>
      <c r="BW9" s="258">
        <v>3228000</v>
      </c>
      <c r="BX9" s="259">
        <v>15162</v>
      </c>
      <c r="BY9" s="258">
        <v>3391019</v>
      </c>
      <c r="BZ9" s="259">
        <v>15566</v>
      </c>
      <c r="CA9" s="258">
        <v>3522843</v>
      </c>
      <c r="CB9" s="259">
        <v>15920</v>
      </c>
      <c r="CC9" s="258">
        <v>3707328</v>
      </c>
      <c r="CD9" s="259">
        <v>16258</v>
      </c>
      <c r="CE9" s="258">
        <v>3879798</v>
      </c>
      <c r="CF9" s="259">
        <v>16618</v>
      </c>
      <c r="CG9" s="258">
        <v>4060987</v>
      </c>
      <c r="CH9" s="259">
        <v>16957</v>
      </c>
      <c r="CI9" s="258">
        <v>4217346</v>
      </c>
      <c r="CJ9" s="259">
        <v>17302</v>
      </c>
      <c r="CK9" s="258">
        <v>4386647</v>
      </c>
      <c r="CL9" s="259">
        <v>17718</v>
      </c>
      <c r="CM9" s="258">
        <v>4576774</v>
      </c>
      <c r="CN9" s="259">
        <v>17712</v>
      </c>
      <c r="CO9" s="258">
        <v>4743257</v>
      </c>
      <c r="CP9" s="259">
        <v>18086</v>
      </c>
      <c r="CQ9" s="258">
        <v>4917767</v>
      </c>
      <c r="CR9" s="259">
        <v>18473</v>
      </c>
      <c r="CS9" s="258">
        <v>5101558</v>
      </c>
      <c r="CT9" s="259">
        <v>18864</v>
      </c>
      <c r="CU9" s="258">
        <v>5314802</v>
      </c>
      <c r="CV9" s="259">
        <v>19291</v>
      </c>
      <c r="CW9" s="258">
        <v>5497838</v>
      </c>
      <c r="CX9" s="259">
        <v>19707</v>
      </c>
      <c r="CY9" s="258">
        <v>5643168</v>
      </c>
      <c r="CZ9" s="259">
        <v>20091</v>
      </c>
      <c r="DA9" s="258">
        <v>5826720</v>
      </c>
      <c r="DB9" s="259">
        <v>20573</v>
      </c>
      <c r="DC9" s="258">
        <v>5840040</v>
      </c>
      <c r="DD9" s="259">
        <v>20731</v>
      </c>
      <c r="DE9" s="258">
        <v>5883930</v>
      </c>
      <c r="DF9" s="259">
        <v>21043</v>
      </c>
      <c r="DG9" s="258">
        <v>5969832</v>
      </c>
      <c r="DH9" s="259">
        <v>21562</v>
      </c>
      <c r="DI9" s="258">
        <v>6106450</v>
      </c>
      <c r="DJ9" s="259">
        <v>22115</v>
      </c>
      <c r="DK9" s="258">
        <v>6270531</v>
      </c>
      <c r="DL9" s="259">
        <v>22688</v>
      </c>
      <c r="DM9" s="258">
        <v>6443856</v>
      </c>
      <c r="DN9" s="259">
        <v>23443</v>
      </c>
      <c r="DO9" s="258">
        <v>6632176</v>
      </c>
      <c r="DP9" s="260">
        <v>24040</v>
      </c>
      <c r="DQ9" s="258">
        <v>6826891</v>
      </c>
      <c r="DR9" s="259">
        <v>24461</v>
      </c>
      <c r="DS9" s="258">
        <v>7065687</v>
      </c>
      <c r="DT9" s="259">
        <v>25783</v>
      </c>
      <c r="DU9" s="258">
        <v>7296754</v>
      </c>
      <c r="DV9" s="259">
        <v>26368</v>
      </c>
      <c r="DW9" s="258">
        <v>7512407</v>
      </c>
      <c r="DX9" s="260">
        <v>26992</v>
      </c>
      <c r="DY9" s="258">
        <v>7726578</v>
      </c>
      <c r="DZ9" s="259">
        <v>27603</v>
      </c>
      <c r="EA9" s="258">
        <v>7947233</v>
      </c>
      <c r="EB9" s="259">
        <v>28421</v>
      </c>
      <c r="EC9" s="258">
        <v>8151698</v>
      </c>
      <c r="ED9" s="259">
        <v>29171</v>
      </c>
      <c r="EE9" s="258">
        <v>8353459</v>
      </c>
      <c r="EF9" s="260">
        <v>29860</v>
      </c>
      <c r="EG9" s="258">
        <v>8547415</v>
      </c>
      <c r="EH9" s="259">
        <v>30652</v>
      </c>
      <c r="EI9" s="258">
        <v>8769010</v>
      </c>
      <c r="EJ9" s="259">
        <v>31553</v>
      </c>
      <c r="EK9" s="258">
        <v>8978797</v>
      </c>
      <c r="EL9" s="259">
        <v>32386</v>
      </c>
      <c r="EM9" s="258">
        <v>9178671</v>
      </c>
      <c r="EN9" s="259">
        <v>33254</v>
      </c>
      <c r="EO9" s="258">
        <v>9384184</v>
      </c>
      <c r="EP9" s="259">
        <v>34215</v>
      </c>
      <c r="EQ9" s="258">
        <v>9653018</v>
      </c>
      <c r="ER9" s="259">
        <v>36126</v>
      </c>
      <c r="ES9" s="258">
        <v>9907403</v>
      </c>
      <c r="ET9" s="259">
        <v>37247</v>
      </c>
      <c r="EU9" s="260">
        <v>10137845</v>
      </c>
      <c r="EV9" s="260">
        <v>38295</v>
      </c>
      <c r="EW9" s="258">
        <v>10341802</v>
      </c>
      <c r="EX9" s="260">
        <v>39352</v>
      </c>
      <c r="EY9" s="258"/>
      <c r="EZ9" s="260"/>
      <c r="FA9" s="258"/>
      <c r="FB9" s="260"/>
      <c r="FC9" s="260"/>
      <c r="FD9" s="260"/>
    </row>
    <row r="10" spans="1:161" s="148" customFormat="1" x14ac:dyDescent="0.2">
      <c r="A10" s="256">
        <v>4</v>
      </c>
      <c r="B10" s="257" t="s">
        <v>4</v>
      </c>
      <c r="C10" s="258">
        <v>5352</v>
      </c>
      <c r="D10" s="259">
        <v>135</v>
      </c>
      <c r="E10" s="258">
        <v>11139</v>
      </c>
      <c r="F10" s="259">
        <v>312</v>
      </c>
      <c r="G10" s="258">
        <v>16424</v>
      </c>
      <c r="H10" s="259">
        <v>526</v>
      </c>
      <c r="I10" s="258">
        <v>23013</v>
      </c>
      <c r="J10" s="259">
        <v>787</v>
      </c>
      <c r="K10" s="258">
        <v>29807</v>
      </c>
      <c r="L10" s="259">
        <v>1034</v>
      </c>
      <c r="M10" s="258">
        <v>36240</v>
      </c>
      <c r="N10" s="259">
        <v>1319</v>
      </c>
      <c r="O10" s="258">
        <v>43341</v>
      </c>
      <c r="P10" s="259">
        <v>1921</v>
      </c>
      <c r="Q10" s="258">
        <v>46702</v>
      </c>
      <c r="R10" s="259">
        <v>2094</v>
      </c>
      <c r="S10" s="258">
        <v>50356</v>
      </c>
      <c r="T10" s="259">
        <v>2300</v>
      </c>
      <c r="U10" s="258">
        <v>53865</v>
      </c>
      <c r="V10" s="259">
        <v>2523</v>
      </c>
      <c r="W10" s="258">
        <v>58547</v>
      </c>
      <c r="X10" s="259">
        <v>2710</v>
      </c>
      <c r="Y10" s="258">
        <v>60996</v>
      </c>
      <c r="Z10" s="259">
        <v>2966</v>
      </c>
      <c r="AA10" s="258">
        <v>64646</v>
      </c>
      <c r="AB10" s="259">
        <v>3169</v>
      </c>
      <c r="AC10" s="258">
        <v>68145</v>
      </c>
      <c r="AD10" s="259">
        <v>3413</v>
      </c>
      <c r="AE10" s="258">
        <v>71958</v>
      </c>
      <c r="AF10" s="259">
        <v>3656</v>
      </c>
      <c r="AG10" s="258">
        <v>75523</v>
      </c>
      <c r="AH10" s="259">
        <v>3879</v>
      </c>
      <c r="AI10" s="258">
        <v>79731</v>
      </c>
      <c r="AJ10" s="259">
        <v>4144</v>
      </c>
      <c r="AK10" s="258">
        <v>83497</v>
      </c>
      <c r="AL10" s="259">
        <v>4404</v>
      </c>
      <c r="AM10" s="258">
        <v>87273</v>
      </c>
      <c r="AN10" s="259">
        <v>4640</v>
      </c>
      <c r="AO10" s="258">
        <v>91377</v>
      </c>
      <c r="AP10" s="259">
        <v>4909</v>
      </c>
      <c r="AQ10" s="258">
        <v>95476</v>
      </c>
      <c r="AR10" s="259">
        <v>5139</v>
      </c>
      <c r="AS10" s="258">
        <v>98296</v>
      </c>
      <c r="AT10" s="259">
        <v>5353</v>
      </c>
      <c r="AU10" s="258">
        <v>103262</v>
      </c>
      <c r="AV10" s="259">
        <v>5591</v>
      </c>
      <c r="AW10" s="258">
        <v>107480</v>
      </c>
      <c r="AX10" s="259">
        <v>5835</v>
      </c>
      <c r="AY10" s="258">
        <v>111634</v>
      </c>
      <c r="AZ10" s="259">
        <v>6097</v>
      </c>
      <c r="BA10" s="258">
        <v>115402</v>
      </c>
      <c r="BB10" s="259">
        <v>6355</v>
      </c>
      <c r="BC10" s="258">
        <v>119556</v>
      </c>
      <c r="BD10" s="259">
        <v>6621</v>
      </c>
      <c r="BE10" s="258">
        <v>123801</v>
      </c>
      <c r="BF10" s="259">
        <v>6866</v>
      </c>
      <c r="BG10" s="258">
        <v>127875</v>
      </c>
      <c r="BH10" s="259">
        <v>7008</v>
      </c>
      <c r="BI10" s="258">
        <v>131859</v>
      </c>
      <c r="BJ10" s="259">
        <v>7444</v>
      </c>
      <c r="BK10" s="258">
        <v>135987</v>
      </c>
      <c r="BL10" s="259">
        <v>7741</v>
      </c>
      <c r="BM10" s="258">
        <v>140770</v>
      </c>
      <c r="BN10" s="259">
        <v>8008</v>
      </c>
      <c r="BO10" s="258">
        <v>144877</v>
      </c>
      <c r="BP10" s="259">
        <v>8320</v>
      </c>
      <c r="BQ10" s="258">
        <v>149073</v>
      </c>
      <c r="BR10" s="259">
        <v>8674</v>
      </c>
      <c r="BS10" s="258">
        <v>153247</v>
      </c>
      <c r="BT10" s="259">
        <v>9016</v>
      </c>
      <c r="BU10" s="258">
        <v>157720</v>
      </c>
      <c r="BV10" s="259">
        <v>9398</v>
      </c>
      <c r="BW10" s="258">
        <v>162300</v>
      </c>
      <c r="BX10" s="259">
        <v>9785</v>
      </c>
      <c r="BY10" s="258">
        <v>166673</v>
      </c>
      <c r="BZ10" s="259">
        <v>10184</v>
      </c>
      <c r="CA10" s="258">
        <v>170917</v>
      </c>
      <c r="CB10" s="259">
        <v>10570</v>
      </c>
      <c r="CC10" s="258">
        <v>176083</v>
      </c>
      <c r="CD10" s="259">
        <v>10991</v>
      </c>
      <c r="CE10" s="258">
        <v>180207</v>
      </c>
      <c r="CF10" s="259">
        <v>11384</v>
      </c>
      <c r="CG10" s="258">
        <v>186392</v>
      </c>
      <c r="CH10" s="259">
        <v>11825</v>
      </c>
      <c r="CI10" s="258">
        <v>191305</v>
      </c>
      <c r="CJ10" s="259">
        <v>12230</v>
      </c>
      <c r="CK10" s="258">
        <v>196480</v>
      </c>
      <c r="CL10" s="259">
        <v>12665</v>
      </c>
      <c r="CM10" s="258">
        <v>200659</v>
      </c>
      <c r="CN10" s="259">
        <v>12989</v>
      </c>
      <c r="CO10" s="258">
        <v>205557</v>
      </c>
      <c r="CP10" s="259">
        <v>13449</v>
      </c>
      <c r="CQ10" s="258">
        <v>210768</v>
      </c>
      <c r="CR10" s="259">
        <v>13880</v>
      </c>
      <c r="CS10" s="258">
        <v>216343</v>
      </c>
      <c r="CT10" s="259">
        <v>14324</v>
      </c>
      <c r="CU10" s="258">
        <v>221800</v>
      </c>
      <c r="CV10" s="259">
        <v>14841</v>
      </c>
      <c r="CW10" s="258">
        <v>227076</v>
      </c>
      <c r="CX10" s="259">
        <v>15275</v>
      </c>
      <c r="CY10" s="258">
        <v>232650</v>
      </c>
      <c r="CZ10" s="259">
        <v>15636</v>
      </c>
      <c r="DA10" s="258">
        <v>238342</v>
      </c>
      <c r="DB10" s="259">
        <v>16234</v>
      </c>
      <c r="DC10" s="258">
        <v>242676</v>
      </c>
      <c r="DD10" s="259">
        <v>16506</v>
      </c>
      <c r="DE10" s="258">
        <v>248285</v>
      </c>
      <c r="DF10" s="259">
        <v>16969</v>
      </c>
      <c r="DG10" s="258">
        <v>254062</v>
      </c>
      <c r="DH10" s="259">
        <v>17499</v>
      </c>
      <c r="DI10" s="258">
        <v>260105</v>
      </c>
      <c r="DJ10" s="259">
        <v>18004</v>
      </c>
      <c r="DK10" s="258">
        <v>266063</v>
      </c>
      <c r="DL10" s="259">
        <v>18481</v>
      </c>
      <c r="DM10" s="258">
        <v>272371</v>
      </c>
      <c r="DN10" s="259">
        <v>19323</v>
      </c>
      <c r="DO10" s="258">
        <v>278584</v>
      </c>
      <c r="DP10" s="260">
        <v>20113</v>
      </c>
      <c r="DQ10" s="258">
        <v>284780</v>
      </c>
      <c r="DR10" s="259">
        <v>20553</v>
      </c>
      <c r="DS10" s="258">
        <v>290972</v>
      </c>
      <c r="DT10" s="259">
        <v>21223</v>
      </c>
      <c r="DU10" s="258">
        <v>297207</v>
      </c>
      <c r="DV10" s="259">
        <v>21673</v>
      </c>
      <c r="DW10" s="258">
        <v>303283</v>
      </c>
      <c r="DX10" s="260">
        <v>22147</v>
      </c>
      <c r="DY10" s="258">
        <v>310212</v>
      </c>
      <c r="DZ10" s="259">
        <v>22583</v>
      </c>
      <c r="EA10" s="258">
        <v>317158</v>
      </c>
      <c r="EB10" s="259">
        <v>23051</v>
      </c>
      <c r="EC10" s="258">
        <v>324155</v>
      </c>
      <c r="ED10" s="259">
        <v>23632</v>
      </c>
      <c r="EE10" s="258">
        <v>331155</v>
      </c>
      <c r="EF10" s="260">
        <v>24102</v>
      </c>
      <c r="EG10" s="258">
        <v>338565</v>
      </c>
      <c r="EH10" s="259">
        <v>24634</v>
      </c>
      <c r="EI10" s="258">
        <v>345804</v>
      </c>
      <c r="EJ10" s="259">
        <v>25135</v>
      </c>
      <c r="EK10" s="258">
        <v>353133</v>
      </c>
      <c r="EL10" s="259">
        <v>25639</v>
      </c>
      <c r="EM10" s="258">
        <v>360553</v>
      </c>
      <c r="EN10" s="259">
        <v>26174</v>
      </c>
      <c r="EO10" s="258">
        <v>368651</v>
      </c>
      <c r="EP10" s="259">
        <v>27040</v>
      </c>
      <c r="EQ10" s="258">
        <v>376612</v>
      </c>
      <c r="ER10" s="259">
        <v>29018</v>
      </c>
      <c r="ES10" s="258">
        <v>384475</v>
      </c>
      <c r="ET10" s="259">
        <v>29659</v>
      </c>
      <c r="EU10" s="260">
        <v>392807</v>
      </c>
      <c r="EV10" s="260">
        <v>30272</v>
      </c>
      <c r="EW10" s="258">
        <v>401249</v>
      </c>
      <c r="EX10" s="260">
        <v>30806</v>
      </c>
      <c r="EY10" s="258"/>
      <c r="EZ10" s="260"/>
      <c r="FA10" s="258"/>
      <c r="FB10" s="260"/>
      <c r="FC10" s="260"/>
      <c r="FD10" s="260"/>
    </row>
    <row r="11" spans="1:161" s="148" customFormat="1" x14ac:dyDescent="0.2">
      <c r="A11" s="256">
        <v>5</v>
      </c>
      <c r="B11" s="257" t="s">
        <v>5</v>
      </c>
      <c r="C11" s="258">
        <v>8573</v>
      </c>
      <c r="D11" s="259">
        <v>460</v>
      </c>
      <c r="E11" s="258">
        <v>18859</v>
      </c>
      <c r="F11" s="259">
        <v>881</v>
      </c>
      <c r="G11" s="258">
        <v>38968</v>
      </c>
      <c r="H11" s="259">
        <v>1267</v>
      </c>
      <c r="I11" s="258">
        <v>62077</v>
      </c>
      <c r="J11" s="259">
        <v>1617</v>
      </c>
      <c r="K11" s="258">
        <v>95153</v>
      </c>
      <c r="L11" s="259">
        <v>1943</v>
      </c>
      <c r="M11" s="258">
        <v>136206</v>
      </c>
      <c r="N11" s="259">
        <v>2126</v>
      </c>
      <c r="O11" s="258">
        <v>179070</v>
      </c>
      <c r="P11" s="259">
        <v>2968</v>
      </c>
      <c r="Q11" s="258">
        <v>197571</v>
      </c>
      <c r="R11" s="259">
        <v>3176</v>
      </c>
      <c r="S11" s="258">
        <v>218245</v>
      </c>
      <c r="T11" s="259">
        <v>3405</v>
      </c>
      <c r="U11" s="258">
        <v>238093</v>
      </c>
      <c r="V11" s="259">
        <v>3687</v>
      </c>
      <c r="W11" s="258">
        <v>264459</v>
      </c>
      <c r="X11" s="259">
        <v>3881</v>
      </c>
      <c r="Y11" s="258">
        <v>280059</v>
      </c>
      <c r="Z11" s="259">
        <v>4146</v>
      </c>
      <c r="AA11" s="258">
        <v>302909</v>
      </c>
      <c r="AB11" s="259">
        <v>4362</v>
      </c>
      <c r="AC11" s="258">
        <v>324779</v>
      </c>
      <c r="AD11" s="259">
        <v>4646</v>
      </c>
      <c r="AE11" s="258">
        <v>351631</v>
      </c>
      <c r="AF11" s="259">
        <v>4901</v>
      </c>
      <c r="AG11" s="258">
        <v>374456</v>
      </c>
      <c r="AH11" s="259">
        <v>5141</v>
      </c>
      <c r="AI11" s="258">
        <v>404032</v>
      </c>
      <c r="AJ11" s="259">
        <v>5471</v>
      </c>
      <c r="AK11" s="258">
        <v>431038</v>
      </c>
      <c r="AL11" s="259">
        <v>5811</v>
      </c>
      <c r="AM11" s="258">
        <v>455227</v>
      </c>
      <c r="AN11" s="259">
        <v>6104</v>
      </c>
      <c r="AO11" s="258">
        <v>481622</v>
      </c>
      <c r="AP11" s="259">
        <v>6388</v>
      </c>
      <c r="AQ11" s="258">
        <v>510585</v>
      </c>
      <c r="AR11" s="259">
        <v>6622</v>
      </c>
      <c r="AS11" s="258">
        <v>527801</v>
      </c>
      <c r="AT11" s="259">
        <v>6847</v>
      </c>
      <c r="AU11" s="258">
        <v>559888</v>
      </c>
      <c r="AV11" s="259">
        <v>7071</v>
      </c>
      <c r="AW11" s="258">
        <v>584622</v>
      </c>
      <c r="AX11" s="259">
        <v>7320</v>
      </c>
      <c r="AY11" s="258">
        <v>609875</v>
      </c>
      <c r="AZ11" s="259">
        <v>7594</v>
      </c>
      <c r="BA11" s="258">
        <v>634089</v>
      </c>
      <c r="BB11" s="259">
        <v>7854</v>
      </c>
      <c r="BC11" s="258">
        <v>657427</v>
      </c>
      <c r="BD11" s="259">
        <v>8145</v>
      </c>
      <c r="BE11" s="258">
        <v>679403</v>
      </c>
      <c r="BF11" s="259">
        <v>8407</v>
      </c>
      <c r="BG11" s="258">
        <v>702980</v>
      </c>
      <c r="BH11" s="259">
        <v>8565</v>
      </c>
      <c r="BI11" s="258">
        <v>728842</v>
      </c>
      <c r="BJ11" s="259">
        <v>9109</v>
      </c>
      <c r="BK11" s="258">
        <v>751291</v>
      </c>
      <c r="BL11" s="259">
        <v>9397</v>
      </c>
      <c r="BM11" s="258">
        <v>776433</v>
      </c>
      <c r="BN11" s="259">
        <v>9662</v>
      </c>
      <c r="BO11" s="258">
        <v>799380</v>
      </c>
      <c r="BP11" s="259">
        <v>9986</v>
      </c>
      <c r="BQ11" s="258">
        <v>824295</v>
      </c>
      <c r="BR11" s="259">
        <v>10295</v>
      </c>
      <c r="BS11" s="258">
        <v>847129</v>
      </c>
      <c r="BT11" s="259">
        <v>10650</v>
      </c>
      <c r="BU11" s="258">
        <v>870326</v>
      </c>
      <c r="BV11" s="259">
        <v>10931</v>
      </c>
      <c r="BW11" s="258">
        <v>894045</v>
      </c>
      <c r="BX11" s="259">
        <v>11272</v>
      </c>
      <c r="BY11" s="258">
        <v>917606</v>
      </c>
      <c r="BZ11" s="259">
        <v>11649</v>
      </c>
      <c r="CA11" s="258">
        <v>936859</v>
      </c>
      <c r="CB11" s="259">
        <v>11974</v>
      </c>
      <c r="CC11" s="258">
        <v>960763</v>
      </c>
      <c r="CD11" s="259">
        <v>12316</v>
      </c>
      <c r="CE11" s="258">
        <v>980913</v>
      </c>
      <c r="CF11" s="259">
        <v>12660</v>
      </c>
      <c r="CG11" s="258">
        <v>1008645</v>
      </c>
      <c r="CH11" s="259">
        <v>13013</v>
      </c>
      <c r="CI11" s="258">
        <v>1030791</v>
      </c>
      <c r="CJ11" s="259">
        <v>13326</v>
      </c>
      <c r="CK11" s="258">
        <v>1052367</v>
      </c>
      <c r="CL11" s="259">
        <v>13662</v>
      </c>
      <c r="CM11" s="258">
        <v>1074553</v>
      </c>
      <c r="CN11" s="259">
        <v>13839</v>
      </c>
      <c r="CO11" s="258">
        <v>1097669</v>
      </c>
      <c r="CP11" s="259">
        <v>14222</v>
      </c>
      <c r="CQ11" s="258">
        <v>1119964</v>
      </c>
      <c r="CR11" s="259">
        <v>14623</v>
      </c>
      <c r="CS11" s="258">
        <v>1143547</v>
      </c>
      <c r="CT11" s="259">
        <v>14964</v>
      </c>
      <c r="CU11" s="258">
        <v>1168370</v>
      </c>
      <c r="CV11" s="259">
        <v>15379</v>
      </c>
      <c r="CW11" s="258">
        <v>1193702</v>
      </c>
      <c r="CX11" s="259">
        <v>15809</v>
      </c>
      <c r="CY11" s="258">
        <v>1218726</v>
      </c>
      <c r="CZ11" s="259">
        <v>16089</v>
      </c>
      <c r="DA11" s="258">
        <v>1242199</v>
      </c>
      <c r="DB11" s="259">
        <v>16575</v>
      </c>
      <c r="DC11" s="258">
        <v>1257120</v>
      </c>
      <c r="DD11" s="259">
        <v>16812</v>
      </c>
      <c r="DE11" s="258">
        <v>1275574</v>
      </c>
      <c r="DF11" s="259">
        <v>17124</v>
      </c>
      <c r="DG11" s="258">
        <v>1294315</v>
      </c>
      <c r="DH11" s="259">
        <v>17461</v>
      </c>
      <c r="DI11" s="258">
        <v>1312479</v>
      </c>
      <c r="DJ11" s="259">
        <v>17799</v>
      </c>
      <c r="DK11" s="258">
        <v>1331736</v>
      </c>
      <c r="DL11" s="259">
        <v>18176</v>
      </c>
      <c r="DM11" s="258">
        <v>1354624</v>
      </c>
      <c r="DN11" s="259">
        <v>18519</v>
      </c>
      <c r="DO11" s="258">
        <v>1376601</v>
      </c>
      <c r="DP11" s="260">
        <v>19044</v>
      </c>
      <c r="DQ11" s="258">
        <v>1396536</v>
      </c>
      <c r="DR11" s="259">
        <v>19352</v>
      </c>
      <c r="DS11" s="258">
        <v>1418789</v>
      </c>
      <c r="DT11" s="259">
        <v>20282</v>
      </c>
      <c r="DU11" s="258">
        <v>1442249</v>
      </c>
      <c r="DV11" s="259">
        <v>20614</v>
      </c>
      <c r="DW11" s="258">
        <v>1464635</v>
      </c>
      <c r="DX11" s="260">
        <v>20977</v>
      </c>
      <c r="DY11" s="258">
        <v>1488460</v>
      </c>
      <c r="DZ11" s="259">
        <v>21268</v>
      </c>
      <c r="EA11" s="258">
        <v>1512908</v>
      </c>
      <c r="EB11" s="259">
        <v>21632</v>
      </c>
      <c r="EC11" s="258">
        <v>1538238</v>
      </c>
      <c r="ED11" s="259">
        <v>22010</v>
      </c>
      <c r="EE11" s="258">
        <v>1562194</v>
      </c>
      <c r="EF11" s="260">
        <v>22362</v>
      </c>
      <c r="EG11" s="258">
        <v>1585883</v>
      </c>
      <c r="EH11" s="259">
        <v>22696</v>
      </c>
      <c r="EI11" s="258">
        <v>1611271</v>
      </c>
      <c r="EJ11" s="259">
        <v>23007</v>
      </c>
      <c r="EK11" s="258">
        <v>1636576</v>
      </c>
      <c r="EL11" s="259">
        <v>23377</v>
      </c>
      <c r="EM11" s="258">
        <v>1659270</v>
      </c>
      <c r="EN11" s="259">
        <v>23721</v>
      </c>
      <c r="EO11" s="258">
        <v>1682567</v>
      </c>
      <c r="EP11" s="259">
        <v>24145</v>
      </c>
      <c r="EQ11" s="258">
        <v>1712058</v>
      </c>
      <c r="ER11" s="259">
        <v>25396</v>
      </c>
      <c r="ES11" s="258">
        <v>1737459</v>
      </c>
      <c r="ET11" s="259">
        <v>25858</v>
      </c>
      <c r="EU11" s="260">
        <v>1761725</v>
      </c>
      <c r="EV11" s="260">
        <v>26263</v>
      </c>
      <c r="EW11" s="258">
        <v>1786209</v>
      </c>
      <c r="EX11" s="260">
        <v>26670</v>
      </c>
      <c r="EY11" s="258"/>
      <c r="EZ11" s="260"/>
      <c r="FA11" s="258"/>
      <c r="FB11" s="260"/>
      <c r="FC11" s="260"/>
      <c r="FD11" s="260"/>
    </row>
    <row r="12" spans="1:161" s="148" customFormat="1" x14ac:dyDescent="0.2">
      <c r="A12" s="256">
        <v>6</v>
      </c>
      <c r="B12" s="257" t="s">
        <v>6</v>
      </c>
      <c r="C12" s="258">
        <v>1048</v>
      </c>
      <c r="D12" s="259">
        <v>1469</v>
      </c>
      <c r="E12" s="258">
        <v>1765</v>
      </c>
      <c r="F12" s="259">
        <v>1936</v>
      </c>
      <c r="G12" s="258">
        <v>2023</v>
      </c>
      <c r="H12" s="259">
        <v>2177</v>
      </c>
      <c r="I12" s="258">
        <v>2466</v>
      </c>
      <c r="J12" s="259">
        <v>2427</v>
      </c>
      <c r="K12" s="258">
        <v>2812</v>
      </c>
      <c r="L12" s="259">
        <v>2838</v>
      </c>
      <c r="M12" s="258">
        <v>3241</v>
      </c>
      <c r="N12" s="259">
        <v>3214</v>
      </c>
      <c r="O12" s="258">
        <v>3676</v>
      </c>
      <c r="P12" s="259">
        <v>3717</v>
      </c>
      <c r="Q12" s="258">
        <v>3840</v>
      </c>
      <c r="R12" s="259">
        <v>3859</v>
      </c>
      <c r="S12" s="258">
        <v>4029</v>
      </c>
      <c r="T12" s="259">
        <v>3980</v>
      </c>
      <c r="U12" s="258">
        <v>4265</v>
      </c>
      <c r="V12" s="259">
        <v>4130</v>
      </c>
      <c r="W12" s="258">
        <v>4519</v>
      </c>
      <c r="X12" s="259">
        <v>4227</v>
      </c>
      <c r="Y12" s="258">
        <v>4657</v>
      </c>
      <c r="Z12" s="259">
        <v>4360</v>
      </c>
      <c r="AA12" s="258">
        <v>4839</v>
      </c>
      <c r="AB12" s="259">
        <v>4501</v>
      </c>
      <c r="AC12" s="258">
        <v>5564</v>
      </c>
      <c r="AD12" s="259">
        <v>4614</v>
      </c>
      <c r="AE12" s="258">
        <v>5746</v>
      </c>
      <c r="AF12" s="259">
        <v>4735</v>
      </c>
      <c r="AG12" s="258">
        <v>5920</v>
      </c>
      <c r="AH12" s="259">
        <v>4840</v>
      </c>
      <c r="AI12" s="258">
        <v>6206</v>
      </c>
      <c r="AJ12" s="259">
        <v>4975</v>
      </c>
      <c r="AK12" s="258">
        <v>6463</v>
      </c>
      <c r="AL12" s="259">
        <v>5091</v>
      </c>
      <c r="AM12" s="258">
        <v>6665</v>
      </c>
      <c r="AN12" s="259">
        <v>5181</v>
      </c>
      <c r="AO12" s="258">
        <v>6893</v>
      </c>
      <c r="AP12" s="259">
        <v>5304</v>
      </c>
      <c r="AQ12" s="258">
        <v>7110</v>
      </c>
      <c r="AR12" s="259">
        <v>5387</v>
      </c>
      <c r="AS12" s="258">
        <v>7285</v>
      </c>
      <c r="AT12" s="259">
        <v>5477</v>
      </c>
      <c r="AU12" s="258">
        <v>7573</v>
      </c>
      <c r="AV12" s="259">
        <v>5558</v>
      </c>
      <c r="AW12" s="258">
        <v>7818</v>
      </c>
      <c r="AX12" s="259">
        <v>5638</v>
      </c>
      <c r="AY12" s="258">
        <v>8087</v>
      </c>
      <c r="AZ12" s="259">
        <v>5731</v>
      </c>
      <c r="BA12" s="258">
        <v>8308</v>
      </c>
      <c r="BB12" s="259">
        <v>5826</v>
      </c>
      <c r="BC12" s="258">
        <v>8478</v>
      </c>
      <c r="BD12" s="259">
        <v>5913</v>
      </c>
      <c r="BE12" s="258">
        <v>8695</v>
      </c>
      <c r="BF12" s="259">
        <v>6019</v>
      </c>
      <c r="BG12" s="258">
        <v>8909</v>
      </c>
      <c r="BH12" s="259">
        <v>6125</v>
      </c>
      <c r="BI12" s="258">
        <v>9134</v>
      </c>
      <c r="BJ12" s="259">
        <v>6264</v>
      </c>
      <c r="BK12" s="258">
        <v>9337</v>
      </c>
      <c r="BL12" s="259">
        <v>6332</v>
      </c>
      <c r="BM12" s="258">
        <v>9559</v>
      </c>
      <c r="BN12" s="259">
        <v>6418</v>
      </c>
      <c r="BO12" s="258">
        <v>9792</v>
      </c>
      <c r="BP12" s="259">
        <v>6515</v>
      </c>
      <c r="BQ12" s="258">
        <v>10069</v>
      </c>
      <c r="BR12" s="259">
        <v>6636</v>
      </c>
      <c r="BS12" s="258">
        <v>10301</v>
      </c>
      <c r="BT12" s="259">
        <v>6719</v>
      </c>
      <c r="BU12" s="258">
        <v>10520</v>
      </c>
      <c r="BV12" s="259">
        <v>6807</v>
      </c>
      <c r="BW12" s="258">
        <v>10742</v>
      </c>
      <c r="BX12" s="259">
        <v>6910</v>
      </c>
      <c r="BY12" s="258">
        <v>10966</v>
      </c>
      <c r="BZ12" s="259">
        <v>7025</v>
      </c>
      <c r="CA12" s="258">
        <v>11164</v>
      </c>
      <c r="CB12" s="259">
        <v>7106</v>
      </c>
      <c r="CC12" s="258">
        <v>11415</v>
      </c>
      <c r="CD12" s="259">
        <v>7204</v>
      </c>
      <c r="CE12" s="258">
        <v>11699</v>
      </c>
      <c r="CF12" s="259">
        <v>7299</v>
      </c>
      <c r="CG12" s="258">
        <v>12302</v>
      </c>
      <c r="CH12" s="259">
        <v>7419</v>
      </c>
      <c r="CI12" s="258">
        <v>12559</v>
      </c>
      <c r="CJ12" s="259">
        <v>7522</v>
      </c>
      <c r="CK12" s="258">
        <v>12825</v>
      </c>
      <c r="CL12" s="259">
        <v>7638</v>
      </c>
      <c r="CM12" s="258">
        <v>12842</v>
      </c>
      <c r="CN12" s="259">
        <v>7606</v>
      </c>
      <c r="CO12" s="258">
        <v>13172</v>
      </c>
      <c r="CP12" s="259">
        <v>7720</v>
      </c>
      <c r="CQ12" s="258">
        <v>13516</v>
      </c>
      <c r="CR12" s="259">
        <v>7819</v>
      </c>
      <c r="CS12" s="258">
        <v>13843</v>
      </c>
      <c r="CT12" s="259">
        <v>7920</v>
      </c>
      <c r="CU12" s="258">
        <v>14230</v>
      </c>
      <c r="CV12" s="259">
        <v>8018</v>
      </c>
      <c r="CW12" s="258">
        <v>14613</v>
      </c>
      <c r="CX12" s="259">
        <v>8120</v>
      </c>
      <c r="CY12" s="258">
        <v>14936</v>
      </c>
      <c r="CZ12" s="259">
        <v>8198</v>
      </c>
      <c r="DA12" s="258">
        <v>15243</v>
      </c>
      <c r="DB12" s="259">
        <v>8328</v>
      </c>
      <c r="DC12" s="258">
        <v>15527</v>
      </c>
      <c r="DD12" s="259">
        <v>8407</v>
      </c>
      <c r="DE12" s="258">
        <v>15927</v>
      </c>
      <c r="DF12" s="259">
        <v>8519</v>
      </c>
      <c r="DG12" s="258">
        <v>16332</v>
      </c>
      <c r="DH12" s="259">
        <v>8637</v>
      </c>
      <c r="DI12" s="258">
        <v>16701</v>
      </c>
      <c r="DJ12" s="259">
        <v>8786</v>
      </c>
      <c r="DK12" s="258">
        <v>17172</v>
      </c>
      <c r="DL12" s="259">
        <v>8910</v>
      </c>
      <c r="DM12" s="258">
        <v>17620</v>
      </c>
      <c r="DN12" s="259">
        <v>9039</v>
      </c>
      <c r="DO12" s="258">
        <v>18074</v>
      </c>
      <c r="DP12" s="260">
        <v>9179</v>
      </c>
      <c r="DQ12" s="258">
        <v>18534</v>
      </c>
      <c r="DR12" s="259">
        <v>9278</v>
      </c>
      <c r="DS12" s="258">
        <v>18963</v>
      </c>
      <c r="DT12" s="259">
        <v>9660</v>
      </c>
      <c r="DU12" s="258">
        <v>19374</v>
      </c>
      <c r="DV12" s="259">
        <v>9766</v>
      </c>
      <c r="DW12" s="258">
        <v>19771</v>
      </c>
      <c r="DX12" s="260">
        <v>9871</v>
      </c>
      <c r="DY12" s="258">
        <v>20131</v>
      </c>
      <c r="DZ12" s="259">
        <v>9952</v>
      </c>
      <c r="EA12" s="258">
        <v>20466</v>
      </c>
      <c r="EB12" s="259">
        <v>10058</v>
      </c>
      <c r="EC12" s="258">
        <v>20884</v>
      </c>
      <c r="ED12" s="259">
        <v>10165</v>
      </c>
      <c r="EE12" s="258">
        <v>21297</v>
      </c>
      <c r="EF12" s="260">
        <v>10304</v>
      </c>
      <c r="EG12" s="258">
        <v>21602</v>
      </c>
      <c r="EH12" s="259">
        <v>10374</v>
      </c>
      <c r="EI12" s="258">
        <v>21954</v>
      </c>
      <c r="EJ12" s="259">
        <v>10464</v>
      </c>
      <c r="EK12" s="258">
        <v>22351</v>
      </c>
      <c r="EL12" s="259">
        <v>10565</v>
      </c>
      <c r="EM12" s="258">
        <v>22737</v>
      </c>
      <c r="EN12" s="259">
        <v>10644</v>
      </c>
      <c r="EO12" s="258">
        <v>23173</v>
      </c>
      <c r="EP12" s="259">
        <v>10749</v>
      </c>
      <c r="EQ12" s="258">
        <v>23686</v>
      </c>
      <c r="ER12" s="259">
        <v>11019</v>
      </c>
      <c r="ES12" s="258">
        <v>24162</v>
      </c>
      <c r="ET12" s="259">
        <v>11121</v>
      </c>
      <c r="EU12" s="260">
        <v>24644</v>
      </c>
      <c r="EV12" s="260">
        <v>11208</v>
      </c>
      <c r="EW12" s="258">
        <v>25180</v>
      </c>
      <c r="EX12" s="260">
        <v>11304</v>
      </c>
      <c r="EY12" s="258"/>
      <c r="EZ12" s="260"/>
      <c r="FA12" s="258"/>
      <c r="FB12" s="260"/>
      <c r="FC12" s="260"/>
      <c r="FD12" s="260"/>
    </row>
    <row r="13" spans="1:161" s="148" customFormat="1" x14ac:dyDescent="0.2">
      <c r="A13" s="256">
        <v>7</v>
      </c>
      <c r="B13" s="257" t="s">
        <v>7</v>
      </c>
      <c r="C13" s="258">
        <v>230042</v>
      </c>
      <c r="D13" s="259">
        <v>10767</v>
      </c>
      <c r="E13" s="258">
        <v>315064</v>
      </c>
      <c r="F13" s="259">
        <v>18401</v>
      </c>
      <c r="G13" s="258">
        <v>350524</v>
      </c>
      <c r="H13" s="259">
        <v>24175</v>
      </c>
      <c r="I13" s="258">
        <v>406560</v>
      </c>
      <c r="J13" s="259">
        <v>28301</v>
      </c>
      <c r="K13" s="258">
        <v>443628</v>
      </c>
      <c r="L13" s="259">
        <v>32253</v>
      </c>
      <c r="M13" s="258">
        <v>486716</v>
      </c>
      <c r="N13" s="259">
        <v>35717</v>
      </c>
      <c r="O13" s="258">
        <v>518704</v>
      </c>
      <c r="P13" s="259">
        <v>41099</v>
      </c>
      <c r="Q13" s="258">
        <v>537721</v>
      </c>
      <c r="R13" s="259">
        <v>42967</v>
      </c>
      <c r="S13" s="258">
        <v>559317</v>
      </c>
      <c r="T13" s="259">
        <v>44830</v>
      </c>
      <c r="U13" s="258">
        <v>577327</v>
      </c>
      <c r="V13" s="259">
        <v>46878</v>
      </c>
      <c r="W13" s="258">
        <v>599903</v>
      </c>
      <c r="X13" s="259">
        <v>48468</v>
      </c>
      <c r="Y13" s="258">
        <v>611212</v>
      </c>
      <c r="Z13" s="259">
        <v>50311</v>
      </c>
      <c r="AA13" s="258">
        <v>629674</v>
      </c>
      <c r="AB13" s="259">
        <v>52110</v>
      </c>
      <c r="AC13" s="258">
        <v>647933</v>
      </c>
      <c r="AD13" s="259">
        <v>54242</v>
      </c>
      <c r="AE13" s="258">
        <v>666577</v>
      </c>
      <c r="AF13" s="259">
        <v>56432</v>
      </c>
      <c r="AG13" s="258">
        <v>686202</v>
      </c>
      <c r="AH13" s="259">
        <v>58488</v>
      </c>
      <c r="AI13" s="258">
        <v>711946</v>
      </c>
      <c r="AJ13" s="259">
        <v>61067</v>
      </c>
      <c r="AK13" s="258">
        <v>734057</v>
      </c>
      <c r="AL13" s="259">
        <v>63195</v>
      </c>
      <c r="AM13" s="258">
        <v>756287</v>
      </c>
      <c r="AN13" s="259">
        <v>65368</v>
      </c>
      <c r="AO13" s="258">
        <v>782064</v>
      </c>
      <c r="AP13" s="259">
        <v>67716</v>
      </c>
      <c r="AQ13" s="258">
        <v>807228</v>
      </c>
      <c r="AR13" s="259">
        <v>69620</v>
      </c>
      <c r="AS13" s="258">
        <v>823820</v>
      </c>
      <c r="AT13" s="259">
        <v>71514</v>
      </c>
      <c r="AU13" s="258">
        <v>851284</v>
      </c>
      <c r="AV13" s="259">
        <v>73405</v>
      </c>
      <c r="AW13" s="258">
        <v>873820</v>
      </c>
      <c r="AX13" s="259">
        <v>75176</v>
      </c>
      <c r="AY13" s="258">
        <v>898749</v>
      </c>
      <c r="AZ13" s="259">
        <v>77276</v>
      </c>
      <c r="BA13" s="258">
        <v>922782</v>
      </c>
      <c r="BB13" s="259">
        <v>79825</v>
      </c>
      <c r="BC13" s="258">
        <v>944739</v>
      </c>
      <c r="BD13" s="259">
        <v>82081</v>
      </c>
      <c r="BE13" s="258">
        <v>969846</v>
      </c>
      <c r="BF13" s="259">
        <v>84217</v>
      </c>
      <c r="BG13" s="258">
        <v>997617</v>
      </c>
      <c r="BH13" s="259">
        <v>88418</v>
      </c>
      <c r="BI13" s="258">
        <v>1024543</v>
      </c>
      <c r="BJ13" s="259">
        <v>92162</v>
      </c>
      <c r="BK13" s="258">
        <v>1048908</v>
      </c>
      <c r="BL13" s="259">
        <v>94330</v>
      </c>
      <c r="BM13" s="258">
        <v>1077533</v>
      </c>
      <c r="BN13" s="259">
        <v>96660</v>
      </c>
      <c r="BO13" s="258">
        <v>1103814</v>
      </c>
      <c r="BP13" s="259">
        <v>99132</v>
      </c>
      <c r="BQ13" s="258">
        <v>1130967</v>
      </c>
      <c r="BR13" s="259">
        <v>101675</v>
      </c>
      <c r="BS13" s="258">
        <v>1156835</v>
      </c>
      <c r="BT13" s="259">
        <v>103962</v>
      </c>
      <c r="BU13" s="258">
        <v>1182046</v>
      </c>
      <c r="BV13" s="259">
        <v>106529</v>
      </c>
      <c r="BW13" s="258">
        <v>1211423</v>
      </c>
      <c r="BX13" s="259">
        <v>109159</v>
      </c>
      <c r="BY13" s="258">
        <v>1240435</v>
      </c>
      <c r="BZ13" s="259">
        <v>111731</v>
      </c>
      <c r="CA13" s="258">
        <v>1260364</v>
      </c>
      <c r="CB13" s="259">
        <v>113933</v>
      </c>
      <c r="CC13" s="258">
        <v>1290377</v>
      </c>
      <c r="CD13" s="259">
        <v>116072</v>
      </c>
      <c r="CE13" s="258">
        <v>1315953</v>
      </c>
      <c r="CF13" s="259">
        <v>118162</v>
      </c>
      <c r="CG13" s="258">
        <v>1365522</v>
      </c>
      <c r="CH13" s="259">
        <v>120278</v>
      </c>
      <c r="CI13" s="258">
        <v>1392077</v>
      </c>
      <c r="CJ13" s="259">
        <v>122263</v>
      </c>
      <c r="CK13" s="258">
        <v>1421908</v>
      </c>
      <c r="CL13" s="259">
        <v>124563</v>
      </c>
      <c r="CM13" s="258">
        <v>1435990</v>
      </c>
      <c r="CN13" s="259">
        <v>126347</v>
      </c>
      <c r="CO13" s="258">
        <v>1467529</v>
      </c>
      <c r="CP13" s="259">
        <v>128789</v>
      </c>
      <c r="CQ13" s="258">
        <v>1498856</v>
      </c>
      <c r="CR13" s="259">
        <v>130993</v>
      </c>
      <c r="CS13" s="258">
        <v>1533415</v>
      </c>
      <c r="CT13" s="259">
        <v>133412</v>
      </c>
      <c r="CU13" s="258">
        <v>1568203</v>
      </c>
      <c r="CV13" s="259">
        <v>135875</v>
      </c>
      <c r="CW13" s="258">
        <v>1602139</v>
      </c>
      <c r="CX13" s="259">
        <v>138428</v>
      </c>
      <c r="CY13" s="258">
        <v>1628390</v>
      </c>
      <c r="CZ13" s="259">
        <v>139958</v>
      </c>
      <c r="DA13" s="258">
        <v>1662012</v>
      </c>
      <c r="DB13" s="259">
        <v>143418</v>
      </c>
      <c r="DC13" s="258">
        <v>1672319</v>
      </c>
      <c r="DD13" s="259">
        <v>144353</v>
      </c>
      <c r="DE13" s="258">
        <v>1692159</v>
      </c>
      <c r="DF13" s="259">
        <v>146326</v>
      </c>
      <c r="DG13" s="258">
        <v>1716433</v>
      </c>
      <c r="DH13" s="259">
        <v>148868</v>
      </c>
      <c r="DI13" s="258">
        <v>1747314</v>
      </c>
      <c r="DJ13" s="259">
        <v>151440</v>
      </c>
      <c r="DK13" s="258">
        <v>1781326</v>
      </c>
      <c r="DL13" s="259">
        <v>153640</v>
      </c>
      <c r="DM13" s="258">
        <v>1819287</v>
      </c>
      <c r="DN13" s="259">
        <v>156017</v>
      </c>
      <c r="DO13" s="258">
        <v>1859115</v>
      </c>
      <c r="DP13" s="260">
        <v>159321</v>
      </c>
      <c r="DQ13" s="258">
        <v>1898516</v>
      </c>
      <c r="DR13" s="259">
        <v>161049</v>
      </c>
      <c r="DS13" s="258">
        <v>1940646</v>
      </c>
      <c r="DT13" s="259">
        <v>166638</v>
      </c>
      <c r="DU13" s="258">
        <v>1984439</v>
      </c>
      <c r="DV13" s="259">
        <v>168510</v>
      </c>
      <c r="DW13" s="258">
        <v>2024711</v>
      </c>
      <c r="DX13" s="260">
        <v>170369</v>
      </c>
      <c r="DY13" s="258">
        <v>2065946</v>
      </c>
      <c r="DZ13" s="259">
        <v>172055</v>
      </c>
      <c r="EA13" s="258">
        <v>2106817</v>
      </c>
      <c r="EB13" s="259">
        <v>173792</v>
      </c>
      <c r="EC13" s="258">
        <v>2151413</v>
      </c>
      <c r="ED13" s="259">
        <v>175396</v>
      </c>
      <c r="EE13" s="258">
        <v>2191961</v>
      </c>
      <c r="EF13" s="260">
        <v>177481</v>
      </c>
      <c r="EG13" s="258">
        <v>2238033</v>
      </c>
      <c r="EH13" s="259">
        <v>179112</v>
      </c>
      <c r="EI13" s="258">
        <v>2283712</v>
      </c>
      <c r="EJ13" s="259">
        <v>180682</v>
      </c>
      <c r="EK13" s="258">
        <v>2329144</v>
      </c>
      <c r="EL13" s="259">
        <v>182429</v>
      </c>
      <c r="EM13" s="258">
        <v>2371813</v>
      </c>
      <c r="EN13" s="259">
        <v>183987</v>
      </c>
      <c r="EO13" s="258">
        <v>2417444</v>
      </c>
      <c r="EP13" s="259">
        <v>185915</v>
      </c>
      <c r="EQ13" s="258">
        <v>2469785</v>
      </c>
      <c r="ER13" s="259">
        <v>192139</v>
      </c>
      <c r="ES13" s="258">
        <v>2523257</v>
      </c>
      <c r="ET13" s="259">
        <v>194100</v>
      </c>
      <c r="EU13" s="260">
        <v>2575313</v>
      </c>
      <c r="EV13" s="260">
        <v>195762</v>
      </c>
      <c r="EW13" s="258">
        <v>2626273</v>
      </c>
      <c r="EX13" s="260">
        <v>197555</v>
      </c>
      <c r="EY13" s="258"/>
      <c r="EZ13" s="260"/>
      <c r="FA13" s="258"/>
      <c r="FB13" s="260"/>
      <c r="FC13" s="260"/>
      <c r="FD13" s="260"/>
    </row>
    <row r="14" spans="1:161" s="148" customFormat="1" x14ac:dyDescent="0.2">
      <c r="A14" s="256">
        <v>8</v>
      </c>
      <c r="B14" s="257" t="s">
        <v>8</v>
      </c>
      <c r="C14" s="258">
        <v>4128</v>
      </c>
      <c r="D14" s="259">
        <v>823</v>
      </c>
      <c r="E14" s="258">
        <v>8494</v>
      </c>
      <c r="F14" s="259">
        <v>1734</v>
      </c>
      <c r="G14" s="258">
        <v>12328</v>
      </c>
      <c r="H14" s="259">
        <v>2824</v>
      </c>
      <c r="I14" s="258">
        <v>16821</v>
      </c>
      <c r="J14" s="259">
        <v>3827</v>
      </c>
      <c r="K14" s="258">
        <v>23064</v>
      </c>
      <c r="L14" s="259">
        <v>4823</v>
      </c>
      <c r="M14" s="258">
        <v>26178</v>
      </c>
      <c r="N14" s="259">
        <v>5937</v>
      </c>
      <c r="O14" s="258">
        <v>32817</v>
      </c>
      <c r="P14" s="259">
        <v>7431</v>
      </c>
      <c r="Q14" s="258">
        <v>35117</v>
      </c>
      <c r="R14" s="259">
        <v>8009</v>
      </c>
      <c r="S14" s="258">
        <v>37825</v>
      </c>
      <c r="T14" s="259">
        <v>8578</v>
      </c>
      <c r="U14" s="258">
        <v>40156</v>
      </c>
      <c r="V14" s="259">
        <v>9162</v>
      </c>
      <c r="W14" s="258">
        <v>43739</v>
      </c>
      <c r="X14" s="259">
        <v>9688</v>
      </c>
      <c r="Y14" s="258">
        <v>45324</v>
      </c>
      <c r="Z14" s="259">
        <v>10258</v>
      </c>
      <c r="AA14" s="258">
        <v>47711</v>
      </c>
      <c r="AB14" s="259">
        <v>10812</v>
      </c>
      <c r="AC14" s="258">
        <v>49932</v>
      </c>
      <c r="AD14" s="259">
        <v>11344</v>
      </c>
      <c r="AE14" s="258">
        <v>52348</v>
      </c>
      <c r="AF14" s="259">
        <v>11907</v>
      </c>
      <c r="AG14" s="258">
        <v>54660</v>
      </c>
      <c r="AH14" s="259">
        <v>12386</v>
      </c>
      <c r="AI14" s="258">
        <v>57550</v>
      </c>
      <c r="AJ14" s="259">
        <v>12988</v>
      </c>
      <c r="AK14" s="258">
        <v>59995</v>
      </c>
      <c r="AL14" s="259">
        <v>13523</v>
      </c>
      <c r="AM14" s="258">
        <v>62726</v>
      </c>
      <c r="AN14" s="259">
        <v>14116</v>
      </c>
      <c r="AO14" s="258">
        <v>65422</v>
      </c>
      <c r="AP14" s="259">
        <v>14688</v>
      </c>
      <c r="AQ14" s="258">
        <v>68194</v>
      </c>
      <c r="AR14" s="259">
        <v>15273</v>
      </c>
      <c r="AS14" s="258">
        <v>70149</v>
      </c>
      <c r="AT14" s="259">
        <v>15800</v>
      </c>
      <c r="AU14" s="258">
        <v>73936</v>
      </c>
      <c r="AV14" s="259">
        <v>16389</v>
      </c>
      <c r="AW14" s="258">
        <v>76764</v>
      </c>
      <c r="AX14" s="259">
        <v>16917</v>
      </c>
      <c r="AY14" s="258">
        <v>79918</v>
      </c>
      <c r="AZ14" s="259">
        <v>17519</v>
      </c>
      <c r="BA14" s="258">
        <v>82922</v>
      </c>
      <c r="BB14" s="259">
        <v>18115</v>
      </c>
      <c r="BC14" s="258">
        <v>86043</v>
      </c>
      <c r="BD14" s="259">
        <v>18759</v>
      </c>
      <c r="BE14" s="258">
        <v>88723</v>
      </c>
      <c r="BF14" s="259">
        <v>19325</v>
      </c>
      <c r="BG14" s="258">
        <v>91496</v>
      </c>
      <c r="BH14" s="259">
        <v>19846</v>
      </c>
      <c r="BI14" s="258">
        <v>94339</v>
      </c>
      <c r="BJ14" s="259">
        <v>21002</v>
      </c>
      <c r="BK14" s="258">
        <v>97449</v>
      </c>
      <c r="BL14" s="259">
        <v>21675</v>
      </c>
      <c r="BM14" s="258">
        <v>100556</v>
      </c>
      <c r="BN14" s="259">
        <v>22275</v>
      </c>
      <c r="BO14" s="258">
        <v>103513</v>
      </c>
      <c r="BP14" s="259">
        <v>22997</v>
      </c>
      <c r="BQ14" s="258">
        <v>106751</v>
      </c>
      <c r="BR14" s="259">
        <v>23692</v>
      </c>
      <c r="BS14" s="258">
        <v>110238</v>
      </c>
      <c r="BT14" s="259">
        <v>24500</v>
      </c>
      <c r="BU14" s="258">
        <v>113334</v>
      </c>
      <c r="BV14" s="259">
        <v>25194</v>
      </c>
      <c r="BW14" s="258">
        <v>116639</v>
      </c>
      <c r="BX14" s="259">
        <v>25987</v>
      </c>
      <c r="BY14" s="258">
        <v>120079</v>
      </c>
      <c r="BZ14" s="259">
        <v>26748</v>
      </c>
      <c r="CA14" s="258">
        <v>123369</v>
      </c>
      <c r="CB14" s="259">
        <v>27585</v>
      </c>
      <c r="CC14" s="258">
        <v>126788</v>
      </c>
      <c r="CD14" s="259">
        <v>28140</v>
      </c>
      <c r="CE14" s="258">
        <v>129874</v>
      </c>
      <c r="CF14" s="259">
        <v>28864</v>
      </c>
      <c r="CG14" s="258">
        <v>136369</v>
      </c>
      <c r="CH14" s="259">
        <v>29601</v>
      </c>
      <c r="CI14" s="258">
        <v>140238</v>
      </c>
      <c r="CJ14" s="259">
        <v>30343</v>
      </c>
      <c r="CK14" s="258">
        <v>143807</v>
      </c>
      <c r="CL14" s="259">
        <v>30991</v>
      </c>
      <c r="CM14" s="258">
        <v>144979</v>
      </c>
      <c r="CN14" s="259">
        <v>30831</v>
      </c>
      <c r="CO14" s="258">
        <v>148530</v>
      </c>
      <c r="CP14" s="259">
        <v>31594</v>
      </c>
      <c r="CQ14" s="258">
        <v>152719</v>
      </c>
      <c r="CR14" s="259">
        <v>32435</v>
      </c>
      <c r="CS14" s="258">
        <v>156699</v>
      </c>
      <c r="CT14" s="259">
        <v>33171</v>
      </c>
      <c r="CU14" s="258">
        <v>160689</v>
      </c>
      <c r="CV14" s="259">
        <v>33898</v>
      </c>
      <c r="CW14" s="258">
        <v>164673</v>
      </c>
      <c r="CX14" s="259">
        <v>34615</v>
      </c>
      <c r="CY14" s="258">
        <v>168777</v>
      </c>
      <c r="CZ14" s="259">
        <v>35238</v>
      </c>
      <c r="DA14" s="258">
        <v>172873</v>
      </c>
      <c r="DB14" s="259">
        <v>36047</v>
      </c>
      <c r="DC14" s="258">
        <v>174629</v>
      </c>
      <c r="DD14" s="259">
        <v>36391</v>
      </c>
      <c r="DE14" s="258">
        <v>177527</v>
      </c>
      <c r="DF14" s="259">
        <v>36856</v>
      </c>
      <c r="DG14" s="258">
        <v>181806</v>
      </c>
      <c r="DH14" s="259">
        <v>37777</v>
      </c>
      <c r="DI14" s="258">
        <v>186024</v>
      </c>
      <c r="DJ14" s="259">
        <v>38605</v>
      </c>
      <c r="DK14" s="258">
        <v>190325</v>
      </c>
      <c r="DL14" s="259">
        <v>39485</v>
      </c>
      <c r="DM14" s="258">
        <v>195248</v>
      </c>
      <c r="DN14" s="259">
        <v>40499</v>
      </c>
      <c r="DO14" s="258">
        <v>200694</v>
      </c>
      <c r="DP14" s="260">
        <v>41628</v>
      </c>
      <c r="DQ14" s="258">
        <v>205409</v>
      </c>
      <c r="DR14" s="259">
        <v>42333</v>
      </c>
      <c r="DS14" s="258">
        <v>210338</v>
      </c>
      <c r="DT14" s="259">
        <v>46071</v>
      </c>
      <c r="DU14" s="258">
        <v>215592</v>
      </c>
      <c r="DV14" s="259">
        <v>46940</v>
      </c>
      <c r="DW14" s="258">
        <v>221527</v>
      </c>
      <c r="DX14" s="260">
        <v>47820</v>
      </c>
      <c r="DY14" s="258">
        <v>227065</v>
      </c>
      <c r="DZ14" s="259">
        <v>48700</v>
      </c>
      <c r="EA14" s="258">
        <v>232950</v>
      </c>
      <c r="EB14" s="259">
        <v>49645</v>
      </c>
      <c r="EC14" s="258">
        <v>238936</v>
      </c>
      <c r="ED14" s="259">
        <v>50514</v>
      </c>
      <c r="EE14" s="258">
        <v>245253</v>
      </c>
      <c r="EF14" s="260">
        <v>51372</v>
      </c>
      <c r="EG14" s="258">
        <v>250815</v>
      </c>
      <c r="EH14" s="259">
        <v>52201</v>
      </c>
      <c r="EI14" s="258">
        <v>256688</v>
      </c>
      <c r="EJ14" s="259">
        <v>53023</v>
      </c>
      <c r="EK14" s="258">
        <v>262708</v>
      </c>
      <c r="EL14" s="259">
        <v>53873</v>
      </c>
      <c r="EM14" s="258">
        <v>269579</v>
      </c>
      <c r="EN14" s="259">
        <v>54756</v>
      </c>
      <c r="EO14" s="258">
        <v>275514</v>
      </c>
      <c r="EP14" s="259">
        <v>55684</v>
      </c>
      <c r="EQ14" s="258">
        <v>282136</v>
      </c>
      <c r="ER14" s="259">
        <v>58244</v>
      </c>
      <c r="ES14" s="258">
        <v>288912</v>
      </c>
      <c r="ET14" s="259">
        <v>59239</v>
      </c>
      <c r="EU14" s="260">
        <v>296654</v>
      </c>
      <c r="EV14" s="260">
        <v>60370</v>
      </c>
      <c r="EW14" s="258">
        <v>302933</v>
      </c>
      <c r="EX14" s="260">
        <v>61345</v>
      </c>
      <c r="EY14" s="258"/>
      <c r="EZ14" s="260"/>
      <c r="FA14" s="258"/>
      <c r="FB14" s="260"/>
      <c r="FC14" s="260"/>
      <c r="FD14" s="260"/>
    </row>
    <row r="15" spans="1:161" s="148" customFormat="1" x14ac:dyDescent="0.2">
      <c r="A15" s="256">
        <v>9</v>
      </c>
      <c r="B15" s="257" t="s">
        <v>9</v>
      </c>
      <c r="C15" s="258">
        <v>167</v>
      </c>
      <c r="D15" s="259">
        <v>7</v>
      </c>
      <c r="E15" s="258">
        <v>381</v>
      </c>
      <c r="F15" s="259">
        <v>15</v>
      </c>
      <c r="G15" s="258">
        <v>601</v>
      </c>
      <c r="H15" s="259">
        <v>25</v>
      </c>
      <c r="I15" s="258">
        <v>839</v>
      </c>
      <c r="J15" s="259">
        <v>42</v>
      </c>
      <c r="K15" s="258">
        <v>1288</v>
      </c>
      <c r="L15" s="259">
        <v>61</v>
      </c>
      <c r="M15" s="258">
        <v>1370</v>
      </c>
      <c r="N15" s="259">
        <v>82</v>
      </c>
      <c r="O15" s="258">
        <v>2052</v>
      </c>
      <c r="P15" s="259">
        <v>111</v>
      </c>
      <c r="Q15" s="258">
        <v>2224</v>
      </c>
      <c r="R15" s="259">
        <v>121</v>
      </c>
      <c r="S15" s="258">
        <v>2498</v>
      </c>
      <c r="T15" s="259">
        <v>131</v>
      </c>
      <c r="U15" s="258">
        <v>2751</v>
      </c>
      <c r="V15" s="259">
        <v>138</v>
      </c>
      <c r="W15" s="258">
        <v>3092</v>
      </c>
      <c r="X15" s="259">
        <v>146</v>
      </c>
      <c r="Y15" s="258">
        <v>3278</v>
      </c>
      <c r="Z15" s="259">
        <v>156</v>
      </c>
      <c r="AA15" s="258">
        <v>3557</v>
      </c>
      <c r="AB15" s="259">
        <v>161</v>
      </c>
      <c r="AC15" s="258">
        <v>3825</v>
      </c>
      <c r="AD15" s="259">
        <v>168</v>
      </c>
      <c r="AE15" s="258">
        <v>4078</v>
      </c>
      <c r="AF15" s="259">
        <v>181</v>
      </c>
      <c r="AG15" s="258">
        <v>4320</v>
      </c>
      <c r="AH15" s="259">
        <v>189</v>
      </c>
      <c r="AI15" s="258">
        <v>4604</v>
      </c>
      <c r="AJ15" s="259">
        <v>201</v>
      </c>
      <c r="AK15" s="258">
        <v>4850</v>
      </c>
      <c r="AL15" s="259">
        <v>215</v>
      </c>
      <c r="AM15" s="258">
        <v>5109</v>
      </c>
      <c r="AN15" s="259">
        <v>220</v>
      </c>
      <c r="AO15" s="258">
        <v>5360</v>
      </c>
      <c r="AP15" s="259">
        <v>224</v>
      </c>
      <c r="AQ15" s="258">
        <v>5635</v>
      </c>
      <c r="AR15" s="259">
        <v>230</v>
      </c>
      <c r="AS15" s="258">
        <v>5809</v>
      </c>
      <c r="AT15" s="259">
        <v>235</v>
      </c>
      <c r="AU15" s="258">
        <v>6127</v>
      </c>
      <c r="AV15" s="259">
        <v>242</v>
      </c>
      <c r="AW15" s="258">
        <v>6365</v>
      </c>
      <c r="AX15" s="259">
        <v>249</v>
      </c>
      <c r="AY15" s="258">
        <v>6612</v>
      </c>
      <c r="AZ15" s="259">
        <v>255</v>
      </c>
      <c r="BA15" s="258">
        <v>6782</v>
      </c>
      <c r="BB15" s="259">
        <v>258</v>
      </c>
      <c r="BC15" s="258">
        <v>7028</v>
      </c>
      <c r="BD15" s="259">
        <v>262</v>
      </c>
      <c r="BE15" s="258">
        <v>7265</v>
      </c>
      <c r="BF15" s="259">
        <v>269</v>
      </c>
      <c r="BG15" s="258">
        <v>7465</v>
      </c>
      <c r="BH15" s="259">
        <v>276</v>
      </c>
      <c r="BI15" s="258">
        <v>7683</v>
      </c>
      <c r="BJ15" s="259">
        <v>291</v>
      </c>
      <c r="BK15" s="258">
        <v>7839</v>
      </c>
      <c r="BL15" s="259">
        <v>300</v>
      </c>
      <c r="BM15" s="258">
        <v>8071</v>
      </c>
      <c r="BN15" s="259">
        <v>310</v>
      </c>
      <c r="BO15" s="258">
        <v>8240</v>
      </c>
      <c r="BP15" s="259">
        <v>324</v>
      </c>
      <c r="BQ15" s="258">
        <v>8421</v>
      </c>
      <c r="BR15" s="259">
        <v>331</v>
      </c>
      <c r="BS15" s="258">
        <v>8609</v>
      </c>
      <c r="BT15" s="259">
        <v>336</v>
      </c>
      <c r="BU15" s="258">
        <v>8834</v>
      </c>
      <c r="BV15" s="259">
        <v>343</v>
      </c>
      <c r="BW15" s="258">
        <v>9033</v>
      </c>
      <c r="BX15" s="259">
        <v>349</v>
      </c>
      <c r="BY15" s="258">
        <v>9244</v>
      </c>
      <c r="BZ15" s="259">
        <v>362</v>
      </c>
      <c r="CA15" s="258">
        <v>9427</v>
      </c>
      <c r="CB15" s="259">
        <v>371</v>
      </c>
      <c r="CC15" s="258">
        <v>9634</v>
      </c>
      <c r="CD15" s="259">
        <v>377</v>
      </c>
      <c r="CE15" s="258">
        <v>9793</v>
      </c>
      <c r="CF15" s="259">
        <v>391</v>
      </c>
      <c r="CG15" s="258">
        <v>9894</v>
      </c>
      <c r="CH15" s="259">
        <v>400</v>
      </c>
      <c r="CI15" s="258">
        <v>10082</v>
      </c>
      <c r="CJ15" s="259">
        <v>412</v>
      </c>
      <c r="CK15" s="258">
        <v>10248</v>
      </c>
      <c r="CL15" s="259">
        <v>419</v>
      </c>
      <c r="CM15" s="258">
        <v>10410</v>
      </c>
      <c r="CN15" s="259">
        <v>415</v>
      </c>
      <c r="CO15" s="258">
        <v>10587</v>
      </c>
      <c r="CP15" s="259">
        <v>426</v>
      </c>
      <c r="CQ15" s="258">
        <v>10779</v>
      </c>
      <c r="CR15" s="259">
        <v>438</v>
      </c>
      <c r="CS15" s="258">
        <v>10955</v>
      </c>
      <c r="CT15" s="259">
        <v>443</v>
      </c>
      <c r="CU15" s="258">
        <v>11190</v>
      </c>
      <c r="CV15" s="259">
        <v>449</v>
      </c>
      <c r="CW15" s="258">
        <v>11403</v>
      </c>
      <c r="CX15" s="259">
        <v>460</v>
      </c>
      <c r="CY15" s="258">
        <v>11616</v>
      </c>
      <c r="CZ15" s="259">
        <v>463</v>
      </c>
      <c r="DA15" s="258">
        <v>11832</v>
      </c>
      <c r="DB15" s="259">
        <v>471</v>
      </c>
      <c r="DC15" s="258">
        <v>11921</v>
      </c>
      <c r="DD15" s="259">
        <v>472</v>
      </c>
      <c r="DE15" s="258">
        <v>12065</v>
      </c>
      <c r="DF15" s="259">
        <v>476</v>
      </c>
      <c r="DG15" s="258">
        <v>12236</v>
      </c>
      <c r="DH15" s="259">
        <v>486</v>
      </c>
      <c r="DI15" s="258">
        <v>12416</v>
      </c>
      <c r="DJ15" s="259">
        <v>498</v>
      </c>
      <c r="DK15" s="258">
        <v>12598</v>
      </c>
      <c r="DL15" s="259">
        <v>502</v>
      </c>
      <c r="DM15" s="258">
        <v>12797</v>
      </c>
      <c r="DN15" s="259">
        <v>517</v>
      </c>
      <c r="DO15" s="258">
        <v>13012</v>
      </c>
      <c r="DP15" s="260">
        <v>523</v>
      </c>
      <c r="DQ15" s="258">
        <v>13216</v>
      </c>
      <c r="DR15" s="259">
        <v>526</v>
      </c>
      <c r="DS15" s="258">
        <v>13440</v>
      </c>
      <c r="DT15" s="259">
        <v>553</v>
      </c>
      <c r="DU15" s="258">
        <v>13631</v>
      </c>
      <c r="DV15" s="259">
        <v>565</v>
      </c>
      <c r="DW15" s="258">
        <v>13839</v>
      </c>
      <c r="DX15" s="260">
        <v>572</v>
      </c>
      <c r="DY15" s="258">
        <v>14097</v>
      </c>
      <c r="DZ15" s="259">
        <v>579</v>
      </c>
      <c r="EA15" s="258">
        <v>14348</v>
      </c>
      <c r="EB15" s="259">
        <v>584</v>
      </c>
      <c r="EC15" s="258">
        <v>14571</v>
      </c>
      <c r="ED15" s="259">
        <v>590</v>
      </c>
      <c r="EE15" s="258">
        <v>14779</v>
      </c>
      <c r="EF15" s="260">
        <v>594</v>
      </c>
      <c r="EG15" s="258">
        <v>14981</v>
      </c>
      <c r="EH15" s="259">
        <v>600</v>
      </c>
      <c r="EI15" s="258">
        <v>15175</v>
      </c>
      <c r="EJ15" s="259">
        <v>602</v>
      </c>
      <c r="EK15" s="258">
        <v>15400</v>
      </c>
      <c r="EL15" s="259">
        <v>609</v>
      </c>
      <c r="EM15" s="258">
        <v>15629</v>
      </c>
      <c r="EN15" s="259">
        <v>612</v>
      </c>
      <c r="EO15" s="258">
        <v>15848</v>
      </c>
      <c r="EP15" s="259">
        <v>618</v>
      </c>
      <c r="EQ15" s="258">
        <v>16092</v>
      </c>
      <c r="ER15" s="259">
        <v>630</v>
      </c>
      <c r="ES15" s="258">
        <v>16274</v>
      </c>
      <c r="ET15" s="259">
        <v>631</v>
      </c>
      <c r="EU15" s="260">
        <v>16459</v>
      </c>
      <c r="EV15" s="260">
        <v>635</v>
      </c>
      <c r="EW15" s="258">
        <v>16658</v>
      </c>
      <c r="EX15" s="260">
        <v>640</v>
      </c>
      <c r="EY15" s="258"/>
      <c r="EZ15" s="260"/>
      <c r="FA15" s="258"/>
      <c r="FB15" s="260"/>
      <c r="FC15" s="260"/>
      <c r="FD15" s="260"/>
    </row>
    <row r="16" spans="1:161" s="148" customFormat="1" x14ac:dyDescent="0.2">
      <c r="A16" s="256">
        <v>10</v>
      </c>
      <c r="B16" s="257" t="s">
        <v>10</v>
      </c>
      <c r="C16" s="258">
        <v>129</v>
      </c>
      <c r="D16" s="259">
        <v>99</v>
      </c>
      <c r="E16" s="258">
        <v>279</v>
      </c>
      <c r="F16" s="259">
        <v>172</v>
      </c>
      <c r="G16" s="258">
        <v>498</v>
      </c>
      <c r="H16" s="259">
        <v>228</v>
      </c>
      <c r="I16" s="258">
        <v>679</v>
      </c>
      <c r="J16" s="259">
        <v>303</v>
      </c>
      <c r="K16" s="258">
        <v>911</v>
      </c>
      <c r="L16" s="259">
        <v>357</v>
      </c>
      <c r="M16" s="258">
        <v>1128</v>
      </c>
      <c r="N16" s="259">
        <v>365</v>
      </c>
      <c r="O16" s="258">
        <v>2110</v>
      </c>
      <c r="P16" s="259">
        <v>535</v>
      </c>
      <c r="Q16" s="258">
        <v>2218</v>
      </c>
      <c r="R16" s="259">
        <v>576</v>
      </c>
      <c r="S16" s="258">
        <v>2389</v>
      </c>
      <c r="T16" s="259">
        <v>613</v>
      </c>
      <c r="U16" s="258">
        <v>2561</v>
      </c>
      <c r="V16" s="259">
        <v>656</v>
      </c>
      <c r="W16" s="258">
        <v>2733</v>
      </c>
      <c r="X16" s="259">
        <v>681</v>
      </c>
      <c r="Y16" s="258">
        <v>2799</v>
      </c>
      <c r="Z16" s="259">
        <v>730</v>
      </c>
      <c r="AA16" s="258">
        <v>2952</v>
      </c>
      <c r="AB16" s="259">
        <v>770</v>
      </c>
      <c r="AC16" s="258">
        <v>3080</v>
      </c>
      <c r="AD16" s="259">
        <v>807</v>
      </c>
      <c r="AE16" s="258">
        <v>3258</v>
      </c>
      <c r="AF16" s="259">
        <v>846</v>
      </c>
      <c r="AG16" s="258">
        <v>3391</v>
      </c>
      <c r="AH16" s="259">
        <v>902</v>
      </c>
      <c r="AI16" s="258">
        <v>3594</v>
      </c>
      <c r="AJ16" s="259">
        <v>947</v>
      </c>
      <c r="AK16" s="258">
        <v>3742</v>
      </c>
      <c r="AL16" s="259">
        <v>973</v>
      </c>
      <c r="AM16" s="258">
        <v>3905</v>
      </c>
      <c r="AN16" s="259">
        <v>1012</v>
      </c>
      <c r="AO16" s="258">
        <v>4038</v>
      </c>
      <c r="AP16" s="259">
        <v>1053</v>
      </c>
      <c r="AQ16" s="258">
        <v>4220</v>
      </c>
      <c r="AR16" s="259">
        <v>1108</v>
      </c>
      <c r="AS16" s="258">
        <v>4341</v>
      </c>
      <c r="AT16" s="259">
        <v>1133</v>
      </c>
      <c r="AU16" s="258">
        <v>4575</v>
      </c>
      <c r="AV16" s="259">
        <v>1166</v>
      </c>
      <c r="AW16" s="258">
        <v>4684</v>
      </c>
      <c r="AX16" s="259">
        <v>1202</v>
      </c>
      <c r="AY16" s="258">
        <v>4913</v>
      </c>
      <c r="AZ16" s="259">
        <v>1228</v>
      </c>
      <c r="BA16" s="258">
        <v>5047</v>
      </c>
      <c r="BB16" s="259">
        <v>1247</v>
      </c>
      <c r="BC16" s="258">
        <v>5222</v>
      </c>
      <c r="BD16" s="259">
        <v>1295</v>
      </c>
      <c r="BE16" s="258">
        <v>5354</v>
      </c>
      <c r="BF16" s="259">
        <v>1338</v>
      </c>
      <c r="BG16" s="258">
        <v>5532</v>
      </c>
      <c r="BH16" s="259">
        <v>1361</v>
      </c>
      <c r="BI16" s="258">
        <v>5686</v>
      </c>
      <c r="BJ16" s="259">
        <v>1416</v>
      </c>
      <c r="BK16" s="258">
        <v>5849</v>
      </c>
      <c r="BL16" s="259">
        <v>1445</v>
      </c>
      <c r="BM16" s="258">
        <v>6028</v>
      </c>
      <c r="BN16" s="259">
        <v>1478</v>
      </c>
      <c r="BO16" s="258">
        <v>6246</v>
      </c>
      <c r="BP16" s="259">
        <v>1498</v>
      </c>
      <c r="BQ16" s="258">
        <v>6443</v>
      </c>
      <c r="BR16" s="259">
        <v>1515</v>
      </c>
      <c r="BS16" s="258">
        <v>6640</v>
      </c>
      <c r="BT16" s="259">
        <v>1556</v>
      </c>
      <c r="BU16" s="258">
        <v>6817</v>
      </c>
      <c r="BV16" s="259">
        <v>1589</v>
      </c>
      <c r="BW16" s="258">
        <v>7009</v>
      </c>
      <c r="BX16" s="259">
        <v>1632</v>
      </c>
      <c r="BY16" s="258">
        <v>7204</v>
      </c>
      <c r="BZ16" s="259">
        <v>1662</v>
      </c>
      <c r="CA16" s="258">
        <v>7380</v>
      </c>
      <c r="CB16" s="259">
        <v>1701</v>
      </c>
      <c r="CC16" s="258">
        <v>7533</v>
      </c>
      <c r="CD16" s="259">
        <v>1741</v>
      </c>
      <c r="CE16" s="258">
        <v>7691</v>
      </c>
      <c r="CF16" s="259">
        <v>1772</v>
      </c>
      <c r="CG16" s="258">
        <v>7959</v>
      </c>
      <c r="CH16" s="259">
        <v>1796</v>
      </c>
      <c r="CI16" s="258">
        <v>8185</v>
      </c>
      <c r="CJ16" s="259">
        <v>1828</v>
      </c>
      <c r="CK16" s="258">
        <v>8356</v>
      </c>
      <c r="CL16" s="259">
        <v>1862</v>
      </c>
      <c r="CM16" s="258">
        <v>8547</v>
      </c>
      <c r="CN16" s="259">
        <v>1838</v>
      </c>
      <c r="CO16" s="258">
        <v>8718</v>
      </c>
      <c r="CP16" s="259">
        <v>1868</v>
      </c>
      <c r="CQ16" s="258">
        <v>8912</v>
      </c>
      <c r="CR16" s="259">
        <v>1901</v>
      </c>
      <c r="CS16" s="258">
        <v>9092</v>
      </c>
      <c r="CT16" s="259">
        <v>1914</v>
      </c>
      <c r="CU16" s="258">
        <v>9344</v>
      </c>
      <c r="CV16" s="259">
        <v>1955</v>
      </c>
      <c r="CW16" s="258">
        <v>9536</v>
      </c>
      <c r="CX16" s="259">
        <v>1964</v>
      </c>
      <c r="CY16" s="258">
        <v>9716</v>
      </c>
      <c r="CZ16" s="259">
        <v>1980</v>
      </c>
      <c r="DA16" s="258">
        <v>9871</v>
      </c>
      <c r="DB16" s="259">
        <v>2005</v>
      </c>
      <c r="DC16" s="258">
        <v>9888</v>
      </c>
      <c r="DD16" s="259">
        <v>2007</v>
      </c>
      <c r="DE16" s="258">
        <v>9986</v>
      </c>
      <c r="DF16" s="259">
        <v>2022</v>
      </c>
      <c r="DG16" s="258">
        <v>10169</v>
      </c>
      <c r="DH16" s="259">
        <v>2064</v>
      </c>
      <c r="DI16" s="258">
        <v>10352</v>
      </c>
      <c r="DJ16" s="259">
        <v>2108</v>
      </c>
      <c r="DK16" s="258">
        <v>10549</v>
      </c>
      <c r="DL16" s="259">
        <v>2141</v>
      </c>
      <c r="DM16" s="258">
        <v>10769</v>
      </c>
      <c r="DN16" s="259">
        <v>2195</v>
      </c>
      <c r="DO16" s="258">
        <v>10995</v>
      </c>
      <c r="DP16" s="260">
        <v>2243</v>
      </c>
      <c r="DQ16" s="258">
        <v>11181</v>
      </c>
      <c r="DR16" s="259">
        <v>2264</v>
      </c>
      <c r="DS16" s="258">
        <v>11401</v>
      </c>
      <c r="DT16" s="259">
        <v>2439</v>
      </c>
      <c r="DU16" s="258">
        <v>11626</v>
      </c>
      <c r="DV16" s="259">
        <v>2467</v>
      </c>
      <c r="DW16" s="258">
        <v>11823</v>
      </c>
      <c r="DX16" s="260">
        <v>2505</v>
      </c>
      <c r="DY16" s="258">
        <v>12029</v>
      </c>
      <c r="DZ16" s="259">
        <v>2543</v>
      </c>
      <c r="EA16" s="258">
        <v>12258</v>
      </c>
      <c r="EB16" s="259">
        <v>2570</v>
      </c>
      <c r="EC16" s="258">
        <v>12540</v>
      </c>
      <c r="ED16" s="259">
        <v>2589</v>
      </c>
      <c r="EE16" s="258">
        <v>12838</v>
      </c>
      <c r="EF16" s="260">
        <v>2619</v>
      </c>
      <c r="EG16" s="258">
        <v>13039</v>
      </c>
      <c r="EH16" s="259">
        <v>2650</v>
      </c>
      <c r="EI16" s="258">
        <v>13273</v>
      </c>
      <c r="EJ16" s="259">
        <v>2675</v>
      </c>
      <c r="EK16" s="258">
        <v>13514</v>
      </c>
      <c r="EL16" s="259">
        <v>2696</v>
      </c>
      <c r="EM16" s="258">
        <v>13723</v>
      </c>
      <c r="EN16" s="259">
        <v>2727</v>
      </c>
      <c r="EO16" s="258">
        <v>13930</v>
      </c>
      <c r="EP16" s="259">
        <v>2760</v>
      </c>
      <c r="EQ16" s="258">
        <v>14169</v>
      </c>
      <c r="ER16" s="259">
        <v>2812</v>
      </c>
      <c r="ES16" s="258">
        <v>14402</v>
      </c>
      <c r="ET16" s="259">
        <v>2838</v>
      </c>
      <c r="EU16" s="260">
        <v>14641</v>
      </c>
      <c r="EV16" s="260">
        <v>2870</v>
      </c>
      <c r="EW16" s="258">
        <v>14877</v>
      </c>
      <c r="EX16" s="260">
        <v>2900</v>
      </c>
      <c r="EY16" s="258"/>
      <c r="EZ16" s="260"/>
      <c r="FA16" s="258"/>
      <c r="FB16" s="260"/>
      <c r="FC16" s="260"/>
      <c r="FD16" s="260"/>
    </row>
    <row r="17" spans="1:160" s="148" customFormat="1" x14ac:dyDescent="0.2">
      <c r="A17" s="256">
        <v>11</v>
      </c>
      <c r="B17" s="257" t="s">
        <v>11</v>
      </c>
      <c r="C17" s="258">
        <v>10730</v>
      </c>
      <c r="D17" s="259">
        <v>961</v>
      </c>
      <c r="E17" s="258">
        <v>27083</v>
      </c>
      <c r="F17" s="259">
        <v>1673</v>
      </c>
      <c r="G17" s="258">
        <v>43264</v>
      </c>
      <c r="H17" s="259">
        <v>2458</v>
      </c>
      <c r="I17" s="258">
        <v>63441</v>
      </c>
      <c r="J17" s="259">
        <v>3194</v>
      </c>
      <c r="K17" s="258">
        <v>87911</v>
      </c>
      <c r="L17" s="259">
        <v>4112</v>
      </c>
      <c r="M17" s="258">
        <v>118586</v>
      </c>
      <c r="N17" s="259">
        <v>4918</v>
      </c>
      <c r="O17" s="258">
        <v>177728</v>
      </c>
      <c r="P17" s="259">
        <v>6280</v>
      </c>
      <c r="Q17" s="258">
        <v>191247</v>
      </c>
      <c r="R17" s="259">
        <v>6807</v>
      </c>
      <c r="S17" s="258">
        <v>205515</v>
      </c>
      <c r="T17" s="259">
        <v>7256</v>
      </c>
      <c r="U17" s="258">
        <v>218557</v>
      </c>
      <c r="V17" s="259">
        <v>7791</v>
      </c>
      <c r="W17" s="258">
        <v>236290</v>
      </c>
      <c r="X17" s="259">
        <v>8243</v>
      </c>
      <c r="Y17" s="258">
        <v>244413</v>
      </c>
      <c r="Z17" s="259">
        <v>8771</v>
      </c>
      <c r="AA17" s="258">
        <v>256809</v>
      </c>
      <c r="AB17" s="259">
        <v>9325</v>
      </c>
      <c r="AC17" s="258">
        <v>267880</v>
      </c>
      <c r="AD17" s="259">
        <v>9793</v>
      </c>
      <c r="AE17" s="258">
        <v>280881</v>
      </c>
      <c r="AF17" s="259">
        <v>10272</v>
      </c>
      <c r="AG17" s="258">
        <v>294302</v>
      </c>
      <c r="AH17" s="259">
        <v>10706</v>
      </c>
      <c r="AI17" s="258">
        <v>310182</v>
      </c>
      <c r="AJ17" s="259">
        <v>11237</v>
      </c>
      <c r="AK17" s="258">
        <v>324045</v>
      </c>
      <c r="AL17" s="259">
        <v>11721</v>
      </c>
      <c r="AM17" s="258">
        <v>340656</v>
      </c>
      <c r="AN17" s="259">
        <v>12227</v>
      </c>
      <c r="AO17" s="258">
        <v>357353</v>
      </c>
      <c r="AP17" s="259">
        <v>12776</v>
      </c>
      <c r="AQ17" s="258">
        <v>373307</v>
      </c>
      <c r="AR17" s="259">
        <v>13321</v>
      </c>
      <c r="AS17" s="258">
        <v>384036</v>
      </c>
      <c r="AT17" s="259">
        <v>13740</v>
      </c>
      <c r="AU17" s="258">
        <v>403778</v>
      </c>
      <c r="AV17" s="259">
        <v>14183</v>
      </c>
      <c r="AW17" s="258">
        <v>418935</v>
      </c>
      <c r="AX17" s="259">
        <v>14644</v>
      </c>
      <c r="AY17" s="258">
        <v>434837</v>
      </c>
      <c r="AZ17" s="259">
        <v>15160</v>
      </c>
      <c r="BA17" s="258">
        <v>448348</v>
      </c>
      <c r="BB17" s="259">
        <v>15649</v>
      </c>
      <c r="BC17" s="258">
        <v>463295</v>
      </c>
      <c r="BD17" s="259">
        <v>16188</v>
      </c>
      <c r="BE17" s="258">
        <v>477731</v>
      </c>
      <c r="BF17" s="259">
        <v>16704</v>
      </c>
      <c r="BG17" s="258">
        <v>492036</v>
      </c>
      <c r="BH17" s="259">
        <v>16992</v>
      </c>
      <c r="BI17" s="258">
        <v>506266</v>
      </c>
      <c r="BJ17" s="259">
        <v>17907</v>
      </c>
      <c r="BK17" s="258">
        <v>521720</v>
      </c>
      <c r="BL17" s="259">
        <v>18428</v>
      </c>
      <c r="BM17" s="258">
        <v>538159</v>
      </c>
      <c r="BN17" s="259">
        <v>18887</v>
      </c>
      <c r="BO17" s="258">
        <v>552487</v>
      </c>
      <c r="BP17" s="259">
        <v>19420</v>
      </c>
      <c r="BQ17" s="258">
        <v>567061</v>
      </c>
      <c r="BR17" s="259">
        <v>19952</v>
      </c>
      <c r="BS17" s="258">
        <v>583203</v>
      </c>
      <c r="BT17" s="259">
        <v>20473</v>
      </c>
      <c r="BU17" s="258">
        <v>599537</v>
      </c>
      <c r="BV17" s="259">
        <v>21053</v>
      </c>
      <c r="BW17" s="258">
        <v>616235</v>
      </c>
      <c r="BX17" s="259">
        <v>21660</v>
      </c>
      <c r="BY17" s="258">
        <v>632183</v>
      </c>
      <c r="BZ17" s="259">
        <v>22211</v>
      </c>
      <c r="CA17" s="258">
        <v>646554</v>
      </c>
      <c r="CB17" s="259">
        <v>22727</v>
      </c>
      <c r="CC17" s="258">
        <v>665313</v>
      </c>
      <c r="CD17" s="259">
        <v>23247</v>
      </c>
      <c r="CE17" s="258">
        <v>680100</v>
      </c>
      <c r="CF17" s="259">
        <v>23800</v>
      </c>
      <c r="CG17" s="258">
        <v>701661</v>
      </c>
      <c r="CH17" s="259">
        <v>24276</v>
      </c>
      <c r="CI17" s="258">
        <v>719114</v>
      </c>
      <c r="CJ17" s="259">
        <v>24866</v>
      </c>
      <c r="CK17" s="258">
        <v>736388</v>
      </c>
      <c r="CL17" s="259">
        <v>25406</v>
      </c>
      <c r="CM17" s="258">
        <v>749763</v>
      </c>
      <c r="CN17" s="259">
        <v>25453</v>
      </c>
      <c r="CO17" s="258">
        <v>766209</v>
      </c>
      <c r="CP17" s="259">
        <v>26059</v>
      </c>
      <c r="CQ17" s="258">
        <v>783833</v>
      </c>
      <c r="CR17" s="259">
        <v>26700</v>
      </c>
      <c r="CS17" s="258">
        <v>802342</v>
      </c>
      <c r="CT17" s="259">
        <v>27256</v>
      </c>
      <c r="CU17" s="258">
        <v>820451</v>
      </c>
      <c r="CV17" s="259">
        <v>27822</v>
      </c>
      <c r="CW17" s="258">
        <v>838077</v>
      </c>
      <c r="CX17" s="259">
        <v>28364</v>
      </c>
      <c r="CY17" s="258">
        <v>854354</v>
      </c>
      <c r="CZ17" s="259">
        <v>28565</v>
      </c>
      <c r="DA17" s="258">
        <v>872364</v>
      </c>
      <c r="DB17" s="259">
        <v>29306</v>
      </c>
      <c r="DC17" s="258">
        <v>873757</v>
      </c>
      <c r="DD17" s="259">
        <v>29350</v>
      </c>
      <c r="DE17" s="258">
        <v>879096</v>
      </c>
      <c r="DF17" s="259">
        <v>29622</v>
      </c>
      <c r="DG17" s="258">
        <v>890501</v>
      </c>
      <c r="DH17" s="259">
        <v>30185</v>
      </c>
      <c r="DI17" s="258">
        <v>902350</v>
      </c>
      <c r="DJ17" s="259">
        <v>30609</v>
      </c>
      <c r="DK17" s="258">
        <v>913421</v>
      </c>
      <c r="DL17" s="259">
        <v>31039</v>
      </c>
      <c r="DM17" s="258">
        <v>927668</v>
      </c>
      <c r="DN17" s="259">
        <v>31527</v>
      </c>
      <c r="DO17" s="258">
        <v>944282</v>
      </c>
      <c r="DP17" s="260">
        <v>32423</v>
      </c>
      <c r="DQ17" s="258">
        <v>959216</v>
      </c>
      <c r="DR17" s="259">
        <v>32914</v>
      </c>
      <c r="DS17" s="258">
        <v>975845</v>
      </c>
      <c r="DT17" s="259">
        <v>34335</v>
      </c>
      <c r="DU17" s="258">
        <v>992808</v>
      </c>
      <c r="DV17" s="259">
        <v>34789</v>
      </c>
      <c r="DW17" s="258">
        <v>1011296</v>
      </c>
      <c r="DX17" s="260">
        <v>34769</v>
      </c>
      <c r="DY17" s="258">
        <v>1031279</v>
      </c>
      <c r="DZ17" s="259">
        <v>35274</v>
      </c>
      <c r="EA17" s="258">
        <v>1051520</v>
      </c>
      <c r="EB17" s="259">
        <v>35832</v>
      </c>
      <c r="EC17" s="258">
        <v>1071613</v>
      </c>
      <c r="ED17" s="259">
        <v>36328</v>
      </c>
      <c r="EE17" s="258">
        <v>1091632</v>
      </c>
      <c r="EF17" s="260">
        <v>36896</v>
      </c>
      <c r="EG17" s="258">
        <v>1112813</v>
      </c>
      <c r="EH17" s="259">
        <v>37343</v>
      </c>
      <c r="EI17" s="258">
        <v>1133304</v>
      </c>
      <c r="EJ17" s="259">
        <v>37875</v>
      </c>
      <c r="EK17" s="258">
        <v>1153594</v>
      </c>
      <c r="EL17" s="259">
        <v>38866</v>
      </c>
      <c r="EM17" s="258">
        <v>1174151</v>
      </c>
      <c r="EN17" s="259">
        <v>39392</v>
      </c>
      <c r="EO17" s="258">
        <v>1195291</v>
      </c>
      <c r="EP17" s="259">
        <v>40025</v>
      </c>
      <c r="EQ17" s="258">
        <v>1218740</v>
      </c>
      <c r="ER17" s="259">
        <v>42182</v>
      </c>
      <c r="ES17" s="258">
        <v>1241017</v>
      </c>
      <c r="ET17" s="259">
        <v>42857</v>
      </c>
      <c r="EU17" s="260">
        <v>1264141</v>
      </c>
      <c r="EV17" s="260">
        <v>43471</v>
      </c>
      <c r="EW17" s="258">
        <v>1285109</v>
      </c>
      <c r="EX17" s="260">
        <v>44013</v>
      </c>
      <c r="EY17" s="258"/>
      <c r="EZ17" s="260"/>
      <c r="FA17" s="258"/>
      <c r="FB17" s="260"/>
      <c r="FC17" s="260"/>
      <c r="FD17" s="260"/>
    </row>
    <row r="18" spans="1:160" s="148" customFormat="1" x14ac:dyDescent="0.2">
      <c r="A18" s="256">
        <v>12</v>
      </c>
      <c r="B18" s="257" t="s">
        <v>12</v>
      </c>
      <c r="C18" s="258">
        <v>385</v>
      </c>
      <c r="D18" s="259">
        <v>119</v>
      </c>
      <c r="E18" s="258">
        <v>1093</v>
      </c>
      <c r="F18" s="259">
        <v>193</v>
      </c>
      <c r="G18" s="258">
        <v>1635</v>
      </c>
      <c r="H18" s="259">
        <v>253</v>
      </c>
      <c r="I18" s="258">
        <v>2326</v>
      </c>
      <c r="J18" s="259">
        <v>321</v>
      </c>
      <c r="K18" s="258">
        <v>3245</v>
      </c>
      <c r="L18" s="259">
        <v>371</v>
      </c>
      <c r="M18" s="258">
        <v>4053</v>
      </c>
      <c r="N18" s="259">
        <v>420</v>
      </c>
      <c r="O18" s="258">
        <v>6942</v>
      </c>
      <c r="P18" s="259">
        <v>532</v>
      </c>
      <c r="Q18" s="258">
        <v>7517</v>
      </c>
      <c r="R18" s="259">
        <v>565</v>
      </c>
      <c r="S18" s="258">
        <v>8071</v>
      </c>
      <c r="T18" s="259">
        <v>598</v>
      </c>
      <c r="U18" s="258">
        <v>8562</v>
      </c>
      <c r="V18" s="259">
        <v>640</v>
      </c>
      <c r="W18" s="258">
        <v>9286</v>
      </c>
      <c r="X18" s="259">
        <v>671</v>
      </c>
      <c r="Y18" s="258">
        <v>9570</v>
      </c>
      <c r="Z18" s="259">
        <v>709</v>
      </c>
      <c r="AA18" s="258">
        <v>10095</v>
      </c>
      <c r="AB18" s="259">
        <v>737</v>
      </c>
      <c r="AC18" s="258">
        <v>10580</v>
      </c>
      <c r="AD18" s="259">
        <v>772</v>
      </c>
      <c r="AE18" s="258">
        <v>11119</v>
      </c>
      <c r="AF18" s="259">
        <v>825</v>
      </c>
      <c r="AG18" s="258">
        <v>11602</v>
      </c>
      <c r="AH18" s="259">
        <v>874</v>
      </c>
      <c r="AI18" s="258">
        <v>12293</v>
      </c>
      <c r="AJ18" s="259">
        <v>919</v>
      </c>
      <c r="AK18" s="258">
        <v>12843</v>
      </c>
      <c r="AL18" s="259">
        <v>966</v>
      </c>
      <c r="AM18" s="258">
        <v>13362</v>
      </c>
      <c r="AN18" s="259">
        <v>1016</v>
      </c>
      <c r="AO18" s="258">
        <v>13933</v>
      </c>
      <c r="AP18" s="259">
        <v>1063</v>
      </c>
      <c r="AQ18" s="258">
        <v>14576</v>
      </c>
      <c r="AR18" s="259">
        <v>1105</v>
      </c>
      <c r="AS18" s="258">
        <v>14986</v>
      </c>
      <c r="AT18" s="259">
        <v>1142</v>
      </c>
      <c r="AU18" s="258">
        <v>15783</v>
      </c>
      <c r="AV18" s="259">
        <v>1187</v>
      </c>
      <c r="AW18" s="258">
        <v>16327</v>
      </c>
      <c r="AX18" s="259">
        <v>1226</v>
      </c>
      <c r="AY18" s="258">
        <v>17017</v>
      </c>
      <c r="AZ18" s="259">
        <v>1264</v>
      </c>
      <c r="BA18" s="258">
        <v>17594</v>
      </c>
      <c r="BB18" s="259">
        <v>1314</v>
      </c>
      <c r="BC18" s="258">
        <v>18229</v>
      </c>
      <c r="BD18" s="259">
        <v>1358</v>
      </c>
      <c r="BE18" s="258">
        <v>18863</v>
      </c>
      <c r="BF18" s="259">
        <v>1399</v>
      </c>
      <c r="BG18" s="258">
        <v>19556</v>
      </c>
      <c r="BH18" s="259">
        <v>1415</v>
      </c>
      <c r="BI18" s="258">
        <v>20226</v>
      </c>
      <c r="BJ18" s="259">
        <v>1503</v>
      </c>
      <c r="BK18" s="258">
        <v>20891</v>
      </c>
      <c r="BL18" s="259">
        <v>1544</v>
      </c>
      <c r="BM18" s="258">
        <v>21603</v>
      </c>
      <c r="BN18" s="259">
        <v>1594</v>
      </c>
      <c r="BO18" s="258">
        <v>22250</v>
      </c>
      <c r="BP18" s="259">
        <v>1654</v>
      </c>
      <c r="BQ18" s="258">
        <v>22971</v>
      </c>
      <c r="BR18" s="259">
        <v>1709</v>
      </c>
      <c r="BS18" s="258">
        <v>23655</v>
      </c>
      <c r="BT18" s="259">
        <v>1765</v>
      </c>
      <c r="BU18" s="258">
        <v>24433</v>
      </c>
      <c r="BV18" s="259">
        <v>1835</v>
      </c>
      <c r="BW18" s="258">
        <v>25238</v>
      </c>
      <c r="BX18" s="259">
        <v>1896</v>
      </c>
      <c r="BY18" s="258">
        <v>26031</v>
      </c>
      <c r="BZ18" s="259">
        <v>1978</v>
      </c>
      <c r="CA18" s="258">
        <v>26681</v>
      </c>
      <c r="CB18" s="259">
        <v>2054</v>
      </c>
      <c r="CC18" s="258">
        <v>27604</v>
      </c>
      <c r="CD18" s="259">
        <v>2144</v>
      </c>
      <c r="CE18" s="258">
        <v>28332</v>
      </c>
      <c r="CF18" s="259">
        <v>2203</v>
      </c>
      <c r="CG18" s="258">
        <v>29544</v>
      </c>
      <c r="CH18" s="259">
        <v>2261</v>
      </c>
      <c r="CI18" s="258">
        <v>30443</v>
      </c>
      <c r="CJ18" s="259">
        <v>2330</v>
      </c>
      <c r="CK18" s="258">
        <v>31334</v>
      </c>
      <c r="CL18" s="259">
        <v>2396</v>
      </c>
      <c r="CM18" s="258">
        <v>32068</v>
      </c>
      <c r="CN18" s="259">
        <v>2414</v>
      </c>
      <c r="CO18" s="258">
        <v>32973</v>
      </c>
      <c r="CP18" s="259">
        <v>2476</v>
      </c>
      <c r="CQ18" s="258">
        <v>33973</v>
      </c>
      <c r="CR18" s="259">
        <v>2562</v>
      </c>
      <c r="CS18" s="258">
        <v>34961</v>
      </c>
      <c r="CT18" s="259">
        <v>2664</v>
      </c>
      <c r="CU18" s="258">
        <v>36023</v>
      </c>
      <c r="CV18" s="259">
        <v>2736</v>
      </c>
      <c r="CW18" s="258">
        <v>37027</v>
      </c>
      <c r="CX18" s="259">
        <v>2798</v>
      </c>
      <c r="CY18" s="258">
        <v>38057</v>
      </c>
      <c r="CZ18" s="259">
        <v>2861</v>
      </c>
      <c r="DA18" s="258">
        <v>39084</v>
      </c>
      <c r="DB18" s="259">
        <v>2974</v>
      </c>
      <c r="DC18" s="258">
        <v>39158</v>
      </c>
      <c r="DD18" s="259">
        <v>2978</v>
      </c>
      <c r="DE18" s="258">
        <v>39388</v>
      </c>
      <c r="DF18" s="259">
        <v>3024</v>
      </c>
      <c r="DG18" s="258">
        <v>39986</v>
      </c>
      <c r="DH18" s="259">
        <v>3113</v>
      </c>
      <c r="DI18" s="258">
        <v>40746</v>
      </c>
      <c r="DJ18" s="259">
        <v>3167</v>
      </c>
      <c r="DK18" s="258">
        <v>41395</v>
      </c>
      <c r="DL18" s="259">
        <v>3228</v>
      </c>
      <c r="DM18" s="258">
        <v>42378</v>
      </c>
      <c r="DN18" s="259">
        <v>3306</v>
      </c>
      <c r="DO18" s="258">
        <v>43391</v>
      </c>
      <c r="DP18" s="260">
        <v>3475</v>
      </c>
      <c r="DQ18" s="258">
        <v>44397</v>
      </c>
      <c r="DR18" s="259">
        <v>3545</v>
      </c>
      <c r="DS18" s="258">
        <v>45525</v>
      </c>
      <c r="DT18" s="259">
        <v>3747</v>
      </c>
      <c r="DU18" s="258">
        <v>46657</v>
      </c>
      <c r="DV18" s="259">
        <v>3825</v>
      </c>
      <c r="DW18" s="258">
        <v>47728</v>
      </c>
      <c r="DX18" s="260">
        <v>3928</v>
      </c>
      <c r="DY18" s="258">
        <v>48829</v>
      </c>
      <c r="DZ18" s="259">
        <v>4022</v>
      </c>
      <c r="EA18" s="258">
        <v>50104</v>
      </c>
      <c r="EB18" s="259">
        <v>4131</v>
      </c>
      <c r="EC18" s="258">
        <v>51335</v>
      </c>
      <c r="ED18" s="259">
        <v>4232</v>
      </c>
      <c r="EE18" s="258">
        <v>52512</v>
      </c>
      <c r="EF18" s="260">
        <v>4367</v>
      </c>
      <c r="EG18" s="258">
        <v>53844</v>
      </c>
      <c r="EH18" s="259">
        <v>4462</v>
      </c>
      <c r="EI18" s="258">
        <v>55157</v>
      </c>
      <c r="EJ18" s="259">
        <v>4570</v>
      </c>
      <c r="EK18" s="258">
        <v>56441</v>
      </c>
      <c r="EL18" s="259">
        <v>4680</v>
      </c>
      <c r="EM18" s="258">
        <v>57647</v>
      </c>
      <c r="EN18" s="259">
        <v>4779</v>
      </c>
      <c r="EO18" s="258">
        <v>58930</v>
      </c>
      <c r="EP18" s="259">
        <v>4905</v>
      </c>
      <c r="EQ18" s="258">
        <v>60557</v>
      </c>
      <c r="ER18" s="259">
        <v>5213</v>
      </c>
      <c r="ES18" s="258">
        <v>61928</v>
      </c>
      <c r="ET18" s="259">
        <v>5346</v>
      </c>
      <c r="EU18" s="260">
        <v>63524</v>
      </c>
      <c r="EV18" s="260">
        <v>5489</v>
      </c>
      <c r="EW18" s="258">
        <v>65187</v>
      </c>
      <c r="EX18" s="260">
        <v>5600</v>
      </c>
      <c r="EY18" s="258"/>
      <c r="EZ18" s="260"/>
      <c r="FA18" s="258"/>
      <c r="FB18" s="260"/>
      <c r="FC18" s="260"/>
      <c r="FD18" s="260"/>
    </row>
    <row r="19" spans="1:160" s="148" customFormat="1" x14ac:dyDescent="0.2">
      <c r="A19" s="256">
        <v>13</v>
      </c>
      <c r="B19" s="257" t="s">
        <v>13</v>
      </c>
      <c r="C19" s="258">
        <v>252</v>
      </c>
      <c r="D19" s="259">
        <v>18</v>
      </c>
      <c r="E19" s="258">
        <v>429</v>
      </c>
      <c r="F19" s="259">
        <v>38</v>
      </c>
      <c r="G19" s="258">
        <v>535</v>
      </c>
      <c r="H19" s="259">
        <v>58</v>
      </c>
      <c r="I19" s="258">
        <v>727</v>
      </c>
      <c r="J19" s="259">
        <v>72</v>
      </c>
      <c r="K19" s="258">
        <v>895</v>
      </c>
      <c r="L19" s="259">
        <v>79</v>
      </c>
      <c r="M19" s="258">
        <v>1066</v>
      </c>
      <c r="N19" s="259">
        <v>91</v>
      </c>
      <c r="O19" s="258">
        <v>1388</v>
      </c>
      <c r="P19" s="259">
        <v>129</v>
      </c>
      <c r="Q19" s="258">
        <v>1458</v>
      </c>
      <c r="R19" s="259">
        <v>142</v>
      </c>
      <c r="S19" s="258">
        <v>1564</v>
      </c>
      <c r="T19" s="259">
        <v>150</v>
      </c>
      <c r="U19" s="258">
        <v>1642</v>
      </c>
      <c r="V19" s="259">
        <v>162</v>
      </c>
      <c r="W19" s="258">
        <v>1727</v>
      </c>
      <c r="X19" s="259">
        <v>177</v>
      </c>
      <c r="Y19" s="258">
        <v>1781</v>
      </c>
      <c r="Z19" s="259">
        <v>182</v>
      </c>
      <c r="AA19" s="258">
        <v>1865</v>
      </c>
      <c r="AB19" s="259">
        <v>194</v>
      </c>
      <c r="AC19" s="258">
        <v>1946</v>
      </c>
      <c r="AD19" s="259">
        <v>207</v>
      </c>
      <c r="AE19" s="258">
        <v>2030</v>
      </c>
      <c r="AF19" s="259">
        <v>217</v>
      </c>
      <c r="AG19" s="258">
        <v>2119</v>
      </c>
      <c r="AH19" s="259">
        <v>225</v>
      </c>
      <c r="AI19" s="258">
        <v>2232</v>
      </c>
      <c r="AJ19" s="259">
        <v>237</v>
      </c>
      <c r="AK19" s="258">
        <v>2331</v>
      </c>
      <c r="AL19" s="259">
        <v>249</v>
      </c>
      <c r="AM19" s="258">
        <v>2420</v>
      </c>
      <c r="AN19" s="259">
        <v>262</v>
      </c>
      <c r="AO19" s="258">
        <v>2530</v>
      </c>
      <c r="AP19" s="259">
        <v>276</v>
      </c>
      <c r="AQ19" s="258">
        <v>2641</v>
      </c>
      <c r="AR19" s="259">
        <v>282</v>
      </c>
      <c r="AS19" s="258">
        <v>2716</v>
      </c>
      <c r="AT19" s="259">
        <v>290</v>
      </c>
      <c r="AU19" s="258">
        <v>2833</v>
      </c>
      <c r="AV19" s="259">
        <v>297</v>
      </c>
      <c r="AW19" s="258">
        <v>2945</v>
      </c>
      <c r="AX19" s="259">
        <v>307</v>
      </c>
      <c r="AY19" s="258">
        <v>3058</v>
      </c>
      <c r="AZ19" s="259">
        <v>315</v>
      </c>
      <c r="BA19" s="258">
        <v>3144</v>
      </c>
      <c r="BB19" s="259">
        <v>331</v>
      </c>
      <c r="BC19" s="258">
        <v>3226</v>
      </c>
      <c r="BD19" s="259">
        <v>343</v>
      </c>
      <c r="BE19" s="258">
        <v>3341</v>
      </c>
      <c r="BF19" s="259">
        <v>351</v>
      </c>
      <c r="BG19" s="258">
        <v>3463</v>
      </c>
      <c r="BH19" s="259">
        <v>367</v>
      </c>
      <c r="BI19" s="258">
        <v>3541</v>
      </c>
      <c r="BJ19" s="259">
        <v>391</v>
      </c>
      <c r="BK19" s="258">
        <v>3631</v>
      </c>
      <c r="BL19" s="259">
        <v>414</v>
      </c>
      <c r="BM19" s="258">
        <v>3729</v>
      </c>
      <c r="BN19" s="259">
        <v>430</v>
      </c>
      <c r="BO19" s="258">
        <v>3816</v>
      </c>
      <c r="BP19" s="259">
        <v>455</v>
      </c>
      <c r="BQ19" s="258">
        <v>3910</v>
      </c>
      <c r="BR19" s="259">
        <v>478</v>
      </c>
      <c r="BS19" s="258">
        <v>3999</v>
      </c>
      <c r="BT19" s="259">
        <v>501</v>
      </c>
      <c r="BU19" s="258">
        <v>4103</v>
      </c>
      <c r="BV19" s="259">
        <v>517</v>
      </c>
      <c r="BW19" s="258">
        <v>4185</v>
      </c>
      <c r="BX19" s="259">
        <v>545</v>
      </c>
      <c r="BY19" s="258">
        <v>4287</v>
      </c>
      <c r="BZ19" s="259">
        <v>564</v>
      </c>
      <c r="CA19" s="258">
        <v>4374</v>
      </c>
      <c r="CB19" s="259">
        <v>578</v>
      </c>
      <c r="CC19" s="258">
        <v>4479</v>
      </c>
      <c r="CD19" s="259">
        <v>600</v>
      </c>
      <c r="CE19" s="258">
        <v>4561</v>
      </c>
      <c r="CF19" s="259">
        <v>622</v>
      </c>
      <c r="CG19" s="258">
        <v>4872</v>
      </c>
      <c r="CH19" s="259">
        <v>647</v>
      </c>
      <c r="CI19" s="258">
        <v>4965</v>
      </c>
      <c r="CJ19" s="259">
        <v>658</v>
      </c>
      <c r="CK19" s="258">
        <v>5105</v>
      </c>
      <c r="CL19" s="259">
        <v>683</v>
      </c>
      <c r="CM19" s="258">
        <v>4970</v>
      </c>
      <c r="CN19" s="259">
        <v>703</v>
      </c>
      <c r="CO19" s="258">
        <v>5055</v>
      </c>
      <c r="CP19" s="259">
        <v>717</v>
      </c>
      <c r="CQ19" s="258">
        <v>5138</v>
      </c>
      <c r="CR19" s="259">
        <v>728</v>
      </c>
      <c r="CS19" s="258">
        <v>5243</v>
      </c>
      <c r="CT19" s="259">
        <v>752</v>
      </c>
      <c r="CU19" s="258">
        <v>5349</v>
      </c>
      <c r="CV19" s="259">
        <v>764</v>
      </c>
      <c r="CW19" s="258">
        <v>5454</v>
      </c>
      <c r="CX19" s="259">
        <v>779</v>
      </c>
      <c r="CY19" s="258">
        <v>5539</v>
      </c>
      <c r="CZ19" s="259">
        <v>801</v>
      </c>
      <c r="DA19" s="258">
        <v>5627</v>
      </c>
      <c r="DB19" s="259">
        <v>818</v>
      </c>
      <c r="DC19" s="258">
        <v>5689</v>
      </c>
      <c r="DD19" s="259">
        <v>824</v>
      </c>
      <c r="DE19" s="258">
        <v>5764</v>
      </c>
      <c r="DF19" s="259">
        <v>843</v>
      </c>
      <c r="DG19" s="258">
        <v>5843</v>
      </c>
      <c r="DH19" s="259">
        <v>868</v>
      </c>
      <c r="DI19" s="258">
        <v>5924</v>
      </c>
      <c r="DJ19" s="259">
        <v>884</v>
      </c>
      <c r="DK19" s="258">
        <v>6009</v>
      </c>
      <c r="DL19" s="259">
        <v>900</v>
      </c>
      <c r="DM19" s="258">
        <v>6111</v>
      </c>
      <c r="DN19" s="259">
        <v>929</v>
      </c>
      <c r="DO19" s="258">
        <v>6196</v>
      </c>
      <c r="DP19" s="260">
        <v>950</v>
      </c>
      <c r="DQ19" s="258">
        <v>6271</v>
      </c>
      <c r="DR19" s="259">
        <v>970</v>
      </c>
      <c r="DS19" s="258">
        <v>6360</v>
      </c>
      <c r="DT19" s="259">
        <v>995</v>
      </c>
      <c r="DU19" s="258">
        <v>6439</v>
      </c>
      <c r="DV19" s="259">
        <v>1015</v>
      </c>
      <c r="DW19" s="258">
        <v>6514</v>
      </c>
      <c r="DX19" s="260">
        <v>1034</v>
      </c>
      <c r="DY19" s="258">
        <v>6596</v>
      </c>
      <c r="DZ19" s="259">
        <v>1048</v>
      </c>
      <c r="EA19" s="258">
        <v>6674</v>
      </c>
      <c r="EB19" s="259">
        <v>1076</v>
      </c>
      <c r="EC19" s="258">
        <v>6756</v>
      </c>
      <c r="ED19" s="259">
        <v>1087</v>
      </c>
      <c r="EE19" s="258">
        <v>6854</v>
      </c>
      <c r="EF19" s="260">
        <v>1098</v>
      </c>
      <c r="EG19" s="258">
        <v>6923</v>
      </c>
      <c r="EH19" s="259">
        <v>1114</v>
      </c>
      <c r="EI19" s="258">
        <v>6987</v>
      </c>
      <c r="EJ19" s="259">
        <v>1122</v>
      </c>
      <c r="EK19" s="258">
        <v>7069</v>
      </c>
      <c r="EL19" s="259">
        <v>1146</v>
      </c>
      <c r="EM19" s="258">
        <v>7154</v>
      </c>
      <c r="EN19" s="259">
        <v>1155</v>
      </c>
      <c r="EO19" s="258">
        <v>7231</v>
      </c>
      <c r="EP19" s="259">
        <v>1174</v>
      </c>
      <c r="EQ19" s="258">
        <v>7292</v>
      </c>
      <c r="ER19" s="259">
        <v>1219</v>
      </c>
      <c r="ES19" s="258">
        <v>7357</v>
      </c>
      <c r="ET19" s="259">
        <v>1226</v>
      </c>
      <c r="EU19" s="260">
        <v>7435</v>
      </c>
      <c r="EV19" s="260">
        <v>1237</v>
      </c>
      <c r="EW19" s="258">
        <v>7498</v>
      </c>
      <c r="EX19" s="260">
        <v>1254</v>
      </c>
      <c r="EY19" s="258"/>
      <c r="EZ19" s="260"/>
      <c r="FA19" s="258"/>
      <c r="FB19" s="260"/>
      <c r="FC19" s="260"/>
      <c r="FD19" s="260"/>
    </row>
    <row r="20" spans="1:160" s="148" customFormat="1" x14ac:dyDescent="0.2">
      <c r="A20" s="256">
        <v>14</v>
      </c>
      <c r="B20" s="257" t="s">
        <v>14</v>
      </c>
      <c r="C20" s="258">
        <v>558</v>
      </c>
      <c r="D20" s="259">
        <v>63</v>
      </c>
      <c r="E20" s="258">
        <v>1100</v>
      </c>
      <c r="F20" s="259">
        <v>120</v>
      </c>
      <c r="G20" s="258">
        <v>1495</v>
      </c>
      <c r="H20" s="259">
        <v>168</v>
      </c>
      <c r="I20" s="258">
        <v>2047</v>
      </c>
      <c r="J20" s="259">
        <v>238</v>
      </c>
      <c r="K20" s="258">
        <v>2464</v>
      </c>
      <c r="L20" s="259">
        <v>279</v>
      </c>
      <c r="M20" s="258">
        <v>2961</v>
      </c>
      <c r="N20" s="259">
        <v>305</v>
      </c>
      <c r="O20" s="258">
        <v>3987</v>
      </c>
      <c r="P20" s="259">
        <v>410</v>
      </c>
      <c r="Q20" s="258">
        <v>4223</v>
      </c>
      <c r="R20" s="259">
        <v>440</v>
      </c>
      <c r="S20" s="258">
        <v>4512</v>
      </c>
      <c r="T20" s="259">
        <v>460</v>
      </c>
      <c r="U20" s="258">
        <v>4782</v>
      </c>
      <c r="V20" s="259">
        <v>498</v>
      </c>
      <c r="W20" s="258">
        <v>5143</v>
      </c>
      <c r="X20" s="259">
        <v>522</v>
      </c>
      <c r="Y20" s="258">
        <v>5331</v>
      </c>
      <c r="Z20" s="259">
        <v>556</v>
      </c>
      <c r="AA20" s="258">
        <v>5601</v>
      </c>
      <c r="AB20" s="259">
        <v>585</v>
      </c>
      <c r="AC20" s="258">
        <v>5818</v>
      </c>
      <c r="AD20" s="259">
        <v>615</v>
      </c>
      <c r="AE20" s="258">
        <v>6058</v>
      </c>
      <c r="AF20" s="259">
        <v>657</v>
      </c>
      <c r="AG20" s="258">
        <v>6286</v>
      </c>
      <c r="AH20" s="259">
        <v>683</v>
      </c>
      <c r="AI20" s="258">
        <v>6620</v>
      </c>
      <c r="AJ20" s="259">
        <v>718</v>
      </c>
      <c r="AK20" s="258">
        <v>6872</v>
      </c>
      <c r="AL20" s="259">
        <v>759</v>
      </c>
      <c r="AM20" s="258">
        <v>7146</v>
      </c>
      <c r="AN20" s="259">
        <v>793</v>
      </c>
      <c r="AO20" s="258">
        <v>7449</v>
      </c>
      <c r="AP20" s="259">
        <v>828</v>
      </c>
      <c r="AQ20" s="258">
        <v>7726</v>
      </c>
      <c r="AR20" s="259">
        <v>845</v>
      </c>
      <c r="AS20" s="258">
        <v>7906</v>
      </c>
      <c r="AT20" s="259">
        <v>878</v>
      </c>
      <c r="AU20" s="258">
        <v>8216</v>
      </c>
      <c r="AV20" s="259">
        <v>899</v>
      </c>
      <c r="AW20" s="258">
        <v>8480</v>
      </c>
      <c r="AX20" s="259">
        <v>927</v>
      </c>
      <c r="AY20" s="258">
        <v>8754</v>
      </c>
      <c r="AZ20" s="259">
        <v>952</v>
      </c>
      <c r="BA20" s="258">
        <v>8984</v>
      </c>
      <c r="BB20" s="259">
        <v>979</v>
      </c>
      <c r="BC20" s="258">
        <v>9231</v>
      </c>
      <c r="BD20" s="259">
        <v>1015</v>
      </c>
      <c r="BE20" s="258">
        <v>9482</v>
      </c>
      <c r="BF20" s="259">
        <v>1041</v>
      </c>
      <c r="BG20" s="258">
        <v>9759</v>
      </c>
      <c r="BH20" s="259">
        <v>1068</v>
      </c>
      <c r="BI20" s="258">
        <v>10020</v>
      </c>
      <c r="BJ20" s="259">
        <v>1117</v>
      </c>
      <c r="BK20" s="258">
        <v>10281</v>
      </c>
      <c r="BL20" s="259">
        <v>1157</v>
      </c>
      <c r="BM20" s="258">
        <v>10546</v>
      </c>
      <c r="BN20" s="259">
        <v>1187</v>
      </c>
      <c r="BO20" s="258">
        <v>10829</v>
      </c>
      <c r="BP20" s="259">
        <v>1234</v>
      </c>
      <c r="BQ20" s="258">
        <v>11108</v>
      </c>
      <c r="BR20" s="259">
        <v>1270</v>
      </c>
      <c r="BS20" s="258">
        <v>11405</v>
      </c>
      <c r="BT20" s="259">
        <v>1305</v>
      </c>
      <c r="BU20" s="258">
        <v>11677</v>
      </c>
      <c r="BV20" s="259">
        <v>1337</v>
      </c>
      <c r="BW20" s="258">
        <v>11937</v>
      </c>
      <c r="BX20" s="259">
        <v>1369</v>
      </c>
      <c r="BY20" s="258">
        <v>12184</v>
      </c>
      <c r="BZ20" s="259">
        <v>1408</v>
      </c>
      <c r="CA20" s="258">
        <v>12390</v>
      </c>
      <c r="CB20" s="259">
        <v>1450</v>
      </c>
      <c r="CC20" s="258">
        <v>12665</v>
      </c>
      <c r="CD20" s="259">
        <v>1488</v>
      </c>
      <c r="CE20" s="258">
        <v>12889</v>
      </c>
      <c r="CF20" s="259">
        <v>1512</v>
      </c>
      <c r="CG20" s="258">
        <v>13442</v>
      </c>
      <c r="CH20" s="259">
        <v>1544</v>
      </c>
      <c r="CI20" s="258">
        <v>13699</v>
      </c>
      <c r="CJ20" s="259">
        <v>1580</v>
      </c>
      <c r="CK20" s="258">
        <v>13904</v>
      </c>
      <c r="CL20" s="259">
        <v>1610</v>
      </c>
      <c r="CM20" s="258">
        <v>13812</v>
      </c>
      <c r="CN20" s="259">
        <v>1596</v>
      </c>
      <c r="CO20" s="258">
        <v>14049</v>
      </c>
      <c r="CP20" s="259">
        <v>1624</v>
      </c>
      <c r="CQ20" s="258">
        <v>14316</v>
      </c>
      <c r="CR20" s="259">
        <v>1663</v>
      </c>
      <c r="CS20" s="258">
        <v>14594</v>
      </c>
      <c r="CT20" s="259">
        <v>1693</v>
      </c>
      <c r="CU20" s="258">
        <v>14864</v>
      </c>
      <c r="CV20" s="259">
        <v>1726</v>
      </c>
      <c r="CW20" s="258">
        <v>15128</v>
      </c>
      <c r="CX20" s="259">
        <v>1744</v>
      </c>
      <c r="CY20" s="258">
        <v>15376</v>
      </c>
      <c r="CZ20" s="259">
        <v>1778</v>
      </c>
      <c r="DA20" s="258">
        <v>15593</v>
      </c>
      <c r="DB20" s="259">
        <v>1811</v>
      </c>
      <c r="DC20" s="258">
        <v>15755</v>
      </c>
      <c r="DD20" s="259">
        <v>1832</v>
      </c>
      <c r="DE20" s="258">
        <v>15985</v>
      </c>
      <c r="DF20" s="259">
        <v>1861</v>
      </c>
      <c r="DG20" s="258">
        <v>16229</v>
      </c>
      <c r="DH20" s="259">
        <v>1892</v>
      </c>
      <c r="DI20" s="258">
        <v>16510</v>
      </c>
      <c r="DJ20" s="259">
        <v>1926</v>
      </c>
      <c r="DK20" s="258">
        <v>16757</v>
      </c>
      <c r="DL20" s="259">
        <v>1961</v>
      </c>
      <c r="DM20" s="258">
        <v>17003</v>
      </c>
      <c r="DN20" s="259">
        <v>2004</v>
      </c>
      <c r="DO20" s="258">
        <v>17248</v>
      </c>
      <c r="DP20" s="260">
        <v>2035</v>
      </c>
      <c r="DQ20" s="258">
        <v>17525</v>
      </c>
      <c r="DR20" s="259">
        <v>2065</v>
      </c>
      <c r="DS20" s="258">
        <v>17798</v>
      </c>
      <c r="DT20" s="259">
        <v>2191</v>
      </c>
      <c r="DU20" s="258">
        <v>18083</v>
      </c>
      <c r="DV20" s="259">
        <v>2230</v>
      </c>
      <c r="DW20" s="258">
        <v>18351</v>
      </c>
      <c r="DX20" s="260">
        <v>2257</v>
      </c>
      <c r="DY20" s="258">
        <v>18600</v>
      </c>
      <c r="DZ20" s="259">
        <v>2271</v>
      </c>
      <c r="EA20" s="258">
        <v>18895</v>
      </c>
      <c r="EB20" s="259">
        <v>2295</v>
      </c>
      <c r="EC20" s="258">
        <v>19148</v>
      </c>
      <c r="ED20" s="259">
        <v>2328</v>
      </c>
      <c r="EE20" s="258">
        <v>19421</v>
      </c>
      <c r="EF20" s="260">
        <v>2351</v>
      </c>
      <c r="EG20" s="258">
        <v>19653</v>
      </c>
      <c r="EH20" s="259">
        <v>2372</v>
      </c>
      <c r="EI20" s="258">
        <v>19952</v>
      </c>
      <c r="EJ20" s="259">
        <v>2409</v>
      </c>
      <c r="EK20" s="258">
        <v>20224</v>
      </c>
      <c r="EL20" s="259">
        <v>2435</v>
      </c>
      <c r="EM20" s="258">
        <v>20501</v>
      </c>
      <c r="EN20" s="259">
        <v>2460</v>
      </c>
      <c r="EO20" s="258">
        <v>20805</v>
      </c>
      <c r="EP20" s="259">
        <v>2486</v>
      </c>
      <c r="EQ20" s="258">
        <v>21125</v>
      </c>
      <c r="ER20" s="259">
        <v>2552</v>
      </c>
      <c r="ES20" s="258">
        <v>21391</v>
      </c>
      <c r="ET20" s="259">
        <v>2574</v>
      </c>
      <c r="EU20" s="260">
        <v>21569</v>
      </c>
      <c r="EV20" s="260">
        <v>2595</v>
      </c>
      <c r="EW20" s="258">
        <v>21964</v>
      </c>
      <c r="EX20" s="260">
        <v>2617</v>
      </c>
      <c r="EY20" s="258"/>
      <c r="EZ20" s="260"/>
      <c r="FA20" s="258"/>
      <c r="FB20" s="260"/>
      <c r="FC20" s="260"/>
      <c r="FD20" s="260"/>
    </row>
    <row r="21" spans="1:160" s="148" customFormat="1" x14ac:dyDescent="0.2">
      <c r="A21" s="256">
        <v>15</v>
      </c>
      <c r="B21" s="257" t="s">
        <v>15</v>
      </c>
      <c r="C21" s="258">
        <v>1201</v>
      </c>
      <c r="D21" s="259">
        <v>73</v>
      </c>
      <c r="E21" s="258">
        <v>2193</v>
      </c>
      <c r="F21" s="259">
        <v>148</v>
      </c>
      <c r="G21" s="258">
        <v>3119</v>
      </c>
      <c r="H21" s="259">
        <v>238</v>
      </c>
      <c r="I21" s="258">
        <v>4308</v>
      </c>
      <c r="J21" s="259">
        <v>359</v>
      </c>
      <c r="K21" s="258">
        <v>5596</v>
      </c>
      <c r="L21" s="259">
        <v>490</v>
      </c>
      <c r="M21" s="258">
        <v>6828</v>
      </c>
      <c r="N21" s="259">
        <v>599</v>
      </c>
      <c r="O21" s="258">
        <v>9781</v>
      </c>
      <c r="P21" s="259">
        <v>764</v>
      </c>
      <c r="Q21" s="258">
        <v>10416</v>
      </c>
      <c r="R21" s="259">
        <v>821</v>
      </c>
      <c r="S21" s="258">
        <v>11248</v>
      </c>
      <c r="T21" s="259">
        <v>890</v>
      </c>
      <c r="U21" s="258">
        <v>11939</v>
      </c>
      <c r="V21" s="259">
        <v>962</v>
      </c>
      <c r="W21" s="258">
        <v>12828</v>
      </c>
      <c r="X21" s="259">
        <v>1021</v>
      </c>
      <c r="Y21" s="258">
        <v>13253</v>
      </c>
      <c r="Z21" s="259">
        <v>1077</v>
      </c>
      <c r="AA21" s="258">
        <v>13953</v>
      </c>
      <c r="AB21" s="259">
        <v>1152</v>
      </c>
      <c r="AC21" s="258">
        <v>14560</v>
      </c>
      <c r="AD21" s="259">
        <v>1224</v>
      </c>
      <c r="AE21" s="258">
        <v>15066</v>
      </c>
      <c r="AF21" s="259">
        <v>1290</v>
      </c>
      <c r="AG21" s="258">
        <v>15639</v>
      </c>
      <c r="AH21" s="259">
        <v>1330</v>
      </c>
      <c r="AI21" s="258">
        <v>16392</v>
      </c>
      <c r="AJ21" s="259">
        <v>1403</v>
      </c>
      <c r="AK21" s="258">
        <v>17002</v>
      </c>
      <c r="AL21" s="259">
        <v>1472</v>
      </c>
      <c r="AM21" s="258">
        <v>17562</v>
      </c>
      <c r="AN21" s="259">
        <v>1549</v>
      </c>
      <c r="AO21" s="258">
        <v>18162</v>
      </c>
      <c r="AP21" s="259">
        <v>1609</v>
      </c>
      <c r="AQ21" s="258">
        <v>18738</v>
      </c>
      <c r="AR21" s="259">
        <v>1674</v>
      </c>
      <c r="AS21" s="258">
        <v>19153</v>
      </c>
      <c r="AT21" s="259">
        <v>1729</v>
      </c>
      <c r="AU21" s="258">
        <v>19887</v>
      </c>
      <c r="AV21" s="259">
        <v>1793</v>
      </c>
      <c r="AW21" s="258">
        <v>20484</v>
      </c>
      <c r="AX21" s="259">
        <v>1843</v>
      </c>
      <c r="AY21" s="258">
        <v>21129</v>
      </c>
      <c r="AZ21" s="259">
        <v>1897</v>
      </c>
      <c r="BA21" s="258">
        <v>21685</v>
      </c>
      <c r="BB21" s="259">
        <v>1965</v>
      </c>
      <c r="BC21" s="258">
        <v>22261</v>
      </c>
      <c r="BD21" s="259">
        <v>2027</v>
      </c>
      <c r="BE21" s="258">
        <v>22852</v>
      </c>
      <c r="BF21" s="259">
        <v>2076</v>
      </c>
      <c r="BG21" s="258">
        <v>23443</v>
      </c>
      <c r="BH21" s="259">
        <v>2128</v>
      </c>
      <c r="BI21" s="258">
        <v>24033</v>
      </c>
      <c r="BJ21" s="259">
        <v>2253</v>
      </c>
      <c r="BK21" s="258">
        <v>24582</v>
      </c>
      <c r="BL21" s="259">
        <v>2330</v>
      </c>
      <c r="BM21" s="258">
        <v>25247</v>
      </c>
      <c r="BN21" s="259">
        <v>2396</v>
      </c>
      <c r="BO21" s="258">
        <v>25805</v>
      </c>
      <c r="BP21" s="259">
        <v>2473</v>
      </c>
      <c r="BQ21" s="258">
        <v>26501</v>
      </c>
      <c r="BR21" s="259">
        <v>2553</v>
      </c>
      <c r="BS21" s="258">
        <v>27132</v>
      </c>
      <c r="BT21" s="259">
        <v>2653</v>
      </c>
      <c r="BU21" s="258">
        <v>27774</v>
      </c>
      <c r="BV21" s="259">
        <v>2726</v>
      </c>
      <c r="BW21" s="258">
        <v>28480</v>
      </c>
      <c r="BX21" s="259">
        <v>2789</v>
      </c>
      <c r="BY21" s="258">
        <v>29222</v>
      </c>
      <c r="BZ21" s="259">
        <v>2874</v>
      </c>
      <c r="CA21" s="258">
        <v>29754</v>
      </c>
      <c r="CB21" s="259">
        <v>2953</v>
      </c>
      <c r="CC21" s="258">
        <v>30465</v>
      </c>
      <c r="CD21" s="259">
        <v>3029</v>
      </c>
      <c r="CE21" s="258">
        <v>31226</v>
      </c>
      <c r="CF21" s="259">
        <v>3108</v>
      </c>
      <c r="CG21" s="258">
        <v>32320</v>
      </c>
      <c r="CH21" s="259">
        <v>3194</v>
      </c>
      <c r="CI21" s="258">
        <v>33050</v>
      </c>
      <c r="CJ21" s="259">
        <v>3258</v>
      </c>
      <c r="CK21" s="258">
        <v>33703</v>
      </c>
      <c r="CL21" s="259">
        <v>3327</v>
      </c>
      <c r="CM21" s="258">
        <v>34231</v>
      </c>
      <c r="CN21" s="259">
        <v>3334</v>
      </c>
      <c r="CO21" s="258">
        <v>34947</v>
      </c>
      <c r="CP21" s="259">
        <v>3428</v>
      </c>
      <c r="CQ21" s="258">
        <v>35670</v>
      </c>
      <c r="CR21" s="259">
        <v>3519</v>
      </c>
      <c r="CS21" s="258">
        <v>36459</v>
      </c>
      <c r="CT21" s="259">
        <v>3600</v>
      </c>
      <c r="CU21" s="258">
        <v>37244</v>
      </c>
      <c r="CV21" s="259">
        <v>3680</v>
      </c>
      <c r="CW21" s="258">
        <v>38064</v>
      </c>
      <c r="CX21" s="259">
        <v>3755</v>
      </c>
      <c r="CY21" s="258">
        <v>38782</v>
      </c>
      <c r="CZ21" s="259">
        <v>3829</v>
      </c>
      <c r="DA21" s="258">
        <v>39454</v>
      </c>
      <c r="DB21" s="259">
        <v>3930</v>
      </c>
      <c r="DC21" s="258">
        <v>39852</v>
      </c>
      <c r="DD21" s="259">
        <v>3975</v>
      </c>
      <c r="DE21" s="258">
        <v>40510</v>
      </c>
      <c r="DF21" s="259">
        <v>4050</v>
      </c>
      <c r="DG21" s="258">
        <v>41151</v>
      </c>
      <c r="DH21" s="259">
        <v>4111</v>
      </c>
      <c r="DI21" s="258">
        <v>41817</v>
      </c>
      <c r="DJ21" s="259">
        <v>4173</v>
      </c>
      <c r="DK21" s="258">
        <v>42526</v>
      </c>
      <c r="DL21" s="259">
        <v>4223</v>
      </c>
      <c r="DM21" s="258">
        <v>43330</v>
      </c>
      <c r="DN21" s="259">
        <v>4289</v>
      </c>
      <c r="DO21" s="258">
        <v>44070</v>
      </c>
      <c r="DP21" s="260">
        <v>4396</v>
      </c>
      <c r="DQ21" s="258">
        <v>44816</v>
      </c>
      <c r="DR21" s="259">
        <v>4456</v>
      </c>
      <c r="DS21" s="258">
        <v>45670</v>
      </c>
      <c r="DT21" s="259">
        <v>4650</v>
      </c>
      <c r="DU21" s="258">
        <v>46433</v>
      </c>
      <c r="DV21" s="259">
        <v>4721</v>
      </c>
      <c r="DW21" s="258">
        <v>47240</v>
      </c>
      <c r="DX21" s="260">
        <v>4782</v>
      </c>
      <c r="DY21" s="258">
        <v>48024</v>
      </c>
      <c r="DZ21" s="259">
        <v>4846</v>
      </c>
      <c r="EA21" s="258">
        <v>48770</v>
      </c>
      <c r="EB21" s="259">
        <v>4912</v>
      </c>
      <c r="EC21" s="258">
        <v>49661</v>
      </c>
      <c r="ED21" s="259">
        <v>4979</v>
      </c>
      <c r="EE21" s="258">
        <v>50429</v>
      </c>
      <c r="EF21" s="260">
        <v>5042</v>
      </c>
      <c r="EG21" s="258">
        <v>51259</v>
      </c>
      <c r="EH21" s="259">
        <v>5103</v>
      </c>
      <c r="EI21" s="258">
        <v>52074</v>
      </c>
      <c r="EJ21" s="259">
        <v>5162</v>
      </c>
      <c r="EK21" s="258">
        <v>52903</v>
      </c>
      <c r="EL21" s="259">
        <v>5225</v>
      </c>
      <c r="EM21" s="258">
        <v>53630</v>
      </c>
      <c r="EN21" s="259">
        <v>5303</v>
      </c>
      <c r="EO21" s="258">
        <v>54415</v>
      </c>
      <c r="EP21" s="259">
        <v>5402</v>
      </c>
      <c r="EQ21" s="258">
        <v>55295</v>
      </c>
      <c r="ER21" s="259">
        <v>5584</v>
      </c>
      <c r="ES21" s="258">
        <v>56157</v>
      </c>
      <c r="ET21" s="259">
        <v>5647</v>
      </c>
      <c r="EU21" s="260">
        <v>57057</v>
      </c>
      <c r="EV21" s="260">
        <v>5713</v>
      </c>
      <c r="EW21" s="258">
        <v>57872</v>
      </c>
      <c r="EX21" s="260">
        <v>5779</v>
      </c>
      <c r="EY21" s="258"/>
      <c r="EZ21" s="260"/>
      <c r="FA21" s="258"/>
      <c r="FB21" s="260"/>
      <c r="FC21" s="260"/>
      <c r="FD21" s="260"/>
    </row>
    <row r="22" spans="1:160" s="148" customFormat="1" x14ac:dyDescent="0.2">
      <c r="A22" s="256">
        <v>16</v>
      </c>
      <c r="B22" s="257" t="s">
        <v>16</v>
      </c>
      <c r="C22" s="258">
        <v>783</v>
      </c>
      <c r="D22" s="259">
        <v>150</v>
      </c>
      <c r="E22" s="258">
        <v>1575</v>
      </c>
      <c r="F22" s="259">
        <v>285</v>
      </c>
      <c r="G22" s="258">
        <v>2403</v>
      </c>
      <c r="H22" s="259">
        <v>416</v>
      </c>
      <c r="I22" s="258">
        <v>3206</v>
      </c>
      <c r="J22" s="259">
        <v>515</v>
      </c>
      <c r="K22" s="258">
        <v>3930</v>
      </c>
      <c r="L22" s="259">
        <v>610</v>
      </c>
      <c r="M22" s="258">
        <v>4887</v>
      </c>
      <c r="N22" s="259">
        <v>715</v>
      </c>
      <c r="O22" s="258">
        <v>6622</v>
      </c>
      <c r="P22" s="259">
        <v>895</v>
      </c>
      <c r="Q22" s="258">
        <v>7055</v>
      </c>
      <c r="R22" s="259">
        <v>953</v>
      </c>
      <c r="S22" s="258">
        <v>7519</v>
      </c>
      <c r="T22" s="259">
        <v>1005</v>
      </c>
      <c r="U22" s="258">
        <v>7929</v>
      </c>
      <c r="V22" s="259">
        <v>1080</v>
      </c>
      <c r="W22" s="258">
        <v>8441</v>
      </c>
      <c r="X22" s="259">
        <v>1135</v>
      </c>
      <c r="Y22" s="258">
        <v>8654</v>
      </c>
      <c r="Z22" s="259">
        <v>1210</v>
      </c>
      <c r="AA22" s="258">
        <v>9009</v>
      </c>
      <c r="AB22" s="259">
        <v>1292</v>
      </c>
      <c r="AC22" s="258">
        <v>9328</v>
      </c>
      <c r="AD22" s="259">
        <v>1352</v>
      </c>
      <c r="AE22" s="258">
        <v>9675</v>
      </c>
      <c r="AF22" s="259">
        <v>1430</v>
      </c>
      <c r="AG22" s="258">
        <v>10058</v>
      </c>
      <c r="AH22" s="259">
        <v>1495</v>
      </c>
      <c r="AI22" s="258">
        <v>10461</v>
      </c>
      <c r="AJ22" s="259">
        <v>1558</v>
      </c>
      <c r="AK22" s="258">
        <v>10837</v>
      </c>
      <c r="AL22" s="259">
        <v>1642</v>
      </c>
      <c r="AM22" s="258">
        <v>11236</v>
      </c>
      <c r="AN22" s="259">
        <v>1710</v>
      </c>
      <c r="AO22" s="258">
        <v>11599</v>
      </c>
      <c r="AP22" s="259">
        <v>1782</v>
      </c>
      <c r="AQ22" s="258">
        <v>11990</v>
      </c>
      <c r="AR22" s="259">
        <v>1847</v>
      </c>
      <c r="AS22" s="258">
        <v>12230</v>
      </c>
      <c r="AT22" s="259">
        <v>1908</v>
      </c>
      <c r="AU22" s="258">
        <v>12670</v>
      </c>
      <c r="AV22" s="259">
        <v>1961</v>
      </c>
      <c r="AW22" s="258">
        <v>13010</v>
      </c>
      <c r="AX22" s="259">
        <v>2019</v>
      </c>
      <c r="AY22" s="258">
        <v>13337</v>
      </c>
      <c r="AZ22" s="259">
        <v>2098</v>
      </c>
      <c r="BA22" s="258">
        <v>13603</v>
      </c>
      <c r="BB22" s="259">
        <v>2150</v>
      </c>
      <c r="BC22" s="258">
        <v>13926</v>
      </c>
      <c r="BD22" s="259">
        <v>2202</v>
      </c>
      <c r="BE22" s="258">
        <v>14222</v>
      </c>
      <c r="BF22" s="259">
        <v>2277</v>
      </c>
      <c r="BG22" s="258">
        <v>14581</v>
      </c>
      <c r="BH22" s="259">
        <v>2331</v>
      </c>
      <c r="BI22" s="258">
        <v>14906</v>
      </c>
      <c r="BJ22" s="259">
        <v>2439</v>
      </c>
      <c r="BK22" s="258">
        <v>15237</v>
      </c>
      <c r="BL22" s="259">
        <v>2510</v>
      </c>
      <c r="BM22" s="258">
        <v>15578</v>
      </c>
      <c r="BN22" s="259">
        <v>2575</v>
      </c>
      <c r="BO22" s="258">
        <v>15918</v>
      </c>
      <c r="BP22" s="259">
        <v>2649</v>
      </c>
      <c r="BQ22" s="258">
        <v>16233</v>
      </c>
      <c r="BR22" s="259">
        <v>2727</v>
      </c>
      <c r="BS22" s="258">
        <v>16520</v>
      </c>
      <c r="BT22" s="259">
        <v>2805</v>
      </c>
      <c r="BU22" s="258">
        <v>16850</v>
      </c>
      <c r="BV22" s="259">
        <v>2870</v>
      </c>
      <c r="BW22" s="258">
        <v>17144</v>
      </c>
      <c r="BX22" s="259">
        <v>2948</v>
      </c>
      <c r="BY22" s="258">
        <v>17472</v>
      </c>
      <c r="BZ22" s="259">
        <v>3039</v>
      </c>
      <c r="CA22" s="258">
        <v>17714</v>
      </c>
      <c r="CB22" s="259">
        <v>3113</v>
      </c>
      <c r="CC22" s="258">
        <v>18067</v>
      </c>
      <c r="CD22" s="259">
        <v>3175</v>
      </c>
      <c r="CE22" s="258">
        <v>18359</v>
      </c>
      <c r="CF22" s="259">
        <v>3259</v>
      </c>
      <c r="CG22" s="258">
        <v>19012</v>
      </c>
      <c r="CH22" s="259">
        <v>3326</v>
      </c>
      <c r="CI22" s="258">
        <v>19340</v>
      </c>
      <c r="CJ22" s="259">
        <v>3396</v>
      </c>
      <c r="CK22" s="258">
        <v>19629</v>
      </c>
      <c r="CL22" s="259">
        <v>3473</v>
      </c>
      <c r="CM22" s="258">
        <v>19722</v>
      </c>
      <c r="CN22" s="259">
        <v>3483</v>
      </c>
      <c r="CO22" s="258">
        <v>20018</v>
      </c>
      <c r="CP22" s="259">
        <v>3559</v>
      </c>
      <c r="CQ22" s="258">
        <v>20366</v>
      </c>
      <c r="CR22" s="259">
        <v>3630</v>
      </c>
      <c r="CS22" s="258">
        <v>20703</v>
      </c>
      <c r="CT22" s="259">
        <v>3690</v>
      </c>
      <c r="CU22" s="258">
        <v>21056</v>
      </c>
      <c r="CV22" s="259">
        <v>3768</v>
      </c>
      <c r="CW22" s="258">
        <v>21426</v>
      </c>
      <c r="CX22" s="259">
        <v>3835</v>
      </c>
      <c r="CY22" s="258">
        <v>21713</v>
      </c>
      <c r="CZ22" s="259">
        <v>3902</v>
      </c>
      <c r="DA22" s="258">
        <v>22066</v>
      </c>
      <c r="DB22" s="259">
        <v>3968</v>
      </c>
      <c r="DC22" s="258">
        <v>22279</v>
      </c>
      <c r="DD22" s="259">
        <v>4017</v>
      </c>
      <c r="DE22" s="258">
        <v>22547</v>
      </c>
      <c r="DF22" s="259">
        <v>4096</v>
      </c>
      <c r="DG22" s="258">
        <v>22874</v>
      </c>
      <c r="DH22" s="259">
        <v>4164</v>
      </c>
      <c r="DI22" s="258">
        <v>23185</v>
      </c>
      <c r="DJ22" s="259">
        <v>4238</v>
      </c>
      <c r="DK22" s="258">
        <v>23477</v>
      </c>
      <c r="DL22" s="259">
        <v>4314</v>
      </c>
      <c r="DM22" s="258">
        <v>23780</v>
      </c>
      <c r="DN22" s="259">
        <v>4392</v>
      </c>
      <c r="DO22" s="258">
        <v>24059</v>
      </c>
      <c r="DP22" s="260">
        <v>4475</v>
      </c>
      <c r="DQ22" s="258">
        <v>24411</v>
      </c>
      <c r="DR22" s="259">
        <v>4524</v>
      </c>
      <c r="DS22" s="258">
        <v>24741</v>
      </c>
      <c r="DT22" s="259">
        <v>4640</v>
      </c>
      <c r="DU22" s="258">
        <v>25061</v>
      </c>
      <c r="DV22" s="259">
        <v>4690</v>
      </c>
      <c r="DW22" s="258">
        <v>25410</v>
      </c>
      <c r="DX22" s="260">
        <v>4745</v>
      </c>
      <c r="DY22" s="258">
        <v>25755</v>
      </c>
      <c r="DZ22" s="259">
        <v>4791</v>
      </c>
      <c r="EA22" s="258">
        <v>26166</v>
      </c>
      <c r="EB22" s="259">
        <v>4839</v>
      </c>
      <c r="EC22" s="258">
        <v>26498</v>
      </c>
      <c r="ED22" s="259">
        <v>4877</v>
      </c>
      <c r="EE22" s="258">
        <v>26842</v>
      </c>
      <c r="EF22" s="260">
        <v>4932</v>
      </c>
      <c r="EG22" s="258">
        <v>27152</v>
      </c>
      <c r="EH22" s="259">
        <v>4978</v>
      </c>
      <c r="EI22" s="258">
        <v>27542</v>
      </c>
      <c r="EJ22" s="259">
        <v>5026</v>
      </c>
      <c r="EK22" s="258">
        <v>27890</v>
      </c>
      <c r="EL22" s="259">
        <v>5074</v>
      </c>
      <c r="EM22" s="258">
        <v>28298</v>
      </c>
      <c r="EN22" s="259">
        <v>5119</v>
      </c>
      <c r="EO22" s="258">
        <v>28755</v>
      </c>
      <c r="EP22" s="259">
        <v>5205</v>
      </c>
      <c r="EQ22" s="258">
        <v>29145</v>
      </c>
      <c r="ER22" s="259">
        <v>5366</v>
      </c>
      <c r="ES22" s="258">
        <v>29581</v>
      </c>
      <c r="ET22" s="259">
        <v>5418</v>
      </c>
      <c r="EU22" s="260">
        <v>29970</v>
      </c>
      <c r="EV22" s="260">
        <v>5464</v>
      </c>
      <c r="EW22" s="258">
        <v>30365</v>
      </c>
      <c r="EX22" s="260">
        <v>5519</v>
      </c>
      <c r="EY22" s="258"/>
      <c r="EZ22" s="260"/>
      <c r="FA22" s="258"/>
      <c r="FB22" s="260"/>
      <c r="FC22" s="260"/>
      <c r="FD22" s="260"/>
    </row>
    <row r="23" spans="1:160" s="148" customFormat="1" x14ac:dyDescent="0.2">
      <c r="A23" s="256">
        <v>17</v>
      </c>
      <c r="B23" s="257" t="s">
        <v>17</v>
      </c>
      <c r="C23" s="258">
        <v>642</v>
      </c>
      <c r="D23" s="259">
        <v>120</v>
      </c>
      <c r="E23" s="258">
        <v>1241</v>
      </c>
      <c r="F23" s="259">
        <v>229</v>
      </c>
      <c r="G23" s="258">
        <v>1812</v>
      </c>
      <c r="H23" s="259">
        <v>354</v>
      </c>
      <c r="I23" s="258">
        <v>2456</v>
      </c>
      <c r="J23" s="259">
        <v>457</v>
      </c>
      <c r="K23" s="258">
        <v>3099</v>
      </c>
      <c r="L23" s="259">
        <v>567</v>
      </c>
      <c r="M23" s="258">
        <v>3874</v>
      </c>
      <c r="N23" s="259">
        <v>664</v>
      </c>
      <c r="O23" s="258">
        <v>5246</v>
      </c>
      <c r="P23" s="259">
        <v>853</v>
      </c>
      <c r="Q23" s="258">
        <v>5592</v>
      </c>
      <c r="R23" s="259">
        <v>914</v>
      </c>
      <c r="S23" s="258">
        <v>5968</v>
      </c>
      <c r="T23" s="259">
        <v>980</v>
      </c>
      <c r="U23" s="258">
        <v>6367</v>
      </c>
      <c r="V23" s="259">
        <v>1050</v>
      </c>
      <c r="W23" s="258">
        <v>6935</v>
      </c>
      <c r="X23" s="259">
        <v>1122</v>
      </c>
      <c r="Y23" s="258">
        <v>7214</v>
      </c>
      <c r="Z23" s="259">
        <v>1209</v>
      </c>
      <c r="AA23" s="258">
        <v>7630</v>
      </c>
      <c r="AB23" s="259">
        <v>1277</v>
      </c>
      <c r="AC23" s="258">
        <v>8046</v>
      </c>
      <c r="AD23" s="259">
        <v>1337</v>
      </c>
      <c r="AE23" s="258">
        <v>8437</v>
      </c>
      <c r="AF23" s="259">
        <v>1433</v>
      </c>
      <c r="AG23" s="258">
        <v>8893</v>
      </c>
      <c r="AH23" s="259">
        <v>1491</v>
      </c>
      <c r="AI23" s="258">
        <v>9356</v>
      </c>
      <c r="AJ23" s="259">
        <v>1574</v>
      </c>
      <c r="AK23" s="258">
        <v>9793</v>
      </c>
      <c r="AL23" s="259">
        <v>1662</v>
      </c>
      <c r="AM23" s="258">
        <v>10213</v>
      </c>
      <c r="AN23" s="259">
        <v>1751</v>
      </c>
      <c r="AO23" s="258">
        <v>10617</v>
      </c>
      <c r="AP23" s="259">
        <v>1832</v>
      </c>
      <c r="AQ23" s="258">
        <v>11075</v>
      </c>
      <c r="AR23" s="259">
        <v>1906</v>
      </c>
      <c r="AS23" s="258">
        <v>11368</v>
      </c>
      <c r="AT23" s="259">
        <v>1971</v>
      </c>
      <c r="AU23" s="258">
        <v>11968</v>
      </c>
      <c r="AV23" s="259">
        <v>2023</v>
      </c>
      <c r="AW23" s="258">
        <v>12415</v>
      </c>
      <c r="AX23" s="259">
        <v>2083</v>
      </c>
      <c r="AY23" s="258">
        <v>12873</v>
      </c>
      <c r="AZ23" s="259">
        <v>2164</v>
      </c>
      <c r="BA23" s="258">
        <v>13304</v>
      </c>
      <c r="BB23" s="259">
        <v>2231</v>
      </c>
      <c r="BC23" s="258">
        <v>13743</v>
      </c>
      <c r="BD23" s="259">
        <v>2298</v>
      </c>
      <c r="BE23" s="258">
        <v>14217</v>
      </c>
      <c r="BF23" s="259">
        <v>2383</v>
      </c>
      <c r="BG23" s="258">
        <v>14728</v>
      </c>
      <c r="BH23" s="259">
        <v>2478</v>
      </c>
      <c r="BI23" s="258">
        <v>15215</v>
      </c>
      <c r="BJ23" s="259">
        <v>2625</v>
      </c>
      <c r="BK23" s="258">
        <v>15709</v>
      </c>
      <c r="BL23" s="259">
        <v>2715</v>
      </c>
      <c r="BM23" s="258">
        <v>16256</v>
      </c>
      <c r="BN23" s="259">
        <v>2801</v>
      </c>
      <c r="BO23" s="258">
        <v>16751</v>
      </c>
      <c r="BP23" s="259">
        <v>2900</v>
      </c>
      <c r="BQ23" s="258">
        <v>17283</v>
      </c>
      <c r="BR23" s="259">
        <v>2988</v>
      </c>
      <c r="BS23" s="258">
        <v>17803</v>
      </c>
      <c r="BT23" s="259">
        <v>3058</v>
      </c>
      <c r="BU23" s="258">
        <v>18306</v>
      </c>
      <c r="BV23" s="259">
        <v>3151</v>
      </c>
      <c r="BW23" s="258">
        <v>18917</v>
      </c>
      <c r="BX23" s="259">
        <v>3244</v>
      </c>
      <c r="BY23" s="258">
        <v>19489</v>
      </c>
      <c r="BZ23" s="259">
        <v>3343</v>
      </c>
      <c r="CA23" s="258">
        <v>19943</v>
      </c>
      <c r="CB23" s="259">
        <v>3423</v>
      </c>
      <c r="CC23" s="258">
        <v>20570</v>
      </c>
      <c r="CD23" s="259">
        <v>3518</v>
      </c>
      <c r="CE23" s="258">
        <v>21070</v>
      </c>
      <c r="CF23" s="259">
        <v>3606</v>
      </c>
      <c r="CG23" s="258">
        <v>21834</v>
      </c>
      <c r="CH23" s="259">
        <v>3726</v>
      </c>
      <c r="CI23" s="258">
        <v>22364</v>
      </c>
      <c r="CJ23" s="259">
        <v>3841</v>
      </c>
      <c r="CK23" s="258">
        <v>22912</v>
      </c>
      <c r="CL23" s="259">
        <v>3948</v>
      </c>
      <c r="CM23" s="258">
        <v>23390</v>
      </c>
      <c r="CN23" s="259">
        <v>3960</v>
      </c>
      <c r="CO23" s="258">
        <v>23964</v>
      </c>
      <c r="CP23" s="259">
        <v>4082</v>
      </c>
      <c r="CQ23" s="258">
        <v>24608</v>
      </c>
      <c r="CR23" s="259">
        <v>4220</v>
      </c>
      <c r="CS23" s="258">
        <v>25280</v>
      </c>
      <c r="CT23" s="259">
        <v>4320</v>
      </c>
      <c r="CU23" s="258">
        <v>26004</v>
      </c>
      <c r="CV23" s="259">
        <v>4437</v>
      </c>
      <c r="CW23" s="258">
        <v>26664</v>
      </c>
      <c r="CX23" s="259">
        <v>4548</v>
      </c>
      <c r="CY23" s="258">
        <v>27368</v>
      </c>
      <c r="CZ23" s="259">
        <v>4616</v>
      </c>
      <c r="DA23" s="258">
        <v>28044</v>
      </c>
      <c r="DB23" s="259">
        <v>4748</v>
      </c>
      <c r="DC23" s="258">
        <v>28507</v>
      </c>
      <c r="DD23" s="259">
        <v>4809</v>
      </c>
      <c r="DE23" s="258">
        <v>29106</v>
      </c>
      <c r="DF23" s="259">
        <v>4885</v>
      </c>
      <c r="DG23" s="258">
        <v>29733</v>
      </c>
      <c r="DH23" s="259">
        <v>5024</v>
      </c>
      <c r="DI23" s="258">
        <v>30375</v>
      </c>
      <c r="DJ23" s="259">
        <v>5138</v>
      </c>
      <c r="DK23" s="258">
        <v>31046</v>
      </c>
      <c r="DL23" s="259">
        <v>5262</v>
      </c>
      <c r="DM23" s="258">
        <v>31829</v>
      </c>
      <c r="DN23" s="259">
        <v>5396</v>
      </c>
      <c r="DO23" s="258">
        <v>32569</v>
      </c>
      <c r="DP23" s="260">
        <v>5542</v>
      </c>
      <c r="DQ23" s="258">
        <v>33334</v>
      </c>
      <c r="DR23" s="259">
        <v>5617</v>
      </c>
      <c r="DS23" s="258">
        <v>34071</v>
      </c>
      <c r="DT23" s="259">
        <v>5929</v>
      </c>
      <c r="DU23" s="258">
        <v>34791</v>
      </c>
      <c r="DV23" s="259">
        <v>6028</v>
      </c>
      <c r="DW23" s="258">
        <v>35523</v>
      </c>
      <c r="DX23" s="260">
        <v>6140</v>
      </c>
      <c r="DY23" s="258">
        <v>36298</v>
      </c>
      <c r="DZ23" s="259">
        <v>6229</v>
      </c>
      <c r="EA23" s="258">
        <v>37098</v>
      </c>
      <c r="EB23" s="259">
        <v>6321</v>
      </c>
      <c r="EC23" s="258">
        <v>37903</v>
      </c>
      <c r="ED23" s="259">
        <v>6416</v>
      </c>
      <c r="EE23" s="258">
        <v>38749</v>
      </c>
      <c r="EF23" s="260">
        <v>6517</v>
      </c>
      <c r="EG23" s="258">
        <v>39623</v>
      </c>
      <c r="EH23" s="259">
        <v>6631</v>
      </c>
      <c r="EI23" s="258">
        <v>40522</v>
      </c>
      <c r="EJ23" s="259">
        <v>6743</v>
      </c>
      <c r="EK23" s="258">
        <v>41462</v>
      </c>
      <c r="EL23" s="259">
        <v>6850</v>
      </c>
      <c r="EM23" s="258">
        <v>42336</v>
      </c>
      <c r="EN23" s="259">
        <v>6963</v>
      </c>
      <c r="EO23" s="258">
        <v>43321</v>
      </c>
      <c r="EP23" s="259">
        <v>7106</v>
      </c>
      <c r="EQ23" s="258">
        <v>44336</v>
      </c>
      <c r="ER23" s="259">
        <v>7415</v>
      </c>
      <c r="ES23" s="258">
        <v>45311</v>
      </c>
      <c r="ET23" s="259">
        <v>7543</v>
      </c>
      <c r="EU23" s="260">
        <v>46312</v>
      </c>
      <c r="EV23" s="260">
        <v>7656</v>
      </c>
      <c r="EW23" s="258">
        <v>47267</v>
      </c>
      <c r="EX23" s="260">
        <v>7755</v>
      </c>
      <c r="EY23" s="258"/>
      <c r="EZ23" s="260"/>
      <c r="FA23" s="258"/>
      <c r="FB23" s="260"/>
      <c r="FC23" s="260"/>
      <c r="FD23" s="260"/>
    </row>
    <row r="24" spans="1:160" s="148" customFormat="1" x14ac:dyDescent="0.2">
      <c r="A24" s="256">
        <v>18</v>
      </c>
      <c r="B24" s="257" t="s">
        <v>409</v>
      </c>
      <c r="C24" s="258">
        <v>0</v>
      </c>
      <c r="D24" s="259">
        <v>386</v>
      </c>
      <c r="E24" s="258">
        <v>190</v>
      </c>
      <c r="F24" s="259">
        <v>597</v>
      </c>
      <c r="G24" s="258">
        <v>8439</v>
      </c>
      <c r="H24" s="259">
        <v>771</v>
      </c>
      <c r="I24" s="258">
        <v>331</v>
      </c>
      <c r="J24" s="259">
        <v>913</v>
      </c>
      <c r="K24" s="258">
        <v>8929</v>
      </c>
      <c r="L24" s="259">
        <v>1094</v>
      </c>
      <c r="M24" s="258">
        <v>9494</v>
      </c>
      <c r="N24" s="259">
        <v>1347</v>
      </c>
      <c r="O24" s="258">
        <v>9494</v>
      </c>
      <c r="P24" s="259">
        <v>1675</v>
      </c>
      <c r="Q24" s="258" t="s">
        <v>56</v>
      </c>
      <c r="R24" s="259">
        <v>1827</v>
      </c>
      <c r="S24" s="258" t="s">
        <v>56</v>
      </c>
      <c r="T24" s="259">
        <v>1961</v>
      </c>
      <c r="U24" s="258" t="s">
        <v>56</v>
      </c>
      <c r="V24" s="259">
        <v>2098</v>
      </c>
      <c r="W24" s="258" t="s">
        <v>56</v>
      </c>
      <c r="X24" s="259">
        <v>2213</v>
      </c>
      <c r="Y24" s="258" t="s">
        <v>56</v>
      </c>
      <c r="Z24" s="259">
        <v>2348</v>
      </c>
      <c r="AA24" s="258" t="s">
        <v>56</v>
      </c>
      <c r="AB24" s="259">
        <v>2506</v>
      </c>
      <c r="AC24" s="258" t="s">
        <v>56</v>
      </c>
      <c r="AD24" s="259">
        <v>2665</v>
      </c>
      <c r="AE24" s="258" t="s">
        <v>56</v>
      </c>
      <c r="AF24" s="259">
        <v>2835</v>
      </c>
      <c r="AG24" s="258" t="s">
        <v>56</v>
      </c>
      <c r="AH24" s="259">
        <v>3006</v>
      </c>
      <c r="AI24" s="258" t="s">
        <v>56</v>
      </c>
      <c r="AJ24" s="259">
        <v>3219</v>
      </c>
      <c r="AK24" s="258" t="s">
        <v>56</v>
      </c>
      <c r="AL24" s="259">
        <v>3374</v>
      </c>
      <c r="AM24" s="258" t="s">
        <v>56</v>
      </c>
      <c r="AN24" s="259">
        <v>3559</v>
      </c>
      <c r="AO24" s="258" t="s">
        <v>56</v>
      </c>
      <c r="AP24" s="259">
        <v>3758</v>
      </c>
      <c r="AQ24" s="258" t="s">
        <v>56</v>
      </c>
      <c r="AR24" s="259">
        <v>3934</v>
      </c>
      <c r="AS24" s="258" t="s">
        <v>56</v>
      </c>
      <c r="AT24" s="259">
        <v>4085</v>
      </c>
      <c r="AU24" s="258" t="s">
        <v>56</v>
      </c>
      <c r="AV24" s="259">
        <v>4279</v>
      </c>
      <c r="AW24" s="258" t="s">
        <v>56</v>
      </c>
      <c r="AX24" s="259">
        <v>4469</v>
      </c>
      <c r="AY24" s="258" t="s">
        <v>56</v>
      </c>
      <c r="AZ24" s="259">
        <v>4663</v>
      </c>
      <c r="BA24" s="258" t="s">
        <v>56</v>
      </c>
      <c r="BB24" s="259">
        <v>4924</v>
      </c>
      <c r="BC24" s="258" t="s">
        <v>56</v>
      </c>
      <c r="BD24" s="259">
        <v>5210</v>
      </c>
      <c r="BE24" s="258">
        <v>32294</v>
      </c>
      <c r="BF24" s="259">
        <v>5468</v>
      </c>
      <c r="BG24" s="258">
        <v>45258</v>
      </c>
      <c r="BH24" s="259">
        <v>5751</v>
      </c>
      <c r="BI24" s="258">
        <v>58261</v>
      </c>
      <c r="BJ24" s="259">
        <v>6160</v>
      </c>
      <c r="BK24" s="258">
        <v>68940</v>
      </c>
      <c r="BL24" s="259">
        <v>6407</v>
      </c>
      <c r="BM24" s="258">
        <v>80708</v>
      </c>
      <c r="BN24" s="259">
        <v>6684</v>
      </c>
      <c r="BO24" s="258">
        <v>91860</v>
      </c>
      <c r="BP24" s="259">
        <v>6976</v>
      </c>
      <c r="BQ24" s="258">
        <v>103946</v>
      </c>
      <c r="BR24" s="259">
        <v>7314</v>
      </c>
      <c r="BS24" s="258">
        <v>117100</v>
      </c>
      <c r="BT24" s="259">
        <v>7635</v>
      </c>
      <c r="BU24" s="258">
        <v>129604</v>
      </c>
      <c r="BV24" s="259">
        <v>8008</v>
      </c>
      <c r="BW24" s="258">
        <v>145469</v>
      </c>
      <c r="BX24" s="259">
        <v>8375</v>
      </c>
      <c r="BY24" s="258">
        <v>163046</v>
      </c>
      <c r="BZ24" s="259">
        <v>8719</v>
      </c>
      <c r="CA24" s="258">
        <v>177104</v>
      </c>
      <c r="CB24" s="259">
        <v>9059</v>
      </c>
      <c r="CC24" s="258">
        <v>195281</v>
      </c>
      <c r="CD24" s="259">
        <v>9420</v>
      </c>
      <c r="CE24" s="258">
        <v>213206</v>
      </c>
      <c r="CF24" s="259">
        <v>9770</v>
      </c>
      <c r="CG24" s="258">
        <v>246515</v>
      </c>
      <c r="CH24" s="259">
        <v>10152</v>
      </c>
      <c r="CI24" s="258">
        <v>274496</v>
      </c>
      <c r="CJ24" s="259">
        <v>10489</v>
      </c>
      <c r="CK24" s="258">
        <v>300774</v>
      </c>
      <c r="CL24" s="259">
        <v>10847</v>
      </c>
      <c r="CM24" s="258">
        <v>340886</v>
      </c>
      <c r="CN24" s="259">
        <v>11166</v>
      </c>
      <c r="CO24" s="258">
        <v>383446</v>
      </c>
      <c r="CP24" s="259">
        <v>11508</v>
      </c>
      <c r="CQ24" s="258">
        <v>423780</v>
      </c>
      <c r="CR24" s="259">
        <v>11830</v>
      </c>
      <c r="CS24" s="258">
        <v>466142</v>
      </c>
      <c r="CT24" s="259">
        <v>12181</v>
      </c>
      <c r="CU24" s="258">
        <v>518560</v>
      </c>
      <c r="CV24" s="259">
        <v>12520</v>
      </c>
      <c r="CW24" s="258">
        <v>566781</v>
      </c>
      <c r="CX24" s="259">
        <v>12836</v>
      </c>
      <c r="CY24" s="258">
        <v>608790</v>
      </c>
      <c r="CZ24" s="259">
        <v>13118</v>
      </c>
      <c r="DA24" s="258">
        <v>654009</v>
      </c>
      <c r="DB24" s="259">
        <v>13485</v>
      </c>
      <c r="DC24" s="258">
        <v>674935</v>
      </c>
      <c r="DD24" s="259">
        <v>13653</v>
      </c>
      <c r="DE24" s="258">
        <v>699501</v>
      </c>
      <c r="DF24" s="259">
        <v>13866</v>
      </c>
      <c r="DG24" s="258">
        <v>726006</v>
      </c>
      <c r="DH24" s="259">
        <v>14091</v>
      </c>
      <c r="DI24" s="258">
        <v>759787</v>
      </c>
      <c r="DJ24" s="259">
        <v>14266</v>
      </c>
      <c r="DK24" s="258">
        <v>791940</v>
      </c>
      <c r="DL24" s="259">
        <v>14447</v>
      </c>
      <c r="DM24" s="258">
        <v>837277</v>
      </c>
      <c r="DN24" s="259">
        <v>14782</v>
      </c>
      <c r="DO24" s="258">
        <v>886083</v>
      </c>
      <c r="DP24" s="260">
        <v>15054</v>
      </c>
      <c r="DQ24" s="258">
        <v>930401</v>
      </c>
      <c r="DR24" s="259">
        <v>15232</v>
      </c>
      <c r="DS24" s="258">
        <v>979101</v>
      </c>
      <c r="DT24" s="259">
        <v>15473</v>
      </c>
      <c r="DU24" s="258">
        <v>1027105</v>
      </c>
      <c r="DV24" s="259">
        <v>15626</v>
      </c>
      <c r="DW24" s="258">
        <v>1074433</v>
      </c>
      <c r="DX24" s="260">
        <v>15772</v>
      </c>
      <c r="DY24" s="258">
        <v>1132294</v>
      </c>
      <c r="DZ24" s="259">
        <v>15898</v>
      </c>
      <c r="EA24" s="258">
        <v>1188307</v>
      </c>
      <c r="EB24" s="259">
        <v>16006</v>
      </c>
      <c r="EC24" s="258">
        <v>1242720</v>
      </c>
      <c r="ED24" s="259">
        <v>16148</v>
      </c>
      <c r="EE24" s="258">
        <v>1299804</v>
      </c>
      <c r="EF24" s="260">
        <v>16264</v>
      </c>
      <c r="EG24" s="258">
        <v>1354781</v>
      </c>
      <c r="EH24" s="259">
        <v>16390</v>
      </c>
      <c r="EI24" s="258">
        <v>1407421</v>
      </c>
      <c r="EJ24" s="259">
        <v>16482</v>
      </c>
      <c r="EK24" s="258">
        <v>1455671</v>
      </c>
      <c r="EL24" s="259">
        <v>16578</v>
      </c>
      <c r="EM24" s="258">
        <v>1509219</v>
      </c>
      <c r="EN24" s="259">
        <v>16672</v>
      </c>
      <c r="EO24" s="258">
        <v>1561597</v>
      </c>
      <c r="EP24" s="259">
        <v>16831</v>
      </c>
      <c r="EQ24" s="258">
        <v>1622397</v>
      </c>
      <c r="ER24" s="259">
        <v>17159</v>
      </c>
      <c r="ES24" s="258">
        <v>1679385</v>
      </c>
      <c r="ET24" s="259">
        <v>17250</v>
      </c>
      <c r="EU24" s="260">
        <v>1729814</v>
      </c>
      <c r="EV24" s="260">
        <v>17340</v>
      </c>
      <c r="EW24" s="258">
        <v>1776027</v>
      </c>
      <c r="EX24" s="260">
        <v>17440</v>
      </c>
      <c r="EY24" s="258"/>
      <c r="EZ24" s="260"/>
      <c r="FA24" s="258"/>
      <c r="FB24" s="260"/>
      <c r="FC24" s="260"/>
      <c r="FD24" s="260"/>
    </row>
    <row r="25" spans="1:160" s="148" customFormat="1" x14ac:dyDescent="0.2">
      <c r="A25" s="256">
        <v>19</v>
      </c>
      <c r="B25" s="257" t="s">
        <v>19</v>
      </c>
      <c r="C25" s="258">
        <v>232825</v>
      </c>
      <c r="D25" s="259">
        <v>7155</v>
      </c>
      <c r="E25" s="258">
        <v>378229</v>
      </c>
      <c r="F25" s="259">
        <v>11619</v>
      </c>
      <c r="G25" s="258">
        <v>564181</v>
      </c>
      <c r="H25" s="259">
        <v>17450</v>
      </c>
      <c r="I25" s="258">
        <v>715444</v>
      </c>
      <c r="J25" s="259">
        <v>21624</v>
      </c>
      <c r="K25" s="258">
        <v>870634</v>
      </c>
      <c r="L25" s="259">
        <v>26956</v>
      </c>
      <c r="M25" s="258">
        <v>992798</v>
      </c>
      <c r="N25" s="259">
        <v>28662</v>
      </c>
      <c r="O25" s="258">
        <v>1183662</v>
      </c>
      <c r="P25" s="259">
        <v>36840</v>
      </c>
      <c r="Q25" s="258">
        <v>1222705</v>
      </c>
      <c r="R25" s="259">
        <v>37857</v>
      </c>
      <c r="S25" s="258">
        <v>1326546</v>
      </c>
      <c r="T25" s="259">
        <v>41114</v>
      </c>
      <c r="U25" s="258">
        <v>1427661</v>
      </c>
      <c r="V25" s="259">
        <v>44832</v>
      </c>
      <c r="W25" s="258">
        <v>1523606</v>
      </c>
      <c r="X25" s="259">
        <v>47223</v>
      </c>
      <c r="Y25" s="258">
        <v>1549715</v>
      </c>
      <c r="Z25" s="259">
        <v>48569</v>
      </c>
      <c r="AA25" s="258">
        <v>1633129</v>
      </c>
      <c r="AB25" s="259">
        <v>51811</v>
      </c>
      <c r="AC25" s="258">
        <v>1752174</v>
      </c>
      <c r="AD25" s="259">
        <v>56272</v>
      </c>
      <c r="AE25" s="258">
        <v>1830543</v>
      </c>
      <c r="AF25" s="259">
        <v>58590</v>
      </c>
      <c r="AG25" s="258">
        <v>1870556</v>
      </c>
      <c r="AH25" s="259">
        <v>59553</v>
      </c>
      <c r="AI25" s="258">
        <v>1993192</v>
      </c>
      <c r="AJ25" s="259">
        <v>64434</v>
      </c>
      <c r="AK25" s="258">
        <v>2086148</v>
      </c>
      <c r="AL25" s="259">
        <v>67209</v>
      </c>
      <c r="AM25" s="258">
        <v>2155310</v>
      </c>
      <c r="AN25" s="259">
        <v>69411</v>
      </c>
      <c r="AO25" s="258">
        <v>2192959</v>
      </c>
      <c r="AP25" s="259">
        <v>70526</v>
      </c>
      <c r="AQ25" s="258">
        <v>2291708</v>
      </c>
      <c r="AR25" s="259">
        <v>74439</v>
      </c>
      <c r="AS25" s="258">
        <v>2369299</v>
      </c>
      <c r="AT25" s="259">
        <v>77831</v>
      </c>
      <c r="AU25" s="258">
        <v>2453570</v>
      </c>
      <c r="AV25" s="259">
        <v>79454</v>
      </c>
      <c r="AW25" s="258">
        <v>2487104</v>
      </c>
      <c r="AX25" s="259">
        <v>80409</v>
      </c>
      <c r="AY25" s="258">
        <v>2571332</v>
      </c>
      <c r="AZ25" s="259">
        <v>83502</v>
      </c>
      <c r="BA25" s="258">
        <v>2674567</v>
      </c>
      <c r="BB25" s="259">
        <v>87956</v>
      </c>
      <c r="BC25" s="258">
        <v>2735859</v>
      </c>
      <c r="BD25" s="259">
        <v>89911</v>
      </c>
      <c r="BE25" s="258">
        <v>2767253</v>
      </c>
      <c r="BF25" s="259">
        <v>90990</v>
      </c>
      <c r="BG25" s="258">
        <v>2842797</v>
      </c>
      <c r="BH25" s="259">
        <v>92700</v>
      </c>
      <c r="BI25" s="258">
        <v>2940162</v>
      </c>
      <c r="BJ25" s="259">
        <v>98250</v>
      </c>
      <c r="BK25" s="258">
        <v>2994320</v>
      </c>
      <c r="BL25" s="259">
        <v>100200</v>
      </c>
      <c r="BM25" s="258">
        <v>3028809</v>
      </c>
      <c r="BN25" s="259">
        <v>101332</v>
      </c>
      <c r="BO25" s="258">
        <v>3109364</v>
      </c>
      <c r="BP25" s="259">
        <v>105872</v>
      </c>
      <c r="BQ25" s="258">
        <v>3206237</v>
      </c>
      <c r="BR25" s="259">
        <v>112628</v>
      </c>
      <c r="BS25" s="258">
        <v>3266798</v>
      </c>
      <c r="BT25" s="259">
        <v>117576</v>
      </c>
      <c r="BU25" s="258">
        <v>3293555</v>
      </c>
      <c r="BV25" s="259">
        <v>120272</v>
      </c>
      <c r="BW25" s="258">
        <v>3375132</v>
      </c>
      <c r="BX25" s="259">
        <v>128679</v>
      </c>
      <c r="BY25" s="258">
        <v>3473082</v>
      </c>
      <c r="BZ25" s="259">
        <v>137248</v>
      </c>
      <c r="CA25" s="258">
        <v>3510661</v>
      </c>
      <c r="CB25" s="259">
        <v>140959</v>
      </c>
      <c r="CC25" s="258">
        <v>3536280</v>
      </c>
      <c r="CD25" s="259">
        <v>143412</v>
      </c>
      <c r="CE25" s="258">
        <v>3614499</v>
      </c>
      <c r="CF25" s="259">
        <v>152051</v>
      </c>
      <c r="CG25" s="258">
        <v>3715986</v>
      </c>
      <c r="CH25" s="259">
        <v>158896</v>
      </c>
      <c r="CI25" s="258">
        <v>3758596</v>
      </c>
      <c r="CJ25" s="259">
        <v>162986</v>
      </c>
      <c r="CK25" s="258">
        <v>3782914</v>
      </c>
      <c r="CL25" s="259">
        <v>165719</v>
      </c>
      <c r="CM25" s="258">
        <v>3846506</v>
      </c>
      <c r="CN25" s="259">
        <v>173337</v>
      </c>
      <c r="CO25" s="258">
        <v>3928453</v>
      </c>
      <c r="CP25" s="259">
        <v>181331</v>
      </c>
      <c r="CQ25" s="258">
        <v>3974661</v>
      </c>
      <c r="CR25" s="259">
        <v>185932</v>
      </c>
      <c r="CS25" s="258">
        <v>3997298</v>
      </c>
      <c r="CT25" s="259">
        <v>188574</v>
      </c>
      <c r="CU25" s="258">
        <v>4078092</v>
      </c>
      <c r="CV25" s="259">
        <v>196762</v>
      </c>
      <c r="CW25" s="258">
        <v>4167664</v>
      </c>
      <c r="CX25" s="259">
        <v>207120</v>
      </c>
      <c r="CY25" s="258">
        <v>4207355</v>
      </c>
      <c r="CZ25" s="259">
        <v>214768</v>
      </c>
      <c r="DA25" s="258">
        <v>4225485</v>
      </c>
      <c r="DB25" s="259">
        <v>220355</v>
      </c>
      <c r="DC25" s="258">
        <v>4228192</v>
      </c>
      <c r="DD25" s="259">
        <v>221865</v>
      </c>
      <c r="DE25" s="258">
        <v>4229258</v>
      </c>
      <c r="DF25" s="259">
        <v>223635</v>
      </c>
      <c r="DG25" s="258">
        <v>4230633</v>
      </c>
      <c r="DH25" s="259">
        <v>225557</v>
      </c>
      <c r="DI25" s="258">
        <v>4232036</v>
      </c>
      <c r="DJ25" s="259">
        <v>227207</v>
      </c>
      <c r="DK25" s="258">
        <v>4233821</v>
      </c>
      <c r="DL25" s="259">
        <v>228889</v>
      </c>
      <c r="DM25" s="258">
        <v>4239923</v>
      </c>
      <c r="DN25" s="259">
        <v>234434</v>
      </c>
      <c r="DO25" s="258">
        <v>4250800</v>
      </c>
      <c r="DP25" s="260">
        <v>239803</v>
      </c>
      <c r="DQ25" s="258">
        <v>4257989</v>
      </c>
      <c r="DR25" s="259">
        <v>243190</v>
      </c>
      <c r="DS25" s="258">
        <v>4301865</v>
      </c>
      <c r="DT25" s="259">
        <v>252518</v>
      </c>
      <c r="DU25" s="258">
        <v>4335102</v>
      </c>
      <c r="DV25" s="259">
        <v>259134</v>
      </c>
      <c r="DW25" s="258">
        <v>4364016</v>
      </c>
      <c r="DX25" s="260">
        <v>265635</v>
      </c>
      <c r="DY25" s="258">
        <v>4377789</v>
      </c>
      <c r="DZ25" s="259">
        <v>269574</v>
      </c>
      <c r="EA25" s="258">
        <v>4437613</v>
      </c>
      <c r="EB25" s="259">
        <v>277243</v>
      </c>
      <c r="EC25" s="258">
        <v>4479883</v>
      </c>
      <c r="ED25" s="259">
        <v>282726</v>
      </c>
      <c r="EE25" s="258">
        <v>4519814</v>
      </c>
      <c r="EF25" s="260">
        <v>289298</v>
      </c>
      <c r="EG25" s="258">
        <v>4534346</v>
      </c>
      <c r="EH25" s="259">
        <v>292498</v>
      </c>
      <c r="EI25" s="258">
        <v>4571278</v>
      </c>
      <c r="EJ25" s="259">
        <v>298030</v>
      </c>
      <c r="EK25" s="258">
        <v>4619725</v>
      </c>
      <c r="EL25" s="259">
        <v>303576</v>
      </c>
      <c r="EM25" s="258">
        <v>4652907</v>
      </c>
      <c r="EN25" s="259">
        <v>308066</v>
      </c>
      <c r="EO25" s="258">
        <v>4664225</v>
      </c>
      <c r="EP25" s="259">
        <v>311602</v>
      </c>
      <c r="EQ25" s="258">
        <v>4701209</v>
      </c>
      <c r="ER25" s="259">
        <v>328538</v>
      </c>
      <c r="ES25" s="258">
        <v>4753663</v>
      </c>
      <c r="ET25" s="259">
        <v>334887</v>
      </c>
      <c r="EU25" s="260">
        <v>4787689</v>
      </c>
      <c r="EV25" s="260">
        <v>339948</v>
      </c>
      <c r="EW25" s="258">
        <v>4800739</v>
      </c>
      <c r="EX25" s="260">
        <v>343169</v>
      </c>
      <c r="EY25" s="258"/>
      <c r="EZ25" s="260"/>
      <c r="FA25" s="258"/>
      <c r="FB25" s="260"/>
      <c r="FC25" s="260"/>
      <c r="FD25" s="260"/>
    </row>
    <row r="26" spans="1:160" s="148" customFormat="1" x14ac:dyDescent="0.2">
      <c r="A26" s="256">
        <v>20</v>
      </c>
      <c r="B26" s="257" t="s">
        <v>20</v>
      </c>
      <c r="C26" s="258">
        <v>18292</v>
      </c>
      <c r="D26" s="259">
        <v>81</v>
      </c>
      <c r="E26" s="258">
        <v>28779</v>
      </c>
      <c r="F26" s="259">
        <v>120</v>
      </c>
      <c r="G26" s="258">
        <v>42317</v>
      </c>
      <c r="H26" s="259">
        <v>177</v>
      </c>
      <c r="I26" s="258">
        <v>54301</v>
      </c>
      <c r="J26" s="259">
        <v>220</v>
      </c>
      <c r="K26" s="258">
        <v>65554</v>
      </c>
      <c r="L26" s="259">
        <v>270</v>
      </c>
      <c r="M26" s="258">
        <v>74069</v>
      </c>
      <c r="N26" s="259">
        <v>280</v>
      </c>
      <c r="O26" s="258">
        <v>86789</v>
      </c>
      <c r="P26" s="259">
        <v>367</v>
      </c>
      <c r="Q26" s="258">
        <v>90399</v>
      </c>
      <c r="R26" s="259">
        <v>375</v>
      </c>
      <c r="S26" s="258">
        <v>96678</v>
      </c>
      <c r="T26" s="259">
        <v>385</v>
      </c>
      <c r="U26" s="258">
        <v>102991</v>
      </c>
      <c r="V26" s="259">
        <v>399</v>
      </c>
      <c r="W26" s="258">
        <v>109567</v>
      </c>
      <c r="X26" s="259">
        <v>422</v>
      </c>
      <c r="Y26" s="258">
        <v>111846</v>
      </c>
      <c r="Z26" s="259">
        <v>432</v>
      </c>
      <c r="AA26" s="258">
        <v>117399</v>
      </c>
      <c r="AB26" s="259">
        <v>440</v>
      </c>
      <c r="AC26" s="258">
        <v>126416</v>
      </c>
      <c r="AD26" s="259">
        <v>468</v>
      </c>
      <c r="AE26" s="258">
        <v>131966</v>
      </c>
      <c r="AF26" s="259">
        <v>481</v>
      </c>
      <c r="AG26" s="258">
        <v>135366</v>
      </c>
      <c r="AH26" s="259">
        <v>490</v>
      </c>
      <c r="AI26" s="258">
        <v>141862</v>
      </c>
      <c r="AJ26" s="259">
        <v>514</v>
      </c>
      <c r="AK26" s="258">
        <v>149330</v>
      </c>
      <c r="AL26" s="259">
        <v>551</v>
      </c>
      <c r="AM26" s="258">
        <v>153910</v>
      </c>
      <c r="AN26" s="259">
        <v>574</v>
      </c>
      <c r="AO26" s="258">
        <v>157649</v>
      </c>
      <c r="AP26" s="259">
        <v>592</v>
      </c>
      <c r="AQ26" s="258">
        <v>164504</v>
      </c>
      <c r="AR26" s="259">
        <v>625</v>
      </c>
      <c r="AS26" s="258">
        <v>171420</v>
      </c>
      <c r="AT26" s="259">
        <v>665</v>
      </c>
      <c r="AU26" s="258">
        <v>178471</v>
      </c>
      <c r="AV26" s="259">
        <v>691</v>
      </c>
      <c r="AW26" s="258">
        <v>182220</v>
      </c>
      <c r="AX26" s="259">
        <v>706</v>
      </c>
      <c r="AY26" s="258">
        <v>187982</v>
      </c>
      <c r="AZ26" s="259">
        <v>730</v>
      </c>
      <c r="BA26" s="258">
        <v>195720</v>
      </c>
      <c r="BB26" s="259">
        <v>759</v>
      </c>
      <c r="BC26" s="258">
        <v>200972</v>
      </c>
      <c r="BD26" s="259">
        <v>778</v>
      </c>
      <c r="BE26" s="258">
        <v>204553</v>
      </c>
      <c r="BF26" s="259">
        <v>791</v>
      </c>
      <c r="BG26" s="258">
        <v>210867</v>
      </c>
      <c r="BH26" s="259">
        <v>814</v>
      </c>
      <c r="BI26" s="258">
        <v>221061</v>
      </c>
      <c r="BJ26" s="259">
        <v>849</v>
      </c>
      <c r="BK26" s="258">
        <v>226524</v>
      </c>
      <c r="BL26" s="259">
        <v>866</v>
      </c>
      <c r="BM26" s="258">
        <v>231497</v>
      </c>
      <c r="BN26" s="259">
        <v>895</v>
      </c>
      <c r="BO26" s="258">
        <v>238429</v>
      </c>
      <c r="BP26" s="259">
        <v>922</v>
      </c>
      <c r="BQ26" s="258">
        <v>248959</v>
      </c>
      <c r="BR26" s="259">
        <v>975</v>
      </c>
      <c r="BS26" s="258">
        <v>255987</v>
      </c>
      <c r="BT26" s="259">
        <v>1007</v>
      </c>
      <c r="BU26" s="258">
        <v>260305</v>
      </c>
      <c r="BV26" s="259">
        <v>1029</v>
      </c>
      <c r="BW26" s="258">
        <v>268624</v>
      </c>
      <c r="BX26" s="259">
        <v>1083</v>
      </c>
      <c r="BY26" s="258">
        <v>283085</v>
      </c>
      <c r="BZ26" s="259">
        <v>1192</v>
      </c>
      <c r="CA26" s="258">
        <v>289086</v>
      </c>
      <c r="CB26" s="259">
        <v>1242</v>
      </c>
      <c r="CC26" s="258">
        <v>294158</v>
      </c>
      <c r="CD26" s="259">
        <v>1273</v>
      </c>
      <c r="CE26" s="258">
        <v>303551</v>
      </c>
      <c r="CF26" s="259">
        <v>1333</v>
      </c>
      <c r="CG26" s="258">
        <v>318792</v>
      </c>
      <c r="CH26" s="259">
        <v>1415</v>
      </c>
      <c r="CI26" s="258">
        <v>326118</v>
      </c>
      <c r="CJ26" s="259">
        <v>1447</v>
      </c>
      <c r="CK26" s="258">
        <v>331260</v>
      </c>
      <c r="CL26" s="259">
        <v>1476</v>
      </c>
      <c r="CM26" s="258">
        <v>340373</v>
      </c>
      <c r="CN26" s="259">
        <v>1510</v>
      </c>
      <c r="CO26" s="258">
        <v>355742</v>
      </c>
      <c r="CP26" s="259">
        <v>1587</v>
      </c>
      <c r="CQ26" s="258">
        <v>364055</v>
      </c>
      <c r="CR26" s="259">
        <v>1634</v>
      </c>
      <c r="CS26" s="258">
        <v>369646</v>
      </c>
      <c r="CT26" s="259">
        <v>1660</v>
      </c>
      <c r="CU26" s="258">
        <v>381972</v>
      </c>
      <c r="CV26" s="259">
        <v>1722</v>
      </c>
      <c r="CW26" s="258">
        <v>397115</v>
      </c>
      <c r="CX26" s="259">
        <v>1783</v>
      </c>
      <c r="CY26" s="258">
        <v>405397</v>
      </c>
      <c r="CZ26" s="259">
        <v>1825</v>
      </c>
      <c r="DA26" s="258">
        <v>411168</v>
      </c>
      <c r="DB26" s="259">
        <v>1863</v>
      </c>
      <c r="DC26" s="258">
        <v>413451</v>
      </c>
      <c r="DD26" s="259">
        <v>1867</v>
      </c>
      <c r="DE26" s="258">
        <v>415708</v>
      </c>
      <c r="DF26" s="259">
        <v>1874</v>
      </c>
      <c r="DG26" s="258">
        <v>417415</v>
      </c>
      <c r="DH26" s="259">
        <v>1882</v>
      </c>
      <c r="DI26" s="258">
        <v>419356</v>
      </c>
      <c r="DJ26" s="259">
        <v>1886</v>
      </c>
      <c r="DK26" s="258">
        <v>421151</v>
      </c>
      <c r="DL26" s="259">
        <v>1894</v>
      </c>
      <c r="DM26" s="258">
        <v>423132</v>
      </c>
      <c r="DN26" s="259">
        <v>1913</v>
      </c>
      <c r="DO26" s="258">
        <v>425304</v>
      </c>
      <c r="DP26" s="260">
        <v>1936</v>
      </c>
      <c r="DQ26" s="258">
        <v>427841</v>
      </c>
      <c r="DR26" s="259">
        <v>1948</v>
      </c>
      <c r="DS26" s="258">
        <v>432983</v>
      </c>
      <c r="DT26" s="259">
        <v>1965</v>
      </c>
      <c r="DU26" s="258">
        <v>441067</v>
      </c>
      <c r="DV26" s="259">
        <v>1995</v>
      </c>
      <c r="DW26" s="258">
        <v>448291</v>
      </c>
      <c r="DX26" s="260">
        <v>2022</v>
      </c>
      <c r="DY26" s="258">
        <v>452831</v>
      </c>
      <c r="DZ26" s="259">
        <v>2037</v>
      </c>
      <c r="EA26" s="258">
        <v>463067</v>
      </c>
      <c r="EB26" s="259">
        <v>2080</v>
      </c>
      <c r="EC26" s="258">
        <v>475896</v>
      </c>
      <c r="ED26" s="259">
        <v>2138</v>
      </c>
      <c r="EE26" s="258">
        <v>488653</v>
      </c>
      <c r="EF26" s="260">
        <v>2211</v>
      </c>
      <c r="EG26" s="258">
        <v>496482</v>
      </c>
      <c r="EH26" s="259">
        <v>2260</v>
      </c>
      <c r="EI26" s="258">
        <v>510888</v>
      </c>
      <c r="EJ26" s="259">
        <v>2328</v>
      </c>
      <c r="EK26" s="258">
        <v>526083</v>
      </c>
      <c r="EL26" s="259">
        <v>2401</v>
      </c>
      <c r="EM26" s="258">
        <v>539485</v>
      </c>
      <c r="EN26" s="259">
        <v>2444</v>
      </c>
      <c r="EO26" s="258">
        <v>547753</v>
      </c>
      <c r="EP26" s="259">
        <v>2480</v>
      </c>
      <c r="EQ26" s="258">
        <v>566524</v>
      </c>
      <c r="ER26" s="259">
        <v>2593</v>
      </c>
      <c r="ES26" s="258">
        <v>587139</v>
      </c>
      <c r="ET26" s="259">
        <v>2682</v>
      </c>
      <c r="EU26" s="260">
        <v>604930</v>
      </c>
      <c r="EV26" s="260">
        <v>2760</v>
      </c>
      <c r="EW26" s="258">
        <v>614561</v>
      </c>
      <c r="EX26" s="260">
        <v>2783</v>
      </c>
      <c r="EY26" s="258"/>
      <c r="EZ26" s="260"/>
      <c r="FA26" s="258"/>
      <c r="FB26" s="260"/>
      <c r="FC26" s="260"/>
      <c r="FD26" s="260"/>
    </row>
    <row r="27" spans="1:160" s="148" customFormat="1" x14ac:dyDescent="0.2">
      <c r="A27" s="256">
        <v>21</v>
      </c>
      <c r="B27" s="257" t="s">
        <v>21</v>
      </c>
      <c r="C27" s="258">
        <v>731352</v>
      </c>
      <c r="D27" s="259">
        <v>19848</v>
      </c>
      <c r="E27" s="258">
        <v>994047</v>
      </c>
      <c r="F27" s="259">
        <v>34515</v>
      </c>
      <c r="G27" s="258">
        <v>1094478</v>
      </c>
      <c r="H27" s="259">
        <v>47263</v>
      </c>
      <c r="I27" s="258">
        <v>1240347</v>
      </c>
      <c r="J27" s="259">
        <v>56685</v>
      </c>
      <c r="K27" s="258">
        <v>1352612</v>
      </c>
      <c r="L27" s="259">
        <v>66367</v>
      </c>
      <c r="M27" s="258">
        <v>1456723</v>
      </c>
      <c r="N27" s="259">
        <v>71934</v>
      </c>
      <c r="O27" s="258">
        <v>1541613</v>
      </c>
      <c r="P27" s="259">
        <v>88066</v>
      </c>
      <c r="Q27" s="258">
        <v>1586546</v>
      </c>
      <c r="R27" s="259">
        <v>92036</v>
      </c>
      <c r="S27" s="258">
        <v>1642351</v>
      </c>
      <c r="T27" s="259">
        <v>96555</v>
      </c>
      <c r="U27" s="258">
        <v>1689340</v>
      </c>
      <c r="V27" s="259">
        <v>101787</v>
      </c>
      <c r="W27" s="258">
        <v>1743599</v>
      </c>
      <c r="X27" s="259">
        <v>105749</v>
      </c>
      <c r="Y27" s="258">
        <v>1768290</v>
      </c>
      <c r="Z27" s="259">
        <v>109504</v>
      </c>
      <c r="AA27" s="258">
        <v>1811623</v>
      </c>
      <c r="AB27" s="259">
        <v>113801</v>
      </c>
      <c r="AC27" s="258">
        <v>1855701</v>
      </c>
      <c r="AD27" s="259">
        <v>118933</v>
      </c>
      <c r="AE27" s="258">
        <v>1894552</v>
      </c>
      <c r="AF27" s="259">
        <v>123587</v>
      </c>
      <c r="AG27" s="258">
        <v>1929403</v>
      </c>
      <c r="AH27" s="259">
        <v>127371</v>
      </c>
      <c r="AI27" s="258">
        <v>1979500</v>
      </c>
      <c r="AJ27" s="259">
        <v>132660</v>
      </c>
      <c r="AK27" s="258">
        <v>2022837</v>
      </c>
      <c r="AL27" s="259">
        <v>137672</v>
      </c>
      <c r="AM27" s="258">
        <v>2060372</v>
      </c>
      <c r="AN27" s="259">
        <v>141940</v>
      </c>
      <c r="AO27" s="258">
        <v>2099674</v>
      </c>
      <c r="AP27" s="259">
        <v>145977</v>
      </c>
      <c r="AQ27" s="258">
        <v>2144641</v>
      </c>
      <c r="AR27" s="259">
        <v>150491</v>
      </c>
      <c r="AS27" s="258">
        <v>2175921</v>
      </c>
      <c r="AT27" s="259">
        <v>154608</v>
      </c>
      <c r="AU27" s="258">
        <v>2225255</v>
      </c>
      <c r="AV27" s="259">
        <v>158515</v>
      </c>
      <c r="AW27" s="258">
        <v>2258824</v>
      </c>
      <c r="AX27" s="259">
        <v>161865</v>
      </c>
      <c r="AY27" s="258">
        <v>2302420</v>
      </c>
      <c r="AZ27" s="259">
        <v>166207</v>
      </c>
      <c r="BA27" s="258">
        <v>2343904</v>
      </c>
      <c r="BB27" s="259">
        <v>171860</v>
      </c>
      <c r="BC27" s="258">
        <v>2377628</v>
      </c>
      <c r="BD27" s="259">
        <v>176743</v>
      </c>
      <c r="BE27" s="258">
        <v>2411521</v>
      </c>
      <c r="BF27" s="259">
        <v>180292</v>
      </c>
      <c r="BG27" s="258">
        <v>2453117</v>
      </c>
      <c r="BH27" s="259">
        <v>187365</v>
      </c>
      <c r="BI27" s="258">
        <v>2495515</v>
      </c>
      <c r="BJ27" s="259">
        <v>194706</v>
      </c>
      <c r="BK27" s="258">
        <v>2530682</v>
      </c>
      <c r="BL27" s="259">
        <v>198684</v>
      </c>
      <c r="BM27" s="258">
        <v>2565077</v>
      </c>
      <c r="BN27" s="259">
        <v>202624</v>
      </c>
      <c r="BO27" s="258">
        <v>2602352</v>
      </c>
      <c r="BP27" s="259">
        <v>207744</v>
      </c>
      <c r="BQ27" s="258">
        <v>2644094</v>
      </c>
      <c r="BR27" s="259">
        <v>213017</v>
      </c>
      <c r="BS27" s="258">
        <v>2680931</v>
      </c>
      <c r="BT27" s="259">
        <v>217649</v>
      </c>
      <c r="BU27" s="258">
        <v>2708856</v>
      </c>
      <c r="BV27" s="259">
        <v>221944</v>
      </c>
      <c r="BW27" s="258">
        <v>2750700</v>
      </c>
      <c r="BX27" s="259">
        <v>227172</v>
      </c>
      <c r="BY27" s="258">
        <v>2793826</v>
      </c>
      <c r="BZ27" s="259">
        <v>232879</v>
      </c>
      <c r="CA27" s="258">
        <v>2818834</v>
      </c>
      <c r="CB27" s="259">
        <v>237786</v>
      </c>
      <c r="CC27" s="258">
        <v>2854430</v>
      </c>
      <c r="CD27" s="259">
        <v>241437</v>
      </c>
      <c r="CE27" s="258">
        <v>2892603</v>
      </c>
      <c r="CF27" s="259">
        <v>245576</v>
      </c>
      <c r="CG27" s="258">
        <v>3001910</v>
      </c>
      <c r="CH27" s="259">
        <v>250333</v>
      </c>
      <c r="CI27" s="258">
        <v>3039006</v>
      </c>
      <c r="CJ27" s="259">
        <v>254478</v>
      </c>
      <c r="CK27" s="258">
        <v>3074374</v>
      </c>
      <c r="CL27" s="259">
        <v>258585</v>
      </c>
      <c r="CM27" s="258">
        <v>3064413</v>
      </c>
      <c r="CN27" s="259">
        <v>262688</v>
      </c>
      <c r="CO27" s="258">
        <v>3111119</v>
      </c>
      <c r="CP27" s="259">
        <v>268339</v>
      </c>
      <c r="CQ27" s="258">
        <v>3151679</v>
      </c>
      <c r="CR27" s="259">
        <v>273131</v>
      </c>
      <c r="CS27" s="258">
        <v>3190532</v>
      </c>
      <c r="CT27" s="259">
        <v>277777</v>
      </c>
      <c r="CU27" s="258">
        <v>3239708</v>
      </c>
      <c r="CV27" s="259">
        <v>283172</v>
      </c>
      <c r="CW27" s="258">
        <v>3292630</v>
      </c>
      <c r="CX27" s="259">
        <v>289203</v>
      </c>
      <c r="CY27" s="258">
        <v>3327315</v>
      </c>
      <c r="CZ27" s="259">
        <v>292657</v>
      </c>
      <c r="DA27" s="258">
        <v>3367311</v>
      </c>
      <c r="DB27" s="259">
        <v>299224</v>
      </c>
      <c r="DC27" s="258">
        <v>3381599</v>
      </c>
      <c r="DD27" s="259">
        <v>301172</v>
      </c>
      <c r="DE27" s="258">
        <v>3411277</v>
      </c>
      <c r="DF27" s="259">
        <v>304789</v>
      </c>
      <c r="DG27" s="258">
        <v>3442066</v>
      </c>
      <c r="DH27" s="259">
        <v>308931</v>
      </c>
      <c r="DI27" s="258">
        <v>3476592</v>
      </c>
      <c r="DJ27" s="259">
        <v>313382</v>
      </c>
      <c r="DK27" s="258">
        <v>3520819</v>
      </c>
      <c r="DL27" s="259">
        <v>317606</v>
      </c>
      <c r="DM27" s="258">
        <v>3572444</v>
      </c>
      <c r="DN27" s="259">
        <v>322698</v>
      </c>
      <c r="DO27" s="258">
        <v>3619189</v>
      </c>
      <c r="DP27" s="260">
        <v>328769</v>
      </c>
      <c r="DQ27" s="258">
        <v>3660990</v>
      </c>
      <c r="DR27" s="259">
        <v>331713</v>
      </c>
      <c r="DS27" s="258">
        <v>3717212</v>
      </c>
      <c r="DT27" s="259">
        <v>340651</v>
      </c>
      <c r="DU27" s="258">
        <v>3781359</v>
      </c>
      <c r="DV27" s="259">
        <v>344726</v>
      </c>
      <c r="DW27" s="258">
        <v>3834126</v>
      </c>
      <c r="DX27" s="260">
        <v>348097</v>
      </c>
      <c r="DY27" s="258">
        <v>3885452</v>
      </c>
      <c r="DZ27" s="259">
        <v>351069</v>
      </c>
      <c r="EA27" s="258">
        <v>3949162</v>
      </c>
      <c r="EB27" s="259">
        <v>354639</v>
      </c>
      <c r="EC27" s="258">
        <v>4022265</v>
      </c>
      <c r="ED27" s="259">
        <v>358266</v>
      </c>
      <c r="EE27" s="258">
        <v>4082158</v>
      </c>
      <c r="EF27" s="260">
        <v>362618</v>
      </c>
      <c r="EG27" s="258">
        <v>4137835</v>
      </c>
      <c r="EH27" s="259">
        <v>365468</v>
      </c>
      <c r="EI27" s="258">
        <v>4202333</v>
      </c>
      <c r="EJ27" s="259">
        <v>368632</v>
      </c>
      <c r="EK27" s="258">
        <v>4271423</v>
      </c>
      <c r="EL27" s="259">
        <v>372396</v>
      </c>
      <c r="EM27" s="258">
        <v>4327807</v>
      </c>
      <c r="EN27" s="259">
        <v>375284</v>
      </c>
      <c r="EO27" s="258">
        <v>4380628</v>
      </c>
      <c r="EP27" s="259">
        <v>379690</v>
      </c>
      <c r="EQ27" s="258">
        <v>4460419</v>
      </c>
      <c r="ER27" s="259">
        <v>391746</v>
      </c>
      <c r="ES27" s="258">
        <v>4542207</v>
      </c>
      <c r="ET27" s="259">
        <v>395672</v>
      </c>
      <c r="EU27" s="260">
        <v>4610230</v>
      </c>
      <c r="EV27" s="260">
        <v>398780</v>
      </c>
      <c r="EW27" s="258">
        <v>4671646</v>
      </c>
      <c r="EX27" s="260">
        <v>401450</v>
      </c>
      <c r="EY27" s="258"/>
      <c r="EZ27" s="260"/>
      <c r="FA27" s="258"/>
      <c r="FB27" s="260"/>
      <c r="FC27" s="260"/>
      <c r="FD27" s="260"/>
    </row>
    <row r="28" spans="1:160" s="148" customFormat="1" x14ac:dyDescent="0.2">
      <c r="A28" s="256">
        <v>22</v>
      </c>
      <c r="B28" s="257" t="s">
        <v>22</v>
      </c>
      <c r="C28" s="258">
        <v>639</v>
      </c>
      <c r="D28" s="259">
        <v>214</v>
      </c>
      <c r="E28" s="258">
        <v>1408</v>
      </c>
      <c r="F28" s="259">
        <v>317</v>
      </c>
      <c r="G28" s="258">
        <v>1935</v>
      </c>
      <c r="H28" s="259">
        <v>426</v>
      </c>
      <c r="I28" s="258">
        <v>2414</v>
      </c>
      <c r="J28" s="259">
        <v>530</v>
      </c>
      <c r="K28" s="258">
        <v>2795</v>
      </c>
      <c r="L28" s="259">
        <v>640</v>
      </c>
      <c r="M28" s="258">
        <v>3193</v>
      </c>
      <c r="N28" s="259">
        <v>797</v>
      </c>
      <c r="O28" s="258">
        <v>3582</v>
      </c>
      <c r="P28" s="259">
        <v>878</v>
      </c>
      <c r="Q28" s="258">
        <v>3740</v>
      </c>
      <c r="R28" s="259">
        <v>919</v>
      </c>
      <c r="S28" s="258">
        <v>3916</v>
      </c>
      <c r="T28" s="259">
        <v>947</v>
      </c>
      <c r="U28" s="258">
        <v>4071</v>
      </c>
      <c r="V28" s="259">
        <v>997</v>
      </c>
      <c r="W28" s="258">
        <v>4284</v>
      </c>
      <c r="X28" s="259">
        <v>1035</v>
      </c>
      <c r="Y28" s="258">
        <v>4390</v>
      </c>
      <c r="Z28" s="259">
        <v>1086</v>
      </c>
      <c r="AA28" s="258">
        <v>4592</v>
      </c>
      <c r="AB28" s="259">
        <v>1124</v>
      </c>
      <c r="AC28" s="258">
        <v>4761</v>
      </c>
      <c r="AD28" s="259">
        <v>1174</v>
      </c>
      <c r="AE28" s="258">
        <v>4979</v>
      </c>
      <c r="AF28" s="259">
        <v>1211</v>
      </c>
      <c r="AG28" s="258">
        <v>5108</v>
      </c>
      <c r="AH28" s="259">
        <v>1263</v>
      </c>
      <c r="AI28" s="258">
        <v>5284</v>
      </c>
      <c r="AJ28" s="259">
        <v>1299</v>
      </c>
      <c r="AK28" s="258">
        <v>5418</v>
      </c>
      <c r="AL28" s="259">
        <v>1338</v>
      </c>
      <c r="AM28" s="258">
        <v>5540</v>
      </c>
      <c r="AN28" s="259">
        <v>1405</v>
      </c>
      <c r="AO28" s="258">
        <v>5689</v>
      </c>
      <c r="AP28" s="259">
        <v>1455</v>
      </c>
      <c r="AQ28" s="258">
        <v>5847</v>
      </c>
      <c r="AR28" s="259">
        <v>1494</v>
      </c>
      <c r="AS28" s="258">
        <v>5951</v>
      </c>
      <c r="AT28" s="259">
        <v>1522</v>
      </c>
      <c r="AU28" s="258">
        <v>6128</v>
      </c>
      <c r="AV28" s="259">
        <v>1553</v>
      </c>
      <c r="AW28" s="258">
        <v>6283</v>
      </c>
      <c r="AX28" s="259">
        <v>1584</v>
      </c>
      <c r="AY28" s="258">
        <v>6418</v>
      </c>
      <c r="AZ28" s="259">
        <v>1622</v>
      </c>
      <c r="BA28" s="258">
        <v>6879</v>
      </c>
      <c r="BB28" s="259">
        <v>1667</v>
      </c>
      <c r="BC28" s="258">
        <v>7410</v>
      </c>
      <c r="BD28" s="259">
        <v>1717</v>
      </c>
      <c r="BE28" s="258">
        <v>7970</v>
      </c>
      <c r="BF28" s="259">
        <v>1759</v>
      </c>
      <c r="BG28" s="258">
        <v>8571</v>
      </c>
      <c r="BH28" s="259">
        <v>1831</v>
      </c>
      <c r="BI28" s="258">
        <v>9191</v>
      </c>
      <c r="BJ28" s="259">
        <v>1902</v>
      </c>
      <c r="BK28" s="258">
        <v>9682</v>
      </c>
      <c r="BL28" s="259">
        <v>1958</v>
      </c>
      <c r="BM28" s="258">
        <v>10326</v>
      </c>
      <c r="BN28" s="259">
        <v>2025</v>
      </c>
      <c r="BO28" s="258">
        <v>10990</v>
      </c>
      <c r="BP28" s="259">
        <v>2091</v>
      </c>
      <c r="BQ28" s="258">
        <v>11636</v>
      </c>
      <c r="BR28" s="259">
        <v>2164</v>
      </c>
      <c r="BS28" s="258">
        <v>12285</v>
      </c>
      <c r="BT28" s="259">
        <v>2256</v>
      </c>
      <c r="BU28" s="258">
        <v>12893</v>
      </c>
      <c r="BV28" s="259">
        <v>2348</v>
      </c>
      <c r="BW28" s="258">
        <v>13585</v>
      </c>
      <c r="BX28" s="259">
        <v>2406</v>
      </c>
      <c r="BY28" s="258">
        <v>14356</v>
      </c>
      <c r="BZ28" s="259">
        <v>2503</v>
      </c>
      <c r="CA28" s="258">
        <v>14938</v>
      </c>
      <c r="CB28" s="259">
        <v>2602</v>
      </c>
      <c r="CC28" s="258">
        <v>15614</v>
      </c>
      <c r="CD28" s="259">
        <v>2670</v>
      </c>
      <c r="CE28" s="258">
        <v>16367</v>
      </c>
      <c r="CF28" s="259">
        <v>2736</v>
      </c>
      <c r="CG28" s="258">
        <v>17292</v>
      </c>
      <c r="CH28" s="259">
        <v>2823</v>
      </c>
      <c r="CI28" s="258">
        <v>17996</v>
      </c>
      <c r="CJ28" s="259">
        <v>2898</v>
      </c>
      <c r="CK28" s="258">
        <v>18644</v>
      </c>
      <c r="CL28" s="259">
        <v>2979</v>
      </c>
      <c r="CM28" s="258">
        <v>19285</v>
      </c>
      <c r="CN28" s="259">
        <v>3052</v>
      </c>
      <c r="CO28" s="258">
        <v>19972</v>
      </c>
      <c r="CP28" s="259">
        <v>3140</v>
      </c>
      <c r="CQ28" s="258">
        <v>20675</v>
      </c>
      <c r="CR28" s="259">
        <v>3237</v>
      </c>
      <c r="CS28" s="258">
        <v>21486</v>
      </c>
      <c r="CT28" s="259">
        <v>3324</v>
      </c>
      <c r="CU28" s="258">
        <v>22296</v>
      </c>
      <c r="CV28" s="259">
        <v>3416</v>
      </c>
      <c r="CW28" s="258">
        <v>23115</v>
      </c>
      <c r="CX28" s="259">
        <v>3509</v>
      </c>
      <c r="CY28" s="258">
        <v>23805</v>
      </c>
      <c r="CZ28" s="259">
        <v>3623</v>
      </c>
      <c r="DA28" s="258">
        <v>24493</v>
      </c>
      <c r="DB28" s="259">
        <v>3720</v>
      </c>
      <c r="DC28" s="258">
        <v>24731</v>
      </c>
      <c r="DD28" s="259">
        <v>3770</v>
      </c>
      <c r="DE28" s="258">
        <v>25167</v>
      </c>
      <c r="DF28" s="259">
        <v>3828</v>
      </c>
      <c r="DG28" s="258">
        <v>25643</v>
      </c>
      <c r="DH28" s="259">
        <v>3897</v>
      </c>
      <c r="DI28" s="258">
        <v>26190</v>
      </c>
      <c r="DJ28" s="259">
        <v>3984</v>
      </c>
      <c r="DK28" s="258">
        <v>26818</v>
      </c>
      <c r="DL28" s="259">
        <v>4074</v>
      </c>
      <c r="DM28" s="258">
        <v>27485</v>
      </c>
      <c r="DN28" s="259">
        <v>4171</v>
      </c>
      <c r="DO28" s="258">
        <v>28095</v>
      </c>
      <c r="DP28" s="260">
        <v>4250</v>
      </c>
      <c r="DQ28" s="258">
        <v>28749</v>
      </c>
      <c r="DR28" s="259">
        <v>4326</v>
      </c>
      <c r="DS28" s="258">
        <v>29487</v>
      </c>
      <c r="DT28" s="259">
        <v>4519</v>
      </c>
      <c r="DU28" s="258">
        <v>30227</v>
      </c>
      <c r="DV28" s="259">
        <v>4592</v>
      </c>
      <c r="DW28" s="258">
        <v>30913</v>
      </c>
      <c r="DX28" s="260">
        <v>4661</v>
      </c>
      <c r="DY28" s="258">
        <v>31646</v>
      </c>
      <c r="DZ28" s="259">
        <v>4734</v>
      </c>
      <c r="EA28" s="258">
        <v>32480</v>
      </c>
      <c r="EB28" s="259">
        <v>4803</v>
      </c>
      <c r="EC28" s="258">
        <v>33238</v>
      </c>
      <c r="ED28" s="259">
        <v>4884</v>
      </c>
      <c r="EE28" s="258">
        <v>33814</v>
      </c>
      <c r="EF28" s="260">
        <v>4970</v>
      </c>
      <c r="EG28" s="258">
        <v>34445</v>
      </c>
      <c r="EH28" s="259">
        <v>5033</v>
      </c>
      <c r="EI28" s="258">
        <v>35178</v>
      </c>
      <c r="EJ28" s="259">
        <v>5102</v>
      </c>
      <c r="EK28" s="258">
        <v>35859</v>
      </c>
      <c r="EL28" s="259">
        <v>5171</v>
      </c>
      <c r="EM28" s="258">
        <v>36528</v>
      </c>
      <c r="EN28" s="259">
        <v>5249</v>
      </c>
      <c r="EO28" s="258">
        <v>37230</v>
      </c>
      <c r="EP28" s="259">
        <v>5334</v>
      </c>
      <c r="EQ28" s="258">
        <v>38008</v>
      </c>
      <c r="ER28" s="259">
        <v>5545</v>
      </c>
      <c r="ES28" s="258">
        <v>38787</v>
      </c>
      <c r="ET28" s="259">
        <v>5612</v>
      </c>
      <c r="EU28" s="260">
        <v>39525</v>
      </c>
      <c r="EV28" s="260">
        <v>5684</v>
      </c>
      <c r="EW28" s="258">
        <v>40105</v>
      </c>
      <c r="EX28" s="260">
        <v>5787</v>
      </c>
      <c r="EY28" s="258"/>
      <c r="EZ28" s="260"/>
      <c r="FA28" s="258"/>
      <c r="FB28" s="260"/>
      <c r="FC28" s="260"/>
      <c r="FD28" s="260"/>
    </row>
    <row r="29" spans="1:160" s="148" customFormat="1" x14ac:dyDescent="0.2">
      <c r="A29" s="256">
        <v>23</v>
      </c>
      <c r="B29" s="257" t="s">
        <v>23</v>
      </c>
      <c r="C29" s="258">
        <v>44641</v>
      </c>
      <c r="D29" s="259">
        <v>3250</v>
      </c>
      <c r="E29" s="258">
        <v>86081</v>
      </c>
      <c r="F29" s="259">
        <v>7870</v>
      </c>
      <c r="G29" s="258">
        <v>123961</v>
      </c>
      <c r="H29" s="259">
        <v>12687</v>
      </c>
      <c r="I29" s="258">
        <v>156097</v>
      </c>
      <c r="J29" s="259">
        <v>18389</v>
      </c>
      <c r="K29" s="258">
        <v>185485</v>
      </c>
      <c r="L29" s="259">
        <v>24301</v>
      </c>
      <c r="M29" s="258">
        <v>217827</v>
      </c>
      <c r="N29" s="259">
        <v>30610</v>
      </c>
      <c r="O29" s="258">
        <v>262274</v>
      </c>
      <c r="P29" s="259">
        <v>37625</v>
      </c>
      <c r="Q29" s="258">
        <v>277561</v>
      </c>
      <c r="R29" s="259">
        <v>41022</v>
      </c>
      <c r="S29" s="258">
        <v>304413</v>
      </c>
      <c r="T29" s="259">
        <v>44140</v>
      </c>
      <c r="U29" s="258">
        <v>326640</v>
      </c>
      <c r="V29" s="259">
        <v>47491</v>
      </c>
      <c r="W29" s="258">
        <v>352605</v>
      </c>
      <c r="X29" s="259">
        <v>49951</v>
      </c>
      <c r="Y29" s="258">
        <v>363055</v>
      </c>
      <c r="Z29" s="259">
        <v>53654</v>
      </c>
      <c r="AA29" s="258">
        <v>389215</v>
      </c>
      <c r="AB29" s="259">
        <v>56778</v>
      </c>
      <c r="AC29" s="258">
        <v>412657</v>
      </c>
      <c r="AD29" s="259">
        <v>60105</v>
      </c>
      <c r="AE29" s="258">
        <v>433344</v>
      </c>
      <c r="AF29" s="259">
        <v>63222</v>
      </c>
      <c r="AG29" s="258">
        <v>450285</v>
      </c>
      <c r="AH29" s="259">
        <v>66313</v>
      </c>
      <c r="AI29" s="258">
        <v>481896</v>
      </c>
      <c r="AJ29" s="259">
        <v>69657</v>
      </c>
      <c r="AK29" s="258">
        <v>506487</v>
      </c>
      <c r="AL29" s="259">
        <v>72900</v>
      </c>
      <c r="AM29" s="258">
        <v>528474</v>
      </c>
      <c r="AN29" s="259">
        <v>75792</v>
      </c>
      <c r="AO29" s="258">
        <v>551131</v>
      </c>
      <c r="AP29" s="259">
        <v>79481</v>
      </c>
      <c r="AQ29" s="258">
        <v>583876</v>
      </c>
      <c r="AR29" s="259">
        <v>82824</v>
      </c>
      <c r="AS29" s="258">
        <v>601906</v>
      </c>
      <c r="AT29" s="259">
        <v>85670</v>
      </c>
      <c r="AU29" s="258">
        <v>633021</v>
      </c>
      <c r="AV29" s="259">
        <v>88354</v>
      </c>
      <c r="AW29" s="258">
        <v>654520</v>
      </c>
      <c r="AX29" s="259">
        <v>91629</v>
      </c>
      <c r="AY29" s="258">
        <v>688116</v>
      </c>
      <c r="AZ29" s="259">
        <v>94947</v>
      </c>
      <c r="BA29" s="258">
        <v>714529</v>
      </c>
      <c r="BB29" s="259">
        <v>98110</v>
      </c>
      <c r="BC29" s="258">
        <v>738955</v>
      </c>
      <c r="BD29" s="259">
        <v>100880</v>
      </c>
      <c r="BE29" s="258">
        <v>763171</v>
      </c>
      <c r="BF29" s="259">
        <v>104219</v>
      </c>
      <c r="BG29" s="258">
        <v>797921</v>
      </c>
      <c r="BH29" s="259">
        <v>107524</v>
      </c>
      <c r="BI29" s="258">
        <v>826178</v>
      </c>
      <c r="BJ29" s="259">
        <v>113911</v>
      </c>
      <c r="BK29" s="258">
        <v>851858</v>
      </c>
      <c r="BL29" s="259">
        <v>117319</v>
      </c>
      <c r="BM29" s="258">
        <v>878526</v>
      </c>
      <c r="BN29" s="259">
        <v>121650</v>
      </c>
      <c r="BO29" s="258">
        <v>912228</v>
      </c>
      <c r="BP29" s="259">
        <v>125887</v>
      </c>
      <c r="BQ29" s="258">
        <v>942195</v>
      </c>
      <c r="BR29" s="259">
        <v>130216</v>
      </c>
      <c r="BS29" s="258">
        <v>969024</v>
      </c>
      <c r="BT29" s="259">
        <v>134024</v>
      </c>
      <c r="BU29" s="258">
        <v>994613</v>
      </c>
      <c r="BV29" s="259">
        <v>138759</v>
      </c>
      <c r="BW29" s="258">
        <v>1031069</v>
      </c>
      <c r="BX29" s="259">
        <v>143140</v>
      </c>
      <c r="BY29" s="258">
        <v>1061035</v>
      </c>
      <c r="BZ29" s="259">
        <v>147543</v>
      </c>
      <c r="CA29" s="258">
        <v>1085239</v>
      </c>
      <c r="CB29" s="259">
        <v>150981</v>
      </c>
      <c r="CC29" s="258">
        <v>1115165</v>
      </c>
      <c r="CD29" s="259">
        <v>155208</v>
      </c>
      <c r="CE29" s="258">
        <v>1148814</v>
      </c>
      <c r="CF29" s="259">
        <v>159205</v>
      </c>
      <c r="CG29" s="258">
        <v>1186019</v>
      </c>
      <c r="CH29" s="259">
        <v>163595</v>
      </c>
      <c r="CI29" s="258">
        <v>1213831</v>
      </c>
      <c r="CJ29" s="259">
        <v>166984</v>
      </c>
      <c r="CK29" s="258">
        <v>1240114</v>
      </c>
      <c r="CL29" s="259">
        <v>171412</v>
      </c>
      <c r="CM29" s="258">
        <v>1270005</v>
      </c>
      <c r="CN29" s="259">
        <v>175091</v>
      </c>
      <c r="CO29" s="258">
        <v>1298649</v>
      </c>
      <c r="CP29" s="259">
        <v>178997</v>
      </c>
      <c r="CQ29" s="258">
        <v>1327086</v>
      </c>
      <c r="CR29" s="259">
        <v>182363</v>
      </c>
      <c r="CS29" s="258">
        <v>1355205</v>
      </c>
      <c r="CT29" s="259">
        <v>186686</v>
      </c>
      <c r="CU29" s="258">
        <v>1392624</v>
      </c>
      <c r="CV29" s="259">
        <v>190497</v>
      </c>
      <c r="CW29" s="258">
        <v>1423937</v>
      </c>
      <c r="CX29" s="259">
        <v>194354</v>
      </c>
      <c r="CY29" s="258">
        <v>1449761</v>
      </c>
      <c r="CZ29" s="259">
        <v>197257</v>
      </c>
      <c r="DA29" s="258">
        <v>1475552</v>
      </c>
      <c r="DB29" s="259">
        <v>201163</v>
      </c>
      <c r="DC29" s="258">
        <v>1478630</v>
      </c>
      <c r="DD29" s="259">
        <v>201022</v>
      </c>
      <c r="DE29" s="258">
        <v>1484326</v>
      </c>
      <c r="DF29" s="259">
        <v>202516</v>
      </c>
      <c r="DG29" s="258">
        <v>1493170</v>
      </c>
      <c r="DH29" s="259">
        <v>204989</v>
      </c>
      <c r="DI29" s="258">
        <v>1505898</v>
      </c>
      <c r="DJ29" s="259">
        <v>207538</v>
      </c>
      <c r="DK29" s="258">
        <v>1520152</v>
      </c>
      <c r="DL29" s="259">
        <v>209532</v>
      </c>
      <c r="DM29" s="258">
        <v>1537350</v>
      </c>
      <c r="DN29" s="259">
        <v>213972</v>
      </c>
      <c r="DO29" s="258">
        <v>1554977</v>
      </c>
      <c r="DP29" s="260">
        <v>216629</v>
      </c>
      <c r="DQ29" s="258">
        <v>1573653</v>
      </c>
      <c r="DR29" s="259">
        <v>218511</v>
      </c>
      <c r="DS29" s="258">
        <v>1595484</v>
      </c>
      <c r="DT29" s="259">
        <v>222684</v>
      </c>
      <c r="DU29" s="258">
        <v>1615087</v>
      </c>
      <c r="DV29" s="259">
        <v>224940</v>
      </c>
      <c r="DW29" s="258">
        <v>1632448</v>
      </c>
      <c r="DX29" s="260">
        <v>226687</v>
      </c>
      <c r="DY29" s="258">
        <v>1652106</v>
      </c>
      <c r="DZ29" s="259">
        <v>228742</v>
      </c>
      <c r="EA29" s="258">
        <v>1674361</v>
      </c>
      <c r="EB29" s="259">
        <v>230834</v>
      </c>
      <c r="EC29" s="258">
        <v>1694842</v>
      </c>
      <c r="ED29" s="259">
        <v>233239</v>
      </c>
      <c r="EE29" s="258">
        <v>1713243</v>
      </c>
      <c r="EF29" s="260">
        <v>235728</v>
      </c>
      <c r="EG29" s="258">
        <v>1734520</v>
      </c>
      <c r="EH29" s="259">
        <v>238136</v>
      </c>
      <c r="EI29" s="258">
        <v>1756217</v>
      </c>
      <c r="EJ29" s="259">
        <v>240185</v>
      </c>
      <c r="EK29" s="258">
        <v>1776313</v>
      </c>
      <c r="EL29" s="259">
        <v>242212</v>
      </c>
      <c r="EM29" s="258">
        <v>1795072</v>
      </c>
      <c r="EN29" s="259">
        <v>243984</v>
      </c>
      <c r="EO29" s="258">
        <v>1815679</v>
      </c>
      <c r="EP29" s="259">
        <v>246231</v>
      </c>
      <c r="EQ29" s="258">
        <v>1842296</v>
      </c>
      <c r="ER29" s="259">
        <v>253125</v>
      </c>
      <c r="ES29" s="258">
        <v>1865001</v>
      </c>
      <c r="ET29" s="259">
        <v>255049</v>
      </c>
      <c r="EU29" s="260">
        <v>1885958</v>
      </c>
      <c r="EV29" s="260">
        <v>256789</v>
      </c>
      <c r="EW29" s="258">
        <v>1908181</v>
      </c>
      <c r="EX29" s="260">
        <v>258816</v>
      </c>
      <c r="EY29" s="258"/>
      <c r="EZ29" s="260"/>
      <c r="FA29" s="258"/>
      <c r="FB29" s="260"/>
      <c r="FC29" s="260"/>
      <c r="FD29" s="260"/>
    </row>
    <row r="30" spans="1:160" s="148" customFormat="1" x14ac:dyDescent="0.2">
      <c r="A30" s="256">
        <v>24</v>
      </c>
      <c r="B30" s="257" t="s">
        <v>447</v>
      </c>
      <c r="C30" s="258">
        <v>14628</v>
      </c>
      <c r="D30" s="259">
        <v>292</v>
      </c>
      <c r="E30" s="258">
        <v>26739</v>
      </c>
      <c r="F30" s="259">
        <v>508</v>
      </c>
      <c r="G30" s="258">
        <v>36193</v>
      </c>
      <c r="H30" s="259">
        <v>740</v>
      </c>
      <c r="I30" s="258">
        <v>46973</v>
      </c>
      <c r="J30" s="259">
        <v>1382</v>
      </c>
      <c r="K30" s="258">
        <v>54618</v>
      </c>
      <c r="L30" s="259">
        <v>1346</v>
      </c>
      <c r="M30" s="258">
        <v>64891</v>
      </c>
      <c r="N30" s="259">
        <v>1401</v>
      </c>
      <c r="O30" s="258">
        <v>79100</v>
      </c>
      <c r="P30" s="259">
        <v>2307</v>
      </c>
      <c r="Q30" s="258">
        <v>85537</v>
      </c>
      <c r="R30" s="259">
        <v>2616</v>
      </c>
      <c r="S30" s="258">
        <v>90937</v>
      </c>
      <c r="T30" s="259">
        <v>2724</v>
      </c>
      <c r="U30" s="258">
        <v>95689</v>
      </c>
      <c r="V30" s="259">
        <v>3005</v>
      </c>
      <c r="W30" s="258">
        <v>102304</v>
      </c>
      <c r="X30" s="259">
        <v>3205</v>
      </c>
      <c r="Y30" s="258">
        <v>105601</v>
      </c>
      <c r="Z30" s="259">
        <v>3478</v>
      </c>
      <c r="AA30" s="258">
        <v>110630</v>
      </c>
      <c r="AB30" s="259">
        <v>3659</v>
      </c>
      <c r="AC30" s="258">
        <v>114579</v>
      </c>
      <c r="AD30" s="259">
        <v>2805</v>
      </c>
      <c r="AE30" s="258">
        <v>118299</v>
      </c>
      <c r="AF30" s="259">
        <v>2968</v>
      </c>
      <c r="AG30" s="258">
        <v>122474</v>
      </c>
      <c r="AH30" s="259">
        <v>3060</v>
      </c>
      <c r="AI30" s="258">
        <v>127377</v>
      </c>
      <c r="AJ30" s="259">
        <v>3211</v>
      </c>
      <c r="AK30" s="258">
        <v>131864</v>
      </c>
      <c r="AL30" s="259">
        <v>3427</v>
      </c>
      <c r="AM30" s="258">
        <v>136083</v>
      </c>
      <c r="AN30" s="259">
        <v>3590</v>
      </c>
      <c r="AO30" s="258">
        <v>140556</v>
      </c>
      <c r="AP30" s="259">
        <v>3766</v>
      </c>
      <c r="AQ30" s="258">
        <v>145048</v>
      </c>
      <c r="AR30" s="259">
        <v>3901</v>
      </c>
      <c r="AS30" s="258">
        <v>147993</v>
      </c>
      <c r="AT30" s="259">
        <v>4030</v>
      </c>
      <c r="AU30" s="258">
        <v>153282</v>
      </c>
      <c r="AV30" s="259">
        <v>4183</v>
      </c>
      <c r="AW30" s="258">
        <v>158010</v>
      </c>
      <c r="AX30" s="259">
        <v>4326</v>
      </c>
      <c r="AY30" s="258">
        <v>163042</v>
      </c>
      <c r="AZ30" s="259">
        <v>4468</v>
      </c>
      <c r="BA30" s="258">
        <v>167515</v>
      </c>
      <c r="BB30" s="259">
        <v>4618</v>
      </c>
      <c r="BC30" s="258">
        <v>172001</v>
      </c>
      <c r="BD30" s="259">
        <v>4772</v>
      </c>
      <c r="BE30" s="258">
        <v>177048</v>
      </c>
      <c r="BF30" s="259">
        <v>4926</v>
      </c>
      <c r="BG30" s="258">
        <v>181375</v>
      </c>
      <c r="BH30" s="259">
        <v>4965</v>
      </c>
      <c r="BI30" s="258">
        <v>185084</v>
      </c>
      <c r="BJ30" s="259">
        <v>5275</v>
      </c>
      <c r="BK30" s="258">
        <v>188875</v>
      </c>
      <c r="BL30" s="259">
        <v>5425</v>
      </c>
      <c r="BM30" s="258">
        <v>193232</v>
      </c>
      <c r="BN30" s="259">
        <v>5538</v>
      </c>
      <c r="BO30" s="258">
        <v>197691</v>
      </c>
      <c r="BP30" s="259">
        <v>5706</v>
      </c>
      <c r="BQ30" s="258">
        <v>201972</v>
      </c>
      <c r="BR30" s="259">
        <v>5876</v>
      </c>
      <c r="BS30" s="258">
        <v>205959</v>
      </c>
      <c r="BT30" s="259">
        <v>6052</v>
      </c>
      <c r="BU30" s="258">
        <v>210208</v>
      </c>
      <c r="BV30" s="259">
        <v>6265</v>
      </c>
      <c r="BW30" s="258">
        <v>214339</v>
      </c>
      <c r="BX30" s="259">
        <v>6468</v>
      </c>
      <c r="BY30" s="258">
        <v>200962</v>
      </c>
      <c r="BZ30" s="259">
        <v>6673</v>
      </c>
      <c r="CA30" s="258">
        <v>204220</v>
      </c>
      <c r="CB30" s="259">
        <v>6841</v>
      </c>
      <c r="CC30" s="258">
        <v>208463</v>
      </c>
      <c r="CD30" s="259">
        <v>6999</v>
      </c>
      <c r="CE30" s="258">
        <v>212340</v>
      </c>
      <c r="CF30" s="259">
        <v>7190</v>
      </c>
      <c r="CG30" s="258">
        <v>217728</v>
      </c>
      <c r="CH30" s="259">
        <v>7355</v>
      </c>
      <c r="CI30" s="258">
        <v>221546</v>
      </c>
      <c r="CJ30" s="259">
        <v>7515</v>
      </c>
      <c r="CK30" s="258">
        <v>225293</v>
      </c>
      <c r="CL30" s="259">
        <v>7696</v>
      </c>
      <c r="CM30" s="258">
        <v>228344</v>
      </c>
      <c r="CN30" s="259">
        <v>7757</v>
      </c>
      <c r="CO30" s="258">
        <v>231943</v>
      </c>
      <c r="CP30" s="259">
        <v>7921</v>
      </c>
      <c r="CQ30" s="258">
        <v>235819</v>
      </c>
      <c r="CR30" s="259">
        <v>8132</v>
      </c>
      <c r="CS30" s="258">
        <v>239743</v>
      </c>
      <c r="CT30" s="259">
        <v>8306</v>
      </c>
      <c r="CU30" s="258">
        <v>243755</v>
      </c>
      <c r="CV30" s="259">
        <v>8465</v>
      </c>
      <c r="CW30" s="258">
        <v>247569</v>
      </c>
      <c r="CX30" s="259">
        <v>8593</v>
      </c>
      <c r="CY30" s="258">
        <v>251216</v>
      </c>
      <c r="CZ30" s="259">
        <v>8725</v>
      </c>
      <c r="DA30" s="258">
        <v>255138</v>
      </c>
      <c r="DB30" s="259">
        <v>8860</v>
      </c>
      <c r="DC30" s="258">
        <v>257657</v>
      </c>
      <c r="DD30" s="259">
        <v>9042</v>
      </c>
      <c r="DE30" s="258">
        <v>260878</v>
      </c>
      <c r="DF30" s="259">
        <v>9215</v>
      </c>
      <c r="DG30" s="258">
        <v>263683</v>
      </c>
      <c r="DH30" s="259">
        <v>9347</v>
      </c>
      <c r="DI30" s="258">
        <v>266817</v>
      </c>
      <c r="DJ30" s="259">
        <v>9439</v>
      </c>
      <c r="DK30" s="258">
        <v>269584</v>
      </c>
      <c r="DL30" s="259">
        <v>9577</v>
      </c>
      <c r="DM30" s="258">
        <v>272520</v>
      </c>
      <c r="DN30" s="259">
        <v>9829</v>
      </c>
      <c r="DO30" s="258">
        <v>275543</v>
      </c>
      <c r="DP30" s="260">
        <v>9977</v>
      </c>
      <c r="DQ30" s="258">
        <v>278742</v>
      </c>
      <c r="DR30" s="259">
        <v>10075</v>
      </c>
      <c r="DS30" s="258">
        <v>281897</v>
      </c>
      <c r="DT30" s="259">
        <v>10399</v>
      </c>
      <c r="DU30" s="258">
        <v>284778</v>
      </c>
      <c r="DV30" s="259">
        <v>10502</v>
      </c>
      <c r="DW30" s="258">
        <v>287632</v>
      </c>
      <c r="DX30" s="260">
        <v>10606</v>
      </c>
      <c r="DY30" s="258">
        <v>290512</v>
      </c>
      <c r="DZ30" s="259">
        <v>10713</v>
      </c>
      <c r="EA30" s="258">
        <v>293316</v>
      </c>
      <c r="EB30" s="259">
        <v>10842</v>
      </c>
      <c r="EC30" s="258">
        <v>295802</v>
      </c>
      <c r="ED30" s="259">
        <v>10931</v>
      </c>
      <c r="EE30" s="258">
        <v>298246</v>
      </c>
      <c r="EF30" s="260">
        <v>11013</v>
      </c>
      <c r="EG30" s="258">
        <v>300803</v>
      </c>
      <c r="EH30" s="259">
        <v>11095</v>
      </c>
      <c r="EI30" s="258">
        <v>303241</v>
      </c>
      <c r="EJ30" s="259">
        <v>11164</v>
      </c>
      <c r="EK30" s="258">
        <v>305485</v>
      </c>
      <c r="EL30" s="259">
        <v>11229</v>
      </c>
      <c r="EM30" s="258">
        <v>307820</v>
      </c>
      <c r="EN30" s="259">
        <v>11314</v>
      </c>
      <c r="EO30" s="258">
        <v>310318</v>
      </c>
      <c r="EP30" s="259">
        <v>11427</v>
      </c>
      <c r="EQ30" s="258">
        <v>312836</v>
      </c>
      <c r="ER30" s="259">
        <v>11897</v>
      </c>
      <c r="ES30" s="258">
        <v>315208</v>
      </c>
      <c r="ET30" s="259">
        <v>11961</v>
      </c>
      <c r="EU30" s="260">
        <v>317638</v>
      </c>
      <c r="EV30" s="260">
        <v>12053</v>
      </c>
      <c r="EW30" s="258">
        <v>320005</v>
      </c>
      <c r="EX30" s="260">
        <v>12133</v>
      </c>
      <c r="EY30" s="258"/>
      <c r="EZ30" s="260"/>
      <c r="FA30" s="258"/>
      <c r="FB30" s="260"/>
      <c r="FC30" s="260"/>
      <c r="FD30" s="260"/>
    </row>
    <row r="31" spans="1:160" s="148" customFormat="1" x14ac:dyDescent="0.2">
      <c r="A31" s="256">
        <v>25</v>
      </c>
      <c r="B31" s="257" t="s">
        <v>25</v>
      </c>
      <c r="C31" s="258">
        <v>1820</v>
      </c>
      <c r="D31" s="259">
        <v>206</v>
      </c>
      <c r="E31" s="258">
        <v>3575</v>
      </c>
      <c r="F31" s="259">
        <v>391</v>
      </c>
      <c r="G31" s="258">
        <v>4797</v>
      </c>
      <c r="H31" s="259">
        <v>624</v>
      </c>
      <c r="I31" s="258">
        <v>6753</v>
      </c>
      <c r="J31" s="259">
        <v>838</v>
      </c>
      <c r="K31" s="258">
        <v>8397</v>
      </c>
      <c r="L31" s="259">
        <v>1061</v>
      </c>
      <c r="M31" s="258">
        <v>10638</v>
      </c>
      <c r="N31" s="259">
        <v>1239</v>
      </c>
      <c r="O31" s="258">
        <v>14706</v>
      </c>
      <c r="P31" s="259">
        <v>1614</v>
      </c>
      <c r="Q31" s="258">
        <v>15773</v>
      </c>
      <c r="R31" s="259">
        <v>1740</v>
      </c>
      <c r="S31" s="258">
        <v>16946</v>
      </c>
      <c r="T31" s="259">
        <v>1843</v>
      </c>
      <c r="U31" s="258">
        <v>18060</v>
      </c>
      <c r="V31" s="259">
        <v>2001</v>
      </c>
      <c r="W31" s="258">
        <v>19525</v>
      </c>
      <c r="X31" s="259">
        <v>2126</v>
      </c>
      <c r="Y31" s="258">
        <v>20330</v>
      </c>
      <c r="Z31" s="259">
        <v>2285</v>
      </c>
      <c r="AA31" s="258">
        <v>21471</v>
      </c>
      <c r="AB31" s="259">
        <v>2440</v>
      </c>
      <c r="AC31" s="258">
        <v>22602</v>
      </c>
      <c r="AD31" s="259">
        <v>2571</v>
      </c>
      <c r="AE31" s="258">
        <v>23711</v>
      </c>
      <c r="AF31" s="259">
        <v>2733</v>
      </c>
      <c r="AG31" s="258">
        <v>24759</v>
      </c>
      <c r="AH31" s="259">
        <v>2862</v>
      </c>
      <c r="AI31" s="258">
        <v>26088</v>
      </c>
      <c r="AJ31" s="259">
        <v>3022</v>
      </c>
      <c r="AK31" s="258">
        <v>27336</v>
      </c>
      <c r="AL31" s="259">
        <v>3183</v>
      </c>
      <c r="AM31" s="258">
        <v>28641</v>
      </c>
      <c r="AN31" s="259">
        <v>3323</v>
      </c>
      <c r="AO31" s="258">
        <v>30016</v>
      </c>
      <c r="AP31" s="259">
        <v>3444</v>
      </c>
      <c r="AQ31" s="258">
        <v>31351</v>
      </c>
      <c r="AR31" s="259">
        <v>3589</v>
      </c>
      <c r="AS31" s="258">
        <v>32273</v>
      </c>
      <c r="AT31" s="259">
        <v>3698</v>
      </c>
      <c r="AU31" s="258">
        <v>34048</v>
      </c>
      <c r="AV31" s="259">
        <v>3816</v>
      </c>
      <c r="AW31" s="258">
        <v>35501</v>
      </c>
      <c r="AX31" s="259">
        <v>3927</v>
      </c>
      <c r="AY31" s="258">
        <v>36922</v>
      </c>
      <c r="AZ31" s="259">
        <v>4040</v>
      </c>
      <c r="BA31" s="258">
        <v>38116</v>
      </c>
      <c r="BB31" s="259">
        <v>4163</v>
      </c>
      <c r="BC31" s="258">
        <v>39563</v>
      </c>
      <c r="BD31" s="259">
        <v>4311</v>
      </c>
      <c r="BE31" s="258">
        <v>41018</v>
      </c>
      <c r="BF31" s="259">
        <v>4448</v>
      </c>
      <c r="BG31" s="258">
        <v>42497</v>
      </c>
      <c r="BH31" s="259">
        <v>4566</v>
      </c>
      <c r="BI31" s="258">
        <v>43908</v>
      </c>
      <c r="BJ31" s="259">
        <v>4786</v>
      </c>
      <c r="BK31" s="258">
        <v>45368</v>
      </c>
      <c r="BL31" s="259">
        <v>4937</v>
      </c>
      <c r="BM31" s="258">
        <v>47103</v>
      </c>
      <c r="BN31" s="259">
        <v>5035</v>
      </c>
      <c r="BO31" s="258">
        <v>48522</v>
      </c>
      <c r="BP31" s="259">
        <v>5210</v>
      </c>
      <c r="BQ31" s="258">
        <v>50076</v>
      </c>
      <c r="BR31" s="259">
        <v>5351</v>
      </c>
      <c r="BS31" s="258">
        <v>51672</v>
      </c>
      <c r="BT31" s="259">
        <v>5502</v>
      </c>
      <c r="BU31" s="258">
        <v>53337</v>
      </c>
      <c r="BV31" s="259">
        <v>5665</v>
      </c>
      <c r="BW31" s="258">
        <v>54923</v>
      </c>
      <c r="BX31" s="259">
        <v>5835</v>
      </c>
      <c r="BY31" s="258">
        <v>56514</v>
      </c>
      <c r="BZ31" s="259">
        <v>6031</v>
      </c>
      <c r="CA31" s="258">
        <v>57957</v>
      </c>
      <c r="CB31" s="259">
        <v>6209</v>
      </c>
      <c r="CC31" s="258">
        <v>59779</v>
      </c>
      <c r="CD31" s="259">
        <v>6346</v>
      </c>
      <c r="CE31" s="258">
        <v>61229</v>
      </c>
      <c r="CF31" s="259">
        <v>6509</v>
      </c>
      <c r="CG31" s="258">
        <v>63586</v>
      </c>
      <c r="CH31" s="259">
        <v>6660</v>
      </c>
      <c r="CI31" s="258">
        <v>65143</v>
      </c>
      <c r="CJ31" s="259">
        <v>6842</v>
      </c>
      <c r="CK31" s="258">
        <v>66725</v>
      </c>
      <c r="CL31" s="259">
        <v>7001</v>
      </c>
      <c r="CM31" s="258">
        <v>67707</v>
      </c>
      <c r="CN31" s="259">
        <v>7044</v>
      </c>
      <c r="CO31" s="258">
        <v>69186</v>
      </c>
      <c r="CP31" s="259">
        <v>7207</v>
      </c>
      <c r="CQ31" s="258">
        <v>70826</v>
      </c>
      <c r="CR31" s="259">
        <v>7390</v>
      </c>
      <c r="CS31" s="258">
        <v>72561</v>
      </c>
      <c r="CT31" s="259">
        <v>7551</v>
      </c>
      <c r="CU31" s="258">
        <v>74238</v>
      </c>
      <c r="CV31" s="259">
        <v>7735</v>
      </c>
      <c r="CW31" s="258">
        <v>75774</v>
      </c>
      <c r="CX31" s="259">
        <v>7896</v>
      </c>
      <c r="CY31" s="258">
        <v>77295</v>
      </c>
      <c r="CZ31" s="259">
        <v>8012</v>
      </c>
      <c r="DA31" s="258">
        <v>79071</v>
      </c>
      <c r="DB31" s="259">
        <v>8269</v>
      </c>
      <c r="DC31" s="258">
        <v>79777</v>
      </c>
      <c r="DD31" s="259">
        <v>8320</v>
      </c>
      <c r="DE31" s="258">
        <v>80872</v>
      </c>
      <c r="DF31" s="259">
        <v>8457</v>
      </c>
      <c r="DG31" s="258">
        <v>82202</v>
      </c>
      <c r="DH31" s="259">
        <v>8630</v>
      </c>
      <c r="DI31" s="258">
        <v>83650</v>
      </c>
      <c r="DJ31" s="259">
        <v>8806</v>
      </c>
      <c r="DK31" s="258">
        <v>85002</v>
      </c>
      <c r="DL31" s="259">
        <v>8961</v>
      </c>
      <c r="DM31" s="258">
        <v>86565</v>
      </c>
      <c r="DN31" s="259">
        <v>9130</v>
      </c>
      <c r="DO31" s="258">
        <v>88311</v>
      </c>
      <c r="DP31" s="260">
        <v>9411</v>
      </c>
      <c r="DQ31" s="258">
        <v>90106</v>
      </c>
      <c r="DR31" s="259">
        <v>9552</v>
      </c>
      <c r="DS31" s="258">
        <v>91911</v>
      </c>
      <c r="DT31" s="259">
        <v>9996</v>
      </c>
      <c r="DU31" s="258">
        <v>93691</v>
      </c>
      <c r="DV31" s="259">
        <v>10165</v>
      </c>
      <c r="DW31" s="258">
        <v>95542</v>
      </c>
      <c r="DX31" s="260">
        <v>10348</v>
      </c>
      <c r="DY31" s="258">
        <v>97505</v>
      </c>
      <c r="DZ31" s="259">
        <v>10491</v>
      </c>
      <c r="EA31" s="258">
        <v>99377</v>
      </c>
      <c r="EB31" s="259">
        <v>10684</v>
      </c>
      <c r="EC31" s="258">
        <v>101260</v>
      </c>
      <c r="ED31" s="259">
        <v>10873</v>
      </c>
      <c r="EE31" s="258">
        <v>103221</v>
      </c>
      <c r="EF31" s="260">
        <v>11053</v>
      </c>
      <c r="EG31" s="258">
        <v>105242</v>
      </c>
      <c r="EH31" s="259">
        <v>11231</v>
      </c>
      <c r="EI31" s="258">
        <v>107283</v>
      </c>
      <c r="EJ31" s="259">
        <v>11419</v>
      </c>
      <c r="EK31" s="258">
        <v>109307</v>
      </c>
      <c r="EL31" s="259">
        <v>11610</v>
      </c>
      <c r="EM31" s="258">
        <v>111332</v>
      </c>
      <c r="EN31" s="259">
        <v>11810</v>
      </c>
      <c r="EO31" s="258">
        <v>113572</v>
      </c>
      <c r="EP31" s="259">
        <v>12058</v>
      </c>
      <c r="EQ31" s="258">
        <v>115779</v>
      </c>
      <c r="ER31" s="259">
        <v>12592</v>
      </c>
      <c r="ES31" s="258">
        <v>117796</v>
      </c>
      <c r="ET31" s="259">
        <v>12809</v>
      </c>
      <c r="EU31" s="260">
        <v>120080</v>
      </c>
      <c r="EV31" s="260">
        <v>13027</v>
      </c>
      <c r="EW31" s="258">
        <v>122408</v>
      </c>
      <c r="EX31" s="260">
        <v>13241</v>
      </c>
      <c r="EY31" s="258"/>
      <c r="EZ31" s="260"/>
      <c r="FA31" s="258"/>
      <c r="FB31" s="260"/>
      <c r="FC31" s="260"/>
      <c r="FD31" s="260"/>
    </row>
    <row r="32" spans="1:160" s="148" customFormat="1" ht="15" customHeight="1" x14ac:dyDescent="0.2">
      <c r="A32" s="256">
        <v>26</v>
      </c>
      <c r="B32" s="257" t="s">
        <v>150</v>
      </c>
      <c r="C32" s="258"/>
      <c r="D32" s="259"/>
      <c r="E32" s="258"/>
      <c r="F32" s="259"/>
      <c r="G32" s="258">
        <v>9247</v>
      </c>
      <c r="H32" s="259">
        <v>461</v>
      </c>
      <c r="I32" s="258">
        <v>18551</v>
      </c>
      <c r="J32" s="259">
        <v>925</v>
      </c>
      <c r="K32" s="258">
        <v>26836</v>
      </c>
      <c r="L32" s="259">
        <v>1411</v>
      </c>
      <c r="M32" s="258">
        <v>36848</v>
      </c>
      <c r="N32" s="259">
        <v>2067</v>
      </c>
      <c r="O32" s="258">
        <v>46398</v>
      </c>
      <c r="P32" s="259">
        <v>2971</v>
      </c>
      <c r="Q32" s="258">
        <v>51333</v>
      </c>
      <c r="R32" s="259">
        <v>3358</v>
      </c>
      <c r="S32" s="258">
        <v>56517</v>
      </c>
      <c r="T32" s="259">
        <v>3710</v>
      </c>
      <c r="U32" s="258">
        <v>61280</v>
      </c>
      <c r="V32" s="259">
        <v>4129</v>
      </c>
      <c r="W32" s="258">
        <v>67472</v>
      </c>
      <c r="X32" s="259">
        <v>4484</v>
      </c>
      <c r="Y32" s="258">
        <v>70519</v>
      </c>
      <c r="Z32" s="259">
        <v>4899</v>
      </c>
      <c r="AA32" s="258">
        <v>75422</v>
      </c>
      <c r="AB32" s="259">
        <v>5338</v>
      </c>
      <c r="AC32" s="258">
        <v>80081</v>
      </c>
      <c r="AD32" s="259">
        <v>5787</v>
      </c>
      <c r="AE32" s="258">
        <v>84830</v>
      </c>
      <c r="AF32" s="259">
        <v>6196</v>
      </c>
      <c r="AG32" s="258">
        <v>89474</v>
      </c>
      <c r="AH32" s="259">
        <v>6587</v>
      </c>
      <c r="AI32" s="258">
        <v>95277</v>
      </c>
      <c r="AJ32" s="259">
        <v>7127</v>
      </c>
      <c r="AK32" s="258">
        <v>101319</v>
      </c>
      <c r="AL32" s="259">
        <v>7692</v>
      </c>
      <c r="AM32" s="258">
        <v>106789</v>
      </c>
      <c r="AN32" s="259">
        <v>8225</v>
      </c>
      <c r="AO32" s="258">
        <v>112623</v>
      </c>
      <c r="AP32" s="259">
        <v>8694</v>
      </c>
      <c r="AQ32" s="258">
        <v>118591</v>
      </c>
      <c r="AR32" s="259">
        <v>9176</v>
      </c>
      <c r="AS32" s="258">
        <v>122643</v>
      </c>
      <c r="AT32" s="259">
        <v>9598</v>
      </c>
      <c r="AU32" s="258">
        <v>129573</v>
      </c>
      <c r="AV32" s="259">
        <v>9992</v>
      </c>
      <c r="AW32" s="258">
        <v>134912</v>
      </c>
      <c r="AX32" s="259">
        <v>10347</v>
      </c>
      <c r="AY32" s="258">
        <v>140594</v>
      </c>
      <c r="AZ32" s="259">
        <v>10767</v>
      </c>
      <c r="BA32" s="258">
        <v>146044</v>
      </c>
      <c r="BB32" s="259">
        <v>11256</v>
      </c>
      <c r="BC32" s="258">
        <v>150932</v>
      </c>
      <c r="BD32" s="259">
        <v>11695</v>
      </c>
      <c r="BE32" s="258">
        <v>156035</v>
      </c>
      <c r="BF32" s="259">
        <v>12070</v>
      </c>
      <c r="BG32" s="258">
        <v>161841</v>
      </c>
      <c r="BH32" s="259">
        <v>12436</v>
      </c>
      <c r="BI32" s="258">
        <v>167506</v>
      </c>
      <c r="BJ32" s="259">
        <v>13183</v>
      </c>
      <c r="BK32" s="258">
        <v>172666</v>
      </c>
      <c r="BL32" s="259">
        <v>13682</v>
      </c>
      <c r="BM32" s="258">
        <v>178297</v>
      </c>
      <c r="BN32" s="259">
        <v>14220</v>
      </c>
      <c r="BO32" s="258">
        <v>183504</v>
      </c>
      <c r="BP32" s="259">
        <v>14801</v>
      </c>
      <c r="BQ32" s="258">
        <v>189468</v>
      </c>
      <c r="BR32" s="259">
        <v>15389</v>
      </c>
      <c r="BS32" s="258">
        <v>194733</v>
      </c>
      <c r="BT32" s="259">
        <v>15968</v>
      </c>
      <c r="BU32" s="258">
        <v>200090</v>
      </c>
      <c r="BV32" s="259">
        <v>16496</v>
      </c>
      <c r="BW32" s="258">
        <v>205697</v>
      </c>
      <c r="BX32" s="259">
        <v>17142</v>
      </c>
      <c r="BY32" s="258">
        <v>211548</v>
      </c>
      <c r="BZ32" s="259">
        <v>17770</v>
      </c>
      <c r="CA32" s="258">
        <v>216193</v>
      </c>
      <c r="CB32" s="259">
        <v>18349</v>
      </c>
      <c r="CC32" s="258">
        <v>222313</v>
      </c>
      <c r="CD32" s="259">
        <v>18952</v>
      </c>
      <c r="CE32" s="258">
        <v>227720</v>
      </c>
      <c r="CF32" s="259">
        <v>19572</v>
      </c>
      <c r="CG32" s="258">
        <v>234523</v>
      </c>
      <c r="CH32" s="259">
        <v>20190</v>
      </c>
      <c r="CI32" s="258">
        <v>240474</v>
      </c>
      <c r="CJ32" s="259">
        <v>20806</v>
      </c>
      <c r="CK32" s="258">
        <v>246214</v>
      </c>
      <c r="CL32" s="259">
        <v>21362</v>
      </c>
      <c r="CM32" s="258">
        <v>252181</v>
      </c>
      <c r="CN32" s="259">
        <v>21630</v>
      </c>
      <c r="CO32" s="258">
        <v>258387</v>
      </c>
      <c r="CP32" s="259">
        <v>22264</v>
      </c>
      <c r="CQ32" s="258">
        <v>264397</v>
      </c>
      <c r="CR32" s="259">
        <v>22922</v>
      </c>
      <c r="CS32" s="258">
        <v>270298</v>
      </c>
      <c r="CT32" s="259">
        <v>23468</v>
      </c>
      <c r="CU32" s="258">
        <v>276317</v>
      </c>
      <c r="CV32" s="259">
        <v>24176</v>
      </c>
      <c r="CW32" s="258">
        <v>282636</v>
      </c>
      <c r="CX32" s="259">
        <v>24859</v>
      </c>
      <c r="CY32" s="258">
        <v>288185</v>
      </c>
      <c r="CZ32" s="259">
        <v>25466</v>
      </c>
      <c r="DA32" s="258">
        <v>294179</v>
      </c>
      <c r="DB32" s="259">
        <v>26062</v>
      </c>
      <c r="DC32" s="258">
        <v>295908</v>
      </c>
      <c r="DD32" s="259">
        <v>26217</v>
      </c>
      <c r="DE32" s="258">
        <v>299893</v>
      </c>
      <c r="DF32" s="259">
        <v>26723</v>
      </c>
      <c r="DG32" s="258">
        <v>304672</v>
      </c>
      <c r="DH32" s="259">
        <v>27329</v>
      </c>
      <c r="DI32" s="258">
        <v>309841</v>
      </c>
      <c r="DJ32" s="259">
        <v>27951</v>
      </c>
      <c r="DK32" s="258">
        <v>314912</v>
      </c>
      <c r="DL32" s="259">
        <v>28537</v>
      </c>
      <c r="DM32" s="258">
        <v>321192</v>
      </c>
      <c r="DN32" s="259">
        <v>29534</v>
      </c>
      <c r="DO32" s="258">
        <v>327613</v>
      </c>
      <c r="DP32" s="260">
        <v>30272</v>
      </c>
      <c r="DQ32" s="258">
        <v>333009</v>
      </c>
      <c r="DR32" s="259">
        <v>30803</v>
      </c>
      <c r="DS32" s="258">
        <v>338800</v>
      </c>
      <c r="DT32" s="259">
        <v>31991</v>
      </c>
      <c r="DU32" s="258">
        <v>345370</v>
      </c>
      <c r="DV32" s="259">
        <v>32626</v>
      </c>
      <c r="DW32" s="258">
        <v>351207</v>
      </c>
      <c r="DX32" s="260">
        <v>33250</v>
      </c>
      <c r="DY32" s="258">
        <v>357300</v>
      </c>
      <c r="DZ32" s="259">
        <v>33820</v>
      </c>
      <c r="EA32" s="258">
        <v>363484</v>
      </c>
      <c r="EB32" s="259">
        <v>34387</v>
      </c>
      <c r="EC32" s="258">
        <v>370483</v>
      </c>
      <c r="ED32" s="259">
        <v>34983</v>
      </c>
      <c r="EE32" s="258">
        <v>376653</v>
      </c>
      <c r="EF32" s="260">
        <v>35679</v>
      </c>
      <c r="EG32" s="258">
        <v>382804</v>
      </c>
      <c r="EH32" s="259">
        <v>36224</v>
      </c>
      <c r="EI32" s="258">
        <v>389373</v>
      </c>
      <c r="EJ32" s="259">
        <v>36775</v>
      </c>
      <c r="EK32" s="258">
        <v>396094</v>
      </c>
      <c r="EL32" s="259">
        <v>37327</v>
      </c>
      <c r="EM32" s="258">
        <v>402429</v>
      </c>
      <c r="EN32" s="259">
        <v>37811</v>
      </c>
      <c r="EO32" s="258">
        <v>409237</v>
      </c>
      <c r="EP32" s="259">
        <v>38504</v>
      </c>
      <c r="EQ32" s="258">
        <v>416950</v>
      </c>
      <c r="ER32" s="259">
        <v>40303</v>
      </c>
      <c r="ES32" s="258">
        <v>424806</v>
      </c>
      <c r="ET32" s="259">
        <v>40869</v>
      </c>
      <c r="EU32" s="260">
        <v>432206</v>
      </c>
      <c r="EV32" s="260">
        <v>41406</v>
      </c>
      <c r="EW32" s="258">
        <v>439622</v>
      </c>
      <c r="EX32" s="260">
        <v>41930</v>
      </c>
      <c r="EY32" s="258"/>
      <c r="EZ32" s="260"/>
      <c r="FA32" s="258"/>
      <c r="FB32" s="260"/>
      <c r="FC32" s="260"/>
      <c r="FD32" s="260"/>
    </row>
    <row r="33" spans="1:160" s="148" customFormat="1" x14ac:dyDescent="0.2">
      <c r="A33" s="256">
        <v>27</v>
      </c>
      <c r="B33" s="257" t="s">
        <v>27</v>
      </c>
      <c r="C33" s="258"/>
      <c r="D33" s="259"/>
      <c r="E33" s="258"/>
      <c r="F33" s="259"/>
      <c r="G33" s="258">
        <v>4097</v>
      </c>
      <c r="H33" s="259">
        <v>71</v>
      </c>
      <c r="I33" s="258">
        <v>9124</v>
      </c>
      <c r="J33" s="259">
        <v>146</v>
      </c>
      <c r="K33" s="258">
        <v>15194</v>
      </c>
      <c r="L33" s="259">
        <v>190</v>
      </c>
      <c r="M33" s="258">
        <v>22884</v>
      </c>
      <c r="N33" s="259">
        <v>246</v>
      </c>
      <c r="O33" s="258">
        <v>29778</v>
      </c>
      <c r="P33" s="259">
        <v>345</v>
      </c>
      <c r="Q33" s="258">
        <v>35088</v>
      </c>
      <c r="R33" s="259">
        <v>371</v>
      </c>
      <c r="S33" s="258">
        <v>38293</v>
      </c>
      <c r="T33" s="259">
        <v>403</v>
      </c>
      <c r="U33" s="258">
        <v>41407</v>
      </c>
      <c r="V33" s="259">
        <v>446</v>
      </c>
      <c r="W33" s="258">
        <v>45566</v>
      </c>
      <c r="X33" s="259">
        <v>481</v>
      </c>
      <c r="Y33" s="258">
        <v>47835</v>
      </c>
      <c r="Z33" s="259">
        <v>516</v>
      </c>
      <c r="AA33" s="258">
        <v>51463</v>
      </c>
      <c r="AB33" s="259">
        <v>551</v>
      </c>
      <c r="AC33" s="258">
        <v>54630</v>
      </c>
      <c r="AD33" s="259">
        <v>593</v>
      </c>
      <c r="AE33" s="258">
        <v>58068</v>
      </c>
      <c r="AF33" s="259">
        <v>637</v>
      </c>
      <c r="AG33" s="258">
        <v>61707</v>
      </c>
      <c r="AH33" s="259">
        <v>683</v>
      </c>
      <c r="AI33" s="258">
        <v>65806</v>
      </c>
      <c r="AJ33" s="259">
        <v>721</v>
      </c>
      <c r="AK33" s="258">
        <v>69461</v>
      </c>
      <c r="AL33" s="259">
        <v>759</v>
      </c>
      <c r="AM33" s="258">
        <v>73509</v>
      </c>
      <c r="AN33" s="259">
        <v>800</v>
      </c>
      <c r="AO33" s="258">
        <v>77641</v>
      </c>
      <c r="AP33" s="259">
        <v>842</v>
      </c>
      <c r="AQ33" s="258">
        <v>81542</v>
      </c>
      <c r="AR33" s="259">
        <v>872</v>
      </c>
      <c r="AS33" s="258">
        <v>84217</v>
      </c>
      <c r="AT33" s="259">
        <v>904</v>
      </c>
      <c r="AU33" s="258">
        <v>89057</v>
      </c>
      <c r="AV33" s="259">
        <v>941</v>
      </c>
      <c r="AW33" s="258">
        <v>92517</v>
      </c>
      <c r="AX33" s="259">
        <v>966</v>
      </c>
      <c r="AY33" s="258">
        <v>96432</v>
      </c>
      <c r="AZ33" s="259">
        <v>995</v>
      </c>
      <c r="BA33" s="258">
        <v>99793</v>
      </c>
      <c r="BB33" s="259">
        <v>1022</v>
      </c>
      <c r="BC33" s="258">
        <v>103093</v>
      </c>
      <c r="BD33" s="259">
        <v>1050</v>
      </c>
      <c r="BE33" s="258">
        <v>106434</v>
      </c>
      <c r="BF33" s="259">
        <v>1081</v>
      </c>
      <c r="BG33" s="258">
        <v>109670</v>
      </c>
      <c r="BH33" s="259">
        <v>1110</v>
      </c>
      <c r="BI33" s="258">
        <v>112954</v>
      </c>
      <c r="BJ33" s="259">
        <v>1163</v>
      </c>
      <c r="BK33" s="258">
        <v>116171</v>
      </c>
      <c r="BL33" s="259">
        <v>1184</v>
      </c>
      <c r="BM33" s="258">
        <v>120387</v>
      </c>
      <c r="BN33" s="259">
        <v>1224</v>
      </c>
      <c r="BO33" s="258">
        <v>123718</v>
      </c>
      <c r="BP33" s="259">
        <v>1266</v>
      </c>
      <c r="BQ33" s="258">
        <v>126940</v>
      </c>
      <c r="BR33" s="259">
        <v>1306</v>
      </c>
      <c r="BS33" s="258">
        <v>130192</v>
      </c>
      <c r="BT33" s="259">
        <v>1343</v>
      </c>
      <c r="BU33" s="258">
        <v>133856</v>
      </c>
      <c r="BV33" s="259">
        <v>1387</v>
      </c>
      <c r="BW33" s="258">
        <v>137896</v>
      </c>
      <c r="BX33" s="259">
        <v>1432</v>
      </c>
      <c r="BY33" s="258">
        <v>141415</v>
      </c>
      <c r="BZ33" s="259">
        <v>1471</v>
      </c>
      <c r="CA33" s="258">
        <v>144234</v>
      </c>
      <c r="CB33" s="259">
        <v>1522</v>
      </c>
      <c r="CC33" s="258">
        <v>148064</v>
      </c>
      <c r="CD33" s="259">
        <v>1571</v>
      </c>
      <c r="CE33" s="258">
        <v>151320</v>
      </c>
      <c r="CF33" s="259">
        <v>1621</v>
      </c>
      <c r="CG33" s="258">
        <v>155677</v>
      </c>
      <c r="CH33" s="259">
        <v>1660</v>
      </c>
      <c r="CI33" s="258">
        <v>159391</v>
      </c>
      <c r="CJ33" s="259">
        <v>1709</v>
      </c>
      <c r="CK33" s="258">
        <v>163331</v>
      </c>
      <c r="CL33" s="259">
        <v>1770</v>
      </c>
      <c r="CM33" s="258">
        <v>166911</v>
      </c>
      <c r="CN33" s="259">
        <v>1756</v>
      </c>
      <c r="CO33" s="258">
        <v>170634</v>
      </c>
      <c r="CP33" s="259">
        <v>1814</v>
      </c>
      <c r="CQ33" s="258">
        <v>174460</v>
      </c>
      <c r="CR33" s="259">
        <v>1865</v>
      </c>
      <c r="CS33" s="258">
        <v>178624</v>
      </c>
      <c r="CT33" s="259">
        <v>1904</v>
      </c>
      <c r="CU33" s="258">
        <v>182589</v>
      </c>
      <c r="CV33" s="259">
        <v>1955</v>
      </c>
      <c r="CW33" s="258">
        <v>186489</v>
      </c>
      <c r="CX33" s="259">
        <v>2010</v>
      </c>
      <c r="CY33" s="258">
        <v>190115</v>
      </c>
      <c r="CZ33" s="259">
        <v>2049</v>
      </c>
      <c r="DA33" s="258">
        <v>194355</v>
      </c>
      <c r="DB33" s="259">
        <v>2105</v>
      </c>
      <c r="DC33" s="258">
        <v>195665</v>
      </c>
      <c r="DD33" s="259">
        <v>2133</v>
      </c>
      <c r="DE33" s="258">
        <v>198262</v>
      </c>
      <c r="DF33" s="259">
        <v>2177</v>
      </c>
      <c r="DG33" s="258">
        <v>201589</v>
      </c>
      <c r="DH33" s="259">
        <v>2238</v>
      </c>
      <c r="DI33" s="258">
        <v>205229</v>
      </c>
      <c r="DJ33" s="259">
        <v>2283</v>
      </c>
      <c r="DK33" s="258">
        <v>208714</v>
      </c>
      <c r="DL33" s="259">
        <v>2327</v>
      </c>
      <c r="DM33" s="258">
        <v>212852</v>
      </c>
      <c r="DN33" s="259">
        <v>2392</v>
      </c>
      <c r="DO33" s="258">
        <v>217165</v>
      </c>
      <c r="DP33" s="260">
        <v>2471</v>
      </c>
      <c r="DQ33" s="258">
        <v>221346</v>
      </c>
      <c r="DR33" s="259">
        <v>2505</v>
      </c>
      <c r="DS33" s="258">
        <v>225512</v>
      </c>
      <c r="DT33" s="259">
        <v>2644</v>
      </c>
      <c r="DU33" s="258">
        <v>229842</v>
      </c>
      <c r="DV33" s="259">
        <v>2679</v>
      </c>
      <c r="DW33" s="258">
        <v>234015</v>
      </c>
      <c r="DX33" s="260">
        <v>2739</v>
      </c>
      <c r="DY33" s="258">
        <v>238820</v>
      </c>
      <c r="DZ33" s="259">
        <v>2779</v>
      </c>
      <c r="EA33" s="258">
        <v>243331</v>
      </c>
      <c r="EB33" s="259">
        <v>2830</v>
      </c>
      <c r="EC33" s="258">
        <v>248078</v>
      </c>
      <c r="ED33" s="259">
        <v>2871</v>
      </c>
      <c r="EE33" s="258">
        <v>252536</v>
      </c>
      <c r="EF33" s="260">
        <v>2908</v>
      </c>
      <c r="EG33" s="258">
        <v>257308</v>
      </c>
      <c r="EH33" s="259">
        <v>2962</v>
      </c>
      <c r="EI33" s="258">
        <v>261922</v>
      </c>
      <c r="EJ33" s="259">
        <v>2997</v>
      </c>
      <c r="EK33" s="258">
        <v>266855</v>
      </c>
      <c r="EL33" s="259">
        <v>3035</v>
      </c>
      <c r="EM33" s="258">
        <v>271432</v>
      </c>
      <c r="EN33" s="259">
        <v>3077</v>
      </c>
      <c r="EO33" s="258">
        <v>276709</v>
      </c>
      <c r="EP33" s="259">
        <v>3150</v>
      </c>
      <c r="EQ33" s="258">
        <v>282142</v>
      </c>
      <c r="ER33" s="259">
        <v>3293</v>
      </c>
      <c r="ES33" s="258">
        <v>287539</v>
      </c>
      <c r="ET33" s="259">
        <v>3341</v>
      </c>
      <c r="EU33" s="260">
        <v>292842</v>
      </c>
      <c r="EV33" s="260">
        <v>3394</v>
      </c>
      <c r="EW33" s="258">
        <v>298699</v>
      </c>
      <c r="EX33" s="260">
        <v>3453</v>
      </c>
      <c r="EY33" s="258"/>
      <c r="EZ33" s="260"/>
      <c r="FA33" s="258"/>
      <c r="FB33" s="260"/>
      <c r="FC33" s="260"/>
      <c r="FD33" s="260"/>
    </row>
    <row r="34" spans="1:160" s="148" customFormat="1" x14ac:dyDescent="0.2">
      <c r="A34" s="256">
        <v>28</v>
      </c>
      <c r="B34" s="257" t="s">
        <v>28</v>
      </c>
      <c r="C34" s="258"/>
      <c r="D34" s="259"/>
      <c r="E34" s="258"/>
      <c r="F34" s="259"/>
      <c r="G34" s="258">
        <v>1210</v>
      </c>
      <c r="H34" s="259">
        <v>465</v>
      </c>
      <c r="I34" s="258">
        <v>3157</v>
      </c>
      <c r="J34" s="259">
        <v>771</v>
      </c>
      <c r="K34" s="258">
        <v>4906</v>
      </c>
      <c r="L34" s="259">
        <v>987</v>
      </c>
      <c r="M34" s="258">
        <v>6725</v>
      </c>
      <c r="N34" s="259">
        <v>1187</v>
      </c>
      <c r="O34" s="258">
        <v>10073</v>
      </c>
      <c r="P34" s="259">
        <v>1618</v>
      </c>
      <c r="Q34" s="258">
        <v>10911</v>
      </c>
      <c r="R34" s="259">
        <v>1721</v>
      </c>
      <c r="S34" s="258">
        <v>11829</v>
      </c>
      <c r="T34" s="259">
        <v>1839</v>
      </c>
      <c r="U34" s="258">
        <v>12782</v>
      </c>
      <c r="V34" s="259">
        <v>1972</v>
      </c>
      <c r="W34" s="258">
        <v>13774</v>
      </c>
      <c r="X34" s="259">
        <v>2096</v>
      </c>
      <c r="Y34" s="258">
        <v>14336</v>
      </c>
      <c r="Z34" s="259">
        <v>2236</v>
      </c>
      <c r="AA34" s="258">
        <v>15180</v>
      </c>
      <c r="AB34" s="259">
        <v>2343</v>
      </c>
      <c r="AC34" s="258">
        <v>16028</v>
      </c>
      <c r="AD34" s="259">
        <v>2468</v>
      </c>
      <c r="AE34" s="258">
        <v>16957</v>
      </c>
      <c r="AF34" s="259">
        <v>2616</v>
      </c>
      <c r="AG34" s="258">
        <v>17788</v>
      </c>
      <c r="AH34" s="259">
        <v>2746</v>
      </c>
      <c r="AI34" s="258">
        <v>18863</v>
      </c>
      <c r="AJ34" s="259">
        <v>2924</v>
      </c>
      <c r="AK34" s="258">
        <v>19869</v>
      </c>
      <c r="AL34" s="259">
        <v>3074</v>
      </c>
      <c r="AM34" s="258">
        <v>20824</v>
      </c>
      <c r="AN34" s="259">
        <v>3198</v>
      </c>
      <c r="AO34" s="258">
        <v>21821</v>
      </c>
      <c r="AP34" s="259">
        <v>3321</v>
      </c>
      <c r="AQ34" s="258">
        <v>22816</v>
      </c>
      <c r="AR34" s="259">
        <v>3430</v>
      </c>
      <c r="AS34" s="258">
        <v>23521</v>
      </c>
      <c r="AT34" s="259">
        <v>3508</v>
      </c>
      <c r="AU34" s="258">
        <v>24752</v>
      </c>
      <c r="AV34" s="259">
        <v>3624</v>
      </c>
      <c r="AW34" s="258">
        <v>25796</v>
      </c>
      <c r="AX34" s="259">
        <v>3726</v>
      </c>
      <c r="AY34" s="258">
        <v>26855</v>
      </c>
      <c r="AZ34" s="259">
        <v>3838</v>
      </c>
      <c r="BA34" s="258">
        <v>27897</v>
      </c>
      <c r="BB34" s="259">
        <v>3967</v>
      </c>
      <c r="BC34" s="258">
        <v>28869</v>
      </c>
      <c r="BD34" s="259">
        <v>4085</v>
      </c>
      <c r="BE34" s="258">
        <v>29751</v>
      </c>
      <c r="BF34" s="259">
        <v>4178</v>
      </c>
      <c r="BG34" s="258">
        <v>30765</v>
      </c>
      <c r="BH34" s="259">
        <v>4297</v>
      </c>
      <c r="BI34" s="258">
        <v>31696</v>
      </c>
      <c r="BJ34" s="259">
        <v>4513</v>
      </c>
      <c r="BK34" s="258">
        <v>32605</v>
      </c>
      <c r="BL34" s="259">
        <v>4609</v>
      </c>
      <c r="BM34" s="258">
        <v>33598</v>
      </c>
      <c r="BN34" s="259">
        <v>4730</v>
      </c>
      <c r="BO34" s="258">
        <v>34571</v>
      </c>
      <c r="BP34" s="259">
        <v>4875</v>
      </c>
      <c r="BQ34" s="258">
        <v>35588</v>
      </c>
      <c r="BR34" s="259">
        <v>5035</v>
      </c>
      <c r="BS34" s="258">
        <v>36623</v>
      </c>
      <c r="BT34" s="259">
        <v>5180</v>
      </c>
      <c r="BU34" s="258">
        <v>37669</v>
      </c>
      <c r="BV34" s="259">
        <v>5309</v>
      </c>
      <c r="BW34" s="258">
        <v>38725</v>
      </c>
      <c r="BX34" s="259">
        <v>5444</v>
      </c>
      <c r="BY34" s="258">
        <v>39732</v>
      </c>
      <c r="BZ34" s="259">
        <v>5597</v>
      </c>
      <c r="CA34" s="258">
        <v>40581</v>
      </c>
      <c r="CB34" s="259">
        <v>5743</v>
      </c>
      <c r="CC34" s="258">
        <v>41750</v>
      </c>
      <c r="CD34" s="259">
        <v>5898</v>
      </c>
      <c r="CE34" s="258">
        <v>42722</v>
      </c>
      <c r="CF34" s="259">
        <v>6046</v>
      </c>
      <c r="CG34" s="258">
        <v>43960</v>
      </c>
      <c r="CH34" s="259">
        <v>6239</v>
      </c>
      <c r="CI34" s="258">
        <v>45077</v>
      </c>
      <c r="CJ34" s="259">
        <v>6400</v>
      </c>
      <c r="CK34" s="258">
        <v>46278</v>
      </c>
      <c r="CL34" s="259">
        <v>6565</v>
      </c>
      <c r="CM34" s="258">
        <v>47508</v>
      </c>
      <c r="CN34" s="259">
        <v>6635</v>
      </c>
      <c r="CO34" s="258">
        <v>48750</v>
      </c>
      <c r="CP34" s="259">
        <v>6834</v>
      </c>
      <c r="CQ34" s="258">
        <v>50010</v>
      </c>
      <c r="CR34" s="259">
        <v>7020</v>
      </c>
      <c r="CS34" s="258">
        <v>51280</v>
      </c>
      <c r="CT34" s="259">
        <v>7191</v>
      </c>
      <c r="CU34" s="258">
        <v>52476</v>
      </c>
      <c r="CV34" s="259">
        <v>7384</v>
      </c>
      <c r="CW34" s="258">
        <v>53878</v>
      </c>
      <c r="CX34" s="259">
        <v>7587</v>
      </c>
      <c r="CY34" s="258">
        <v>55273</v>
      </c>
      <c r="CZ34" s="259">
        <v>7699</v>
      </c>
      <c r="DA34" s="258">
        <v>56487</v>
      </c>
      <c r="DB34" s="259">
        <v>7976</v>
      </c>
      <c r="DC34" s="258">
        <v>57054</v>
      </c>
      <c r="DD34" s="259">
        <v>8043</v>
      </c>
      <c r="DE34" s="258">
        <v>57757</v>
      </c>
      <c r="DF34" s="259">
        <v>8139</v>
      </c>
      <c r="DG34" s="258">
        <v>58705</v>
      </c>
      <c r="DH34" s="259">
        <v>8340</v>
      </c>
      <c r="DI34" s="258">
        <v>59836</v>
      </c>
      <c r="DJ34" s="259">
        <v>8542</v>
      </c>
      <c r="DK34" s="258">
        <v>61033</v>
      </c>
      <c r="DL34" s="259">
        <v>8759</v>
      </c>
      <c r="DM34" s="258">
        <v>62360</v>
      </c>
      <c r="DN34" s="259">
        <v>8948</v>
      </c>
      <c r="DO34" s="258">
        <v>63710</v>
      </c>
      <c r="DP34" s="260">
        <v>9269</v>
      </c>
      <c r="DQ34" s="258">
        <v>65173</v>
      </c>
      <c r="DR34" s="259">
        <v>9433</v>
      </c>
      <c r="DS34" s="258">
        <v>66660</v>
      </c>
      <c r="DT34" s="259">
        <v>9829</v>
      </c>
      <c r="DU34" s="258">
        <v>68272</v>
      </c>
      <c r="DV34" s="259">
        <v>10057</v>
      </c>
      <c r="DW34" s="258">
        <v>69916</v>
      </c>
      <c r="DX34" s="260">
        <v>10271</v>
      </c>
      <c r="DY34" s="258">
        <v>71573</v>
      </c>
      <c r="DZ34" s="259">
        <v>10459</v>
      </c>
      <c r="EA34" s="258">
        <v>73153</v>
      </c>
      <c r="EB34" s="259">
        <v>10698</v>
      </c>
      <c r="EC34" s="258">
        <v>74830</v>
      </c>
      <c r="ED34" s="259">
        <v>10903</v>
      </c>
      <c r="EE34" s="258">
        <v>76447</v>
      </c>
      <c r="EF34" s="260">
        <v>11104</v>
      </c>
      <c r="EG34" s="258">
        <v>78007</v>
      </c>
      <c r="EH34" s="259">
        <v>11298</v>
      </c>
      <c r="EI34" s="258">
        <v>79583</v>
      </c>
      <c r="EJ34" s="259">
        <v>11494</v>
      </c>
      <c r="EK34" s="258">
        <v>81181</v>
      </c>
      <c r="EL34" s="259">
        <v>11713</v>
      </c>
      <c r="EM34" s="258">
        <v>82711</v>
      </c>
      <c r="EN34" s="259">
        <v>11940</v>
      </c>
      <c r="EO34" s="258">
        <v>84378</v>
      </c>
      <c r="EP34" s="259">
        <v>12154</v>
      </c>
      <c r="EQ34" s="258">
        <v>86270</v>
      </c>
      <c r="ER34" s="259">
        <v>12755</v>
      </c>
      <c r="ES34" s="258">
        <v>88113</v>
      </c>
      <c r="ET34" s="259">
        <v>13033</v>
      </c>
      <c r="EU34" s="260">
        <v>90184</v>
      </c>
      <c r="EV34" s="260">
        <v>13284</v>
      </c>
      <c r="EW34" s="258">
        <v>92084</v>
      </c>
      <c r="EX34" s="260">
        <v>13501</v>
      </c>
      <c r="EY34" s="258"/>
      <c r="EZ34" s="260"/>
      <c r="FA34" s="258"/>
      <c r="FB34" s="260"/>
      <c r="FC34" s="260"/>
      <c r="FD34" s="260"/>
    </row>
    <row r="35" spans="1:160" s="148" customFormat="1" x14ac:dyDescent="0.2">
      <c r="A35" s="256">
        <v>29</v>
      </c>
      <c r="B35" s="257" t="s">
        <v>29</v>
      </c>
      <c r="C35" s="258"/>
      <c r="D35" s="259"/>
      <c r="E35" s="258"/>
      <c r="F35" s="259"/>
      <c r="G35" s="258">
        <v>73334</v>
      </c>
      <c r="H35" s="259">
        <v>293</v>
      </c>
      <c r="I35" s="258">
        <v>139904</v>
      </c>
      <c r="J35" s="259">
        <v>608</v>
      </c>
      <c r="K35" s="258">
        <v>195640</v>
      </c>
      <c r="L35" s="259">
        <v>962</v>
      </c>
      <c r="M35" s="258">
        <v>250579</v>
      </c>
      <c r="N35" s="259">
        <v>1376</v>
      </c>
      <c r="O35" s="258">
        <v>311480</v>
      </c>
      <c r="P35" s="259">
        <v>1900</v>
      </c>
      <c r="Q35" s="258">
        <v>339512</v>
      </c>
      <c r="R35" s="259">
        <v>2115</v>
      </c>
      <c r="S35" s="258">
        <v>370023</v>
      </c>
      <c r="T35" s="259">
        <v>2372</v>
      </c>
      <c r="U35" s="258">
        <v>398929</v>
      </c>
      <c r="V35" s="259">
        <v>2600</v>
      </c>
      <c r="W35" s="258">
        <v>437419</v>
      </c>
      <c r="X35" s="259">
        <v>2847</v>
      </c>
      <c r="Y35" s="258">
        <v>456276</v>
      </c>
      <c r="Z35" s="259">
        <v>3169</v>
      </c>
      <c r="AA35" s="258">
        <v>485517</v>
      </c>
      <c r="AB35" s="259">
        <v>3526</v>
      </c>
      <c r="AC35" s="258">
        <v>512482</v>
      </c>
      <c r="AD35" s="259">
        <v>3882</v>
      </c>
      <c r="AE35" s="258">
        <v>543370</v>
      </c>
      <c r="AF35" s="259">
        <v>4260</v>
      </c>
      <c r="AG35" s="258">
        <v>572691</v>
      </c>
      <c r="AH35" s="259">
        <v>4624</v>
      </c>
      <c r="AI35" s="258">
        <v>610268</v>
      </c>
      <c r="AJ35" s="259">
        <v>5086</v>
      </c>
      <c r="AK35" s="258">
        <v>642850</v>
      </c>
      <c r="AL35" s="259">
        <v>5509</v>
      </c>
      <c r="AM35" s="258">
        <v>681172</v>
      </c>
      <c r="AN35" s="259">
        <v>6013</v>
      </c>
      <c r="AO35" s="258">
        <v>718457</v>
      </c>
      <c r="AP35" s="259">
        <v>6447</v>
      </c>
      <c r="AQ35" s="258">
        <v>757124</v>
      </c>
      <c r="AR35" s="259">
        <v>6893</v>
      </c>
      <c r="AS35" s="258">
        <v>782895</v>
      </c>
      <c r="AT35" s="259">
        <v>7270</v>
      </c>
      <c r="AU35" s="258">
        <v>830835</v>
      </c>
      <c r="AV35" s="259">
        <v>7683</v>
      </c>
      <c r="AW35" s="258">
        <v>867746</v>
      </c>
      <c r="AX35" s="259">
        <v>8093</v>
      </c>
      <c r="AY35" s="258">
        <v>906652</v>
      </c>
      <c r="AZ35" s="259">
        <v>8555</v>
      </c>
      <c r="BA35" s="258">
        <v>940922</v>
      </c>
      <c r="BB35" s="259">
        <v>8962</v>
      </c>
      <c r="BC35" s="258">
        <v>977428</v>
      </c>
      <c r="BD35" s="259">
        <v>9500</v>
      </c>
      <c r="BE35" s="258">
        <v>1015580</v>
      </c>
      <c r="BF35" s="259">
        <v>10018</v>
      </c>
      <c r="BG35" s="258">
        <v>1055433</v>
      </c>
      <c r="BH35" s="259">
        <v>10609</v>
      </c>
      <c r="BI35" s="258">
        <v>1093106</v>
      </c>
      <c r="BJ35" s="259">
        <v>11492</v>
      </c>
      <c r="BK35" s="258">
        <v>1134121</v>
      </c>
      <c r="BL35" s="259">
        <v>12163</v>
      </c>
      <c r="BM35" s="258">
        <v>1180011</v>
      </c>
      <c r="BN35" s="259">
        <v>12780</v>
      </c>
      <c r="BO35" s="258">
        <v>1222051</v>
      </c>
      <c r="BP35" s="259">
        <v>13520</v>
      </c>
      <c r="BQ35" s="258">
        <v>1266218</v>
      </c>
      <c r="BR35" s="259">
        <v>14295</v>
      </c>
      <c r="BS35" s="258">
        <v>1312028</v>
      </c>
      <c r="BT35" s="259">
        <v>15159</v>
      </c>
      <c r="BU35" s="258">
        <v>1358713</v>
      </c>
      <c r="BV35" s="259">
        <v>15990</v>
      </c>
      <c r="BW35" s="258">
        <v>1407821</v>
      </c>
      <c r="BX35" s="259">
        <v>17124</v>
      </c>
      <c r="BY35" s="258">
        <v>1455283</v>
      </c>
      <c r="BZ35" s="259">
        <v>18032</v>
      </c>
      <c r="CA35" s="258">
        <v>1496288</v>
      </c>
      <c r="CB35" s="259">
        <v>19000</v>
      </c>
      <c r="CC35" s="258">
        <v>1550848</v>
      </c>
      <c r="CD35" s="259">
        <v>19930</v>
      </c>
      <c r="CE35" s="258">
        <v>1596129</v>
      </c>
      <c r="CF35" s="259">
        <v>21101</v>
      </c>
      <c r="CG35" s="258">
        <v>1650520</v>
      </c>
      <c r="CH35" s="259">
        <v>22152</v>
      </c>
      <c r="CI35" s="258">
        <v>1702799</v>
      </c>
      <c r="CJ35" s="259">
        <v>23371</v>
      </c>
      <c r="CK35" s="258">
        <v>1757126</v>
      </c>
      <c r="CL35" s="259">
        <v>24591</v>
      </c>
      <c r="CM35" s="258">
        <v>1812361</v>
      </c>
      <c r="CN35" s="259">
        <v>25901</v>
      </c>
      <c r="CO35" s="258">
        <v>1864687</v>
      </c>
      <c r="CP35" s="259">
        <v>27244</v>
      </c>
      <c r="CQ35" s="258">
        <v>1922625</v>
      </c>
      <c r="CR35" s="259">
        <v>28622</v>
      </c>
      <c r="CS35" s="258">
        <v>1984555</v>
      </c>
      <c r="CT35" s="259">
        <v>30064</v>
      </c>
      <c r="CU35" s="258">
        <v>2044362</v>
      </c>
      <c r="CV35" s="259">
        <v>31755</v>
      </c>
      <c r="CW35" s="258">
        <v>2102740</v>
      </c>
      <c r="CX35" s="259">
        <v>33428</v>
      </c>
      <c r="CY35" s="258">
        <v>2153611</v>
      </c>
      <c r="CZ35" s="259">
        <v>34809</v>
      </c>
      <c r="DA35" s="258">
        <v>2214791</v>
      </c>
      <c r="DB35" s="259">
        <v>36508</v>
      </c>
      <c r="DC35" s="258">
        <v>2217701</v>
      </c>
      <c r="DD35" s="259">
        <v>36681</v>
      </c>
      <c r="DE35" s="258">
        <v>2228341</v>
      </c>
      <c r="DF35" s="259">
        <v>37308</v>
      </c>
      <c r="DG35" s="258">
        <v>2257525</v>
      </c>
      <c r="DH35" s="259">
        <v>38765</v>
      </c>
      <c r="DI35" s="258">
        <v>2295263</v>
      </c>
      <c r="DJ35" s="259">
        <v>40015</v>
      </c>
      <c r="DK35" s="258">
        <v>2332612</v>
      </c>
      <c r="DL35" s="259">
        <v>41178</v>
      </c>
      <c r="DM35" s="258">
        <v>2377923</v>
      </c>
      <c r="DN35" s="259">
        <v>42494</v>
      </c>
      <c r="DO35" s="258">
        <v>2430251</v>
      </c>
      <c r="DP35" s="260">
        <v>44291</v>
      </c>
      <c r="DQ35" s="258">
        <v>2481500</v>
      </c>
      <c r="DR35" s="259">
        <v>45342</v>
      </c>
      <c r="DS35" s="258">
        <v>2537251</v>
      </c>
      <c r="DT35" s="259">
        <v>46783</v>
      </c>
      <c r="DU35" s="258">
        <v>2592487</v>
      </c>
      <c r="DV35" s="259">
        <v>47974</v>
      </c>
      <c r="DW35" s="258">
        <v>2652299</v>
      </c>
      <c r="DX35" s="260">
        <v>49245</v>
      </c>
      <c r="DY35" s="258">
        <v>2717468</v>
      </c>
      <c r="DZ35" s="259">
        <v>50468</v>
      </c>
      <c r="EA35" s="258">
        <v>2782259</v>
      </c>
      <c r="EB35" s="259">
        <v>51901</v>
      </c>
      <c r="EC35" s="258">
        <v>2847496</v>
      </c>
      <c r="ED35" s="259">
        <v>53270</v>
      </c>
      <c r="EE35" s="258">
        <v>2912091</v>
      </c>
      <c r="EF35" s="260">
        <v>54931</v>
      </c>
      <c r="EG35" s="258">
        <v>2984849</v>
      </c>
      <c r="EH35" s="259">
        <v>56328</v>
      </c>
      <c r="EI35" s="258">
        <v>3052611</v>
      </c>
      <c r="EJ35" s="259">
        <v>57880</v>
      </c>
      <c r="EK35" s="258">
        <v>3119598</v>
      </c>
      <c r="EL35" s="259">
        <v>59686</v>
      </c>
      <c r="EM35" s="258">
        <v>3188376</v>
      </c>
      <c r="EN35" s="259">
        <v>61096</v>
      </c>
      <c r="EO35" s="258">
        <v>3267378</v>
      </c>
      <c r="EP35" s="259">
        <v>62632</v>
      </c>
      <c r="EQ35" s="258">
        <v>3351987</v>
      </c>
      <c r="ER35" s="259">
        <v>70686</v>
      </c>
      <c r="ES35" s="258">
        <v>3430132</v>
      </c>
      <c r="ET35" s="259">
        <v>73060</v>
      </c>
      <c r="EU35" s="260">
        <v>3512349</v>
      </c>
      <c r="EV35" s="260">
        <v>75342</v>
      </c>
      <c r="EW35" s="258">
        <v>3592926</v>
      </c>
      <c r="EX35" s="260">
        <v>76954</v>
      </c>
      <c r="EY35" s="258"/>
      <c r="EZ35" s="260"/>
      <c r="FA35" s="258"/>
      <c r="FB35" s="260"/>
      <c r="FC35" s="260"/>
      <c r="FD35" s="260"/>
    </row>
    <row r="36" spans="1:160" s="148" customFormat="1" x14ac:dyDescent="0.2">
      <c r="A36" s="256">
        <v>30</v>
      </c>
      <c r="B36" s="257" t="s">
        <v>30</v>
      </c>
      <c r="C36" s="258"/>
      <c r="D36" s="259"/>
      <c r="E36" s="258"/>
      <c r="F36" s="259"/>
      <c r="G36" s="258">
        <v>2651</v>
      </c>
      <c r="H36" s="259">
        <v>258</v>
      </c>
      <c r="I36" s="258">
        <v>6530</v>
      </c>
      <c r="J36" s="259">
        <v>479</v>
      </c>
      <c r="K36" s="258">
        <v>10813</v>
      </c>
      <c r="L36" s="259">
        <v>679</v>
      </c>
      <c r="M36" s="258">
        <v>15669</v>
      </c>
      <c r="N36" s="259">
        <v>925</v>
      </c>
      <c r="O36" s="258">
        <v>25023</v>
      </c>
      <c r="P36" s="259">
        <v>1274</v>
      </c>
      <c r="Q36" s="258">
        <v>27320</v>
      </c>
      <c r="R36" s="259">
        <v>1401</v>
      </c>
      <c r="S36" s="258">
        <v>29583</v>
      </c>
      <c r="T36" s="259">
        <v>1527</v>
      </c>
      <c r="U36" s="258">
        <v>31661</v>
      </c>
      <c r="V36" s="259">
        <v>1643</v>
      </c>
      <c r="W36" s="258">
        <v>34298</v>
      </c>
      <c r="X36" s="259">
        <v>1759</v>
      </c>
      <c r="Y36" s="258">
        <v>35823</v>
      </c>
      <c r="Z36" s="259">
        <v>1904</v>
      </c>
      <c r="AA36" s="258">
        <v>38087</v>
      </c>
      <c r="AB36" s="259">
        <v>2035</v>
      </c>
      <c r="AC36" s="258">
        <v>40031</v>
      </c>
      <c r="AD36" s="259">
        <v>2156</v>
      </c>
      <c r="AE36" s="258">
        <v>41995</v>
      </c>
      <c r="AF36" s="259">
        <v>2301</v>
      </c>
      <c r="AG36" s="258">
        <v>44091</v>
      </c>
      <c r="AH36" s="259">
        <v>2430</v>
      </c>
      <c r="AI36" s="258">
        <v>46879</v>
      </c>
      <c r="AJ36" s="259">
        <v>2562</v>
      </c>
      <c r="AK36" s="258">
        <v>49093</v>
      </c>
      <c r="AL36" s="259">
        <v>2694</v>
      </c>
      <c r="AM36" s="258">
        <v>51455</v>
      </c>
      <c r="AN36" s="259">
        <v>2805</v>
      </c>
      <c r="AO36" s="258">
        <v>54082</v>
      </c>
      <c r="AP36" s="259">
        <v>2946</v>
      </c>
      <c r="AQ36" s="258">
        <v>56700</v>
      </c>
      <c r="AR36" s="259">
        <v>3095</v>
      </c>
      <c r="AS36" s="258">
        <v>58307</v>
      </c>
      <c r="AT36" s="259">
        <v>3201</v>
      </c>
      <c r="AU36" s="258">
        <v>61204</v>
      </c>
      <c r="AV36" s="259">
        <v>3313</v>
      </c>
      <c r="AW36" s="258">
        <v>63589</v>
      </c>
      <c r="AX36" s="259">
        <v>3413</v>
      </c>
      <c r="AY36" s="258">
        <v>66001</v>
      </c>
      <c r="AZ36" s="259">
        <v>3528</v>
      </c>
      <c r="BA36" s="258">
        <v>67982</v>
      </c>
      <c r="BB36" s="259">
        <v>3639</v>
      </c>
      <c r="BC36" s="258">
        <v>69965</v>
      </c>
      <c r="BD36" s="259">
        <v>3770</v>
      </c>
      <c r="BE36" s="258">
        <v>72172</v>
      </c>
      <c r="BF36" s="259">
        <v>3867</v>
      </c>
      <c r="BG36" s="258">
        <v>74382</v>
      </c>
      <c r="BH36" s="259">
        <v>3971</v>
      </c>
      <c r="BI36" s="258">
        <v>76388</v>
      </c>
      <c r="BJ36" s="259">
        <v>4183</v>
      </c>
      <c r="BK36" s="258">
        <v>78446</v>
      </c>
      <c r="BL36" s="259">
        <v>4293</v>
      </c>
      <c r="BM36" s="258">
        <v>80785</v>
      </c>
      <c r="BN36" s="259">
        <v>4401</v>
      </c>
      <c r="BO36" s="258">
        <v>82896</v>
      </c>
      <c r="BP36" s="259">
        <v>4543</v>
      </c>
      <c r="BQ36" s="258">
        <v>85071</v>
      </c>
      <c r="BR36" s="259">
        <v>4670</v>
      </c>
      <c r="BS36" s="258">
        <v>87242</v>
      </c>
      <c r="BT36" s="259">
        <v>4807</v>
      </c>
      <c r="BU36" s="258">
        <v>89496</v>
      </c>
      <c r="BV36" s="259">
        <v>4956</v>
      </c>
      <c r="BW36" s="258">
        <v>91798</v>
      </c>
      <c r="BX36" s="259">
        <v>5106</v>
      </c>
      <c r="BY36" s="258">
        <v>93953</v>
      </c>
      <c r="BZ36" s="259">
        <v>5239</v>
      </c>
      <c r="CA36" s="258">
        <v>95665</v>
      </c>
      <c r="CB36" s="259">
        <v>5389</v>
      </c>
      <c r="CC36" s="258">
        <v>97948</v>
      </c>
      <c r="CD36" s="259">
        <v>5532</v>
      </c>
      <c r="CE36" s="258">
        <v>99994</v>
      </c>
      <c r="CF36" s="259">
        <v>5667</v>
      </c>
      <c r="CG36" s="258">
        <v>102360</v>
      </c>
      <c r="CH36" s="259">
        <v>5833</v>
      </c>
      <c r="CI36" s="258">
        <v>104364</v>
      </c>
      <c r="CJ36" s="259">
        <v>5984</v>
      </c>
      <c r="CK36" s="258">
        <v>106554</v>
      </c>
      <c r="CL36" s="259">
        <v>6163</v>
      </c>
      <c r="CM36" s="258">
        <v>108747</v>
      </c>
      <c r="CN36" s="259">
        <v>6288</v>
      </c>
      <c r="CO36" s="258">
        <v>110814</v>
      </c>
      <c r="CP36" s="259">
        <v>6444</v>
      </c>
      <c r="CQ36" s="258">
        <v>113027</v>
      </c>
      <c r="CR36" s="259">
        <v>6592</v>
      </c>
      <c r="CS36" s="258">
        <v>115325</v>
      </c>
      <c r="CT36" s="259">
        <v>6766</v>
      </c>
      <c r="CU36" s="258">
        <v>117521</v>
      </c>
      <c r="CV36" s="259">
        <v>6925</v>
      </c>
      <c r="CW36" s="258">
        <v>119692</v>
      </c>
      <c r="CX36" s="259">
        <v>7065</v>
      </c>
      <c r="CY36" s="258">
        <v>121530</v>
      </c>
      <c r="CZ36" s="259">
        <v>7173</v>
      </c>
      <c r="DA36" s="258">
        <v>123657</v>
      </c>
      <c r="DB36" s="259">
        <v>7310</v>
      </c>
      <c r="DC36" s="258">
        <v>123916</v>
      </c>
      <c r="DD36" s="259">
        <v>7326</v>
      </c>
      <c r="DE36" s="258">
        <v>124673</v>
      </c>
      <c r="DF36" s="259">
        <v>7415</v>
      </c>
      <c r="DG36" s="258">
        <v>125936</v>
      </c>
      <c r="DH36" s="259">
        <v>7576</v>
      </c>
      <c r="DI36" s="258">
        <v>127415</v>
      </c>
      <c r="DJ36" s="259">
        <v>7718</v>
      </c>
      <c r="DK36" s="258">
        <v>128837</v>
      </c>
      <c r="DL36" s="259">
        <v>7846</v>
      </c>
      <c r="DM36" s="258">
        <v>130592</v>
      </c>
      <c r="DN36" s="259">
        <v>8079</v>
      </c>
      <c r="DO36" s="258">
        <v>132410</v>
      </c>
      <c r="DP36" s="260">
        <v>8203</v>
      </c>
      <c r="DQ36" s="258">
        <v>134103</v>
      </c>
      <c r="DR36" s="259">
        <v>8301</v>
      </c>
      <c r="DS36" s="258">
        <v>135999</v>
      </c>
      <c r="DT36" s="259">
        <v>8597</v>
      </c>
      <c r="DU36" s="258">
        <v>137978</v>
      </c>
      <c r="DV36" s="259">
        <v>8684</v>
      </c>
      <c r="DW36" s="258">
        <v>140003</v>
      </c>
      <c r="DX36" s="260">
        <v>8701</v>
      </c>
      <c r="DY36" s="258">
        <v>142044</v>
      </c>
      <c r="DZ36" s="259">
        <v>8792</v>
      </c>
      <c r="EA36" s="258">
        <v>144111</v>
      </c>
      <c r="EB36" s="259">
        <v>8890</v>
      </c>
      <c r="EC36" s="258">
        <v>146190</v>
      </c>
      <c r="ED36" s="259">
        <v>8993</v>
      </c>
      <c r="EE36" s="258">
        <v>148168</v>
      </c>
      <c r="EF36" s="260">
        <v>9122</v>
      </c>
      <c r="EG36" s="258">
        <v>150393</v>
      </c>
      <c r="EH36" s="259">
        <v>9221</v>
      </c>
      <c r="EI36" s="258">
        <v>152454</v>
      </c>
      <c r="EJ36" s="259">
        <v>9296</v>
      </c>
      <c r="EK36" s="258">
        <v>154473</v>
      </c>
      <c r="EL36" s="259">
        <v>9440</v>
      </c>
      <c r="EM36" s="258">
        <v>156344</v>
      </c>
      <c r="EN36" s="259">
        <v>9491</v>
      </c>
      <c r="EO36" s="258">
        <v>158480</v>
      </c>
      <c r="EP36" s="259">
        <v>9600</v>
      </c>
      <c r="EQ36" s="258">
        <v>160771</v>
      </c>
      <c r="ER36" s="259">
        <v>9850</v>
      </c>
      <c r="ES36" s="258">
        <v>163036</v>
      </c>
      <c r="ET36" s="259">
        <v>9926</v>
      </c>
      <c r="EU36" s="260">
        <v>165219</v>
      </c>
      <c r="EV36" s="260">
        <v>9997</v>
      </c>
      <c r="EW36" s="258">
        <v>167387</v>
      </c>
      <c r="EX36" s="260">
        <v>10073</v>
      </c>
      <c r="EY36" s="258"/>
      <c r="EZ36" s="260"/>
      <c r="FA36" s="258"/>
      <c r="FB36" s="260"/>
      <c r="FC36" s="260"/>
      <c r="FD36" s="260"/>
    </row>
    <row r="37" spans="1:160" s="148" customFormat="1" x14ac:dyDescent="0.2">
      <c r="A37" s="256">
        <v>31</v>
      </c>
      <c r="B37" s="257" t="s">
        <v>31</v>
      </c>
      <c r="C37" s="258"/>
      <c r="D37" s="259"/>
      <c r="E37" s="258"/>
      <c r="F37" s="259"/>
      <c r="G37" s="258">
        <v>4964</v>
      </c>
      <c r="H37" s="259">
        <v>376</v>
      </c>
      <c r="I37" s="258">
        <v>11236</v>
      </c>
      <c r="J37" s="259">
        <v>630</v>
      </c>
      <c r="K37" s="258">
        <v>18987</v>
      </c>
      <c r="L37" s="259">
        <v>867</v>
      </c>
      <c r="M37" s="258">
        <v>28887</v>
      </c>
      <c r="N37" s="259">
        <v>1176</v>
      </c>
      <c r="O37" s="258">
        <v>49555</v>
      </c>
      <c r="P37" s="259">
        <v>1495</v>
      </c>
      <c r="Q37" s="258">
        <v>58853</v>
      </c>
      <c r="R37" s="259">
        <v>1624</v>
      </c>
      <c r="S37" s="258">
        <v>63934</v>
      </c>
      <c r="T37" s="259">
        <v>1755</v>
      </c>
      <c r="U37" s="258">
        <v>69321</v>
      </c>
      <c r="V37" s="259">
        <v>1881</v>
      </c>
      <c r="W37" s="258">
        <v>76385</v>
      </c>
      <c r="X37" s="259">
        <v>1993</v>
      </c>
      <c r="Y37" s="258">
        <v>81107</v>
      </c>
      <c r="Z37" s="259">
        <v>2109</v>
      </c>
      <c r="AA37" s="258">
        <v>86822</v>
      </c>
      <c r="AB37" s="259">
        <v>2233</v>
      </c>
      <c r="AC37" s="258">
        <v>94494</v>
      </c>
      <c r="AD37" s="259">
        <v>2338</v>
      </c>
      <c r="AE37" s="258">
        <v>101490</v>
      </c>
      <c r="AF37" s="259">
        <v>2446</v>
      </c>
      <c r="AG37" s="258">
        <v>104268</v>
      </c>
      <c r="AH37" s="259">
        <v>2554</v>
      </c>
      <c r="AI37" s="258">
        <v>111240</v>
      </c>
      <c r="AJ37" s="259">
        <v>2694</v>
      </c>
      <c r="AK37" s="258">
        <v>119040</v>
      </c>
      <c r="AL37" s="259">
        <v>2820</v>
      </c>
      <c r="AM37" s="258">
        <v>125946</v>
      </c>
      <c r="AN37" s="259">
        <v>2947</v>
      </c>
      <c r="AO37" s="258">
        <v>133321</v>
      </c>
      <c r="AP37" s="259">
        <v>3084</v>
      </c>
      <c r="AQ37" s="258">
        <v>143445</v>
      </c>
      <c r="AR37" s="259">
        <v>3196</v>
      </c>
      <c r="AS37" s="258">
        <v>150661</v>
      </c>
      <c r="AT37" s="259">
        <v>3300</v>
      </c>
      <c r="AU37" s="258">
        <v>164875</v>
      </c>
      <c r="AV37" s="259">
        <v>3417</v>
      </c>
      <c r="AW37" s="258">
        <v>171953</v>
      </c>
      <c r="AX37" s="259">
        <v>3540</v>
      </c>
      <c r="AY37" s="258">
        <v>179553</v>
      </c>
      <c r="AZ37" s="259">
        <v>3698</v>
      </c>
      <c r="BA37" s="258">
        <v>187582</v>
      </c>
      <c r="BB37" s="259">
        <v>3828</v>
      </c>
      <c r="BC37" s="258">
        <v>196713</v>
      </c>
      <c r="BD37" s="259">
        <v>3974</v>
      </c>
      <c r="BE37" s="258">
        <v>204977</v>
      </c>
      <c r="BF37" s="259">
        <v>4112</v>
      </c>
      <c r="BG37" s="258">
        <v>214530</v>
      </c>
      <c r="BH37" s="259">
        <v>4230</v>
      </c>
      <c r="BI37" s="258">
        <v>222743</v>
      </c>
      <c r="BJ37" s="259">
        <v>4446</v>
      </c>
      <c r="BK37" s="258">
        <v>230236</v>
      </c>
      <c r="BL37" s="259">
        <v>4582</v>
      </c>
      <c r="BM37" s="258">
        <v>237986</v>
      </c>
      <c r="BN37" s="259">
        <v>4706</v>
      </c>
      <c r="BO37" s="258">
        <v>245341</v>
      </c>
      <c r="BP37" s="259">
        <v>4861</v>
      </c>
      <c r="BQ37" s="258">
        <v>252900</v>
      </c>
      <c r="BR37" s="259">
        <v>5016</v>
      </c>
      <c r="BS37" s="258">
        <v>260253</v>
      </c>
      <c r="BT37" s="259">
        <v>5164</v>
      </c>
      <c r="BU37" s="258">
        <v>267081</v>
      </c>
      <c r="BV37" s="259">
        <v>5284</v>
      </c>
      <c r="BW37" s="258">
        <v>274073</v>
      </c>
      <c r="BX37" s="259">
        <v>5444</v>
      </c>
      <c r="BY37" s="258">
        <v>280891</v>
      </c>
      <c r="BZ37" s="259">
        <v>5618</v>
      </c>
      <c r="CA37" s="258">
        <v>287812</v>
      </c>
      <c r="CB37" s="259">
        <v>5765</v>
      </c>
      <c r="CC37" s="258">
        <v>294953</v>
      </c>
      <c r="CD37" s="259">
        <v>5909</v>
      </c>
      <c r="CE37" s="258">
        <v>299832</v>
      </c>
      <c r="CF37" s="259">
        <v>6085</v>
      </c>
      <c r="CG37" s="258">
        <v>307245</v>
      </c>
      <c r="CH37" s="259">
        <v>6243</v>
      </c>
      <c r="CI37" s="258">
        <v>313788</v>
      </c>
      <c r="CJ37" s="259">
        <v>6434</v>
      </c>
      <c r="CK37" s="258">
        <v>320143</v>
      </c>
      <c r="CL37" s="259">
        <v>6603</v>
      </c>
      <c r="CM37" s="258">
        <v>326379</v>
      </c>
      <c r="CN37" s="259">
        <v>6668</v>
      </c>
      <c r="CO37" s="258">
        <v>331470</v>
      </c>
      <c r="CP37" s="259">
        <v>6905</v>
      </c>
      <c r="CQ37" s="258">
        <v>337107</v>
      </c>
      <c r="CR37" s="259">
        <v>7082</v>
      </c>
      <c r="CS37" s="258">
        <v>343638</v>
      </c>
      <c r="CT37" s="259">
        <v>7258</v>
      </c>
      <c r="CU37" s="258">
        <v>349487</v>
      </c>
      <c r="CV37" s="259">
        <v>7429</v>
      </c>
      <c r="CW37" s="258">
        <v>355760</v>
      </c>
      <c r="CX37" s="259">
        <v>7573</v>
      </c>
      <c r="CY37" s="258">
        <v>361523</v>
      </c>
      <c r="CZ37" s="259">
        <v>7704</v>
      </c>
      <c r="DA37" s="258">
        <v>367036</v>
      </c>
      <c r="DB37" s="259">
        <v>7856</v>
      </c>
      <c r="DC37" s="258">
        <v>368202</v>
      </c>
      <c r="DD37" s="259">
        <v>7874</v>
      </c>
      <c r="DE37" s="258">
        <v>370512</v>
      </c>
      <c r="DF37" s="259">
        <v>7957</v>
      </c>
      <c r="DG37" s="258">
        <v>374203</v>
      </c>
      <c r="DH37" s="259">
        <v>8111</v>
      </c>
      <c r="DI37" s="258">
        <v>378487</v>
      </c>
      <c r="DJ37" s="259">
        <v>8239</v>
      </c>
      <c r="DK37" s="258">
        <v>383187</v>
      </c>
      <c r="DL37" s="259">
        <v>8355</v>
      </c>
      <c r="DM37" s="258">
        <v>388536</v>
      </c>
      <c r="DN37" s="259">
        <v>8518</v>
      </c>
      <c r="DO37" s="258">
        <v>394438</v>
      </c>
      <c r="DP37" s="260">
        <v>8668</v>
      </c>
      <c r="DQ37" s="258">
        <v>399840</v>
      </c>
      <c r="DR37" s="259">
        <v>8754</v>
      </c>
      <c r="DS37" s="258">
        <v>406434</v>
      </c>
      <c r="DT37" s="259">
        <v>9222</v>
      </c>
      <c r="DU37" s="258">
        <v>413406</v>
      </c>
      <c r="DV37" s="259">
        <v>9315</v>
      </c>
      <c r="DW37" s="258">
        <v>419712</v>
      </c>
      <c r="DX37" s="260">
        <v>9405</v>
      </c>
      <c r="DY37" s="258">
        <v>426821</v>
      </c>
      <c r="DZ37" s="259">
        <v>9500</v>
      </c>
      <c r="EA37" s="258">
        <v>434074</v>
      </c>
      <c r="EB37" s="259">
        <v>9593</v>
      </c>
      <c r="EC37" s="258">
        <v>442254</v>
      </c>
      <c r="ED37" s="259">
        <v>9696</v>
      </c>
      <c r="EE37" s="258">
        <v>449832</v>
      </c>
      <c r="EF37" s="260">
        <v>9814</v>
      </c>
      <c r="EG37" s="258">
        <v>457864</v>
      </c>
      <c r="EH37" s="259">
        <v>9918</v>
      </c>
      <c r="EI37" s="258">
        <v>465948</v>
      </c>
      <c r="EJ37" s="259">
        <v>10013</v>
      </c>
      <c r="EK37" s="258">
        <v>473698</v>
      </c>
      <c r="EL37" s="259">
        <v>10129</v>
      </c>
      <c r="EM37" s="258">
        <v>481273</v>
      </c>
      <c r="EN37" s="259">
        <v>10234</v>
      </c>
      <c r="EO37" s="258">
        <v>488558</v>
      </c>
      <c r="EP37" s="259">
        <v>10385</v>
      </c>
      <c r="EQ37" s="258">
        <v>496728</v>
      </c>
      <c r="ER37" s="259">
        <v>10997</v>
      </c>
      <c r="ES37" s="258">
        <v>504162</v>
      </c>
      <c r="ET37" s="259">
        <v>11175</v>
      </c>
      <c r="EU37" s="260">
        <v>511415</v>
      </c>
      <c r="EV37" s="260">
        <v>11290</v>
      </c>
      <c r="EW37" s="258">
        <v>517845</v>
      </c>
      <c r="EX37" s="260">
        <v>11399</v>
      </c>
      <c r="EY37" s="258"/>
      <c r="EZ37" s="260"/>
      <c r="FA37" s="258"/>
      <c r="FB37" s="260"/>
      <c r="FC37" s="260"/>
      <c r="FD37" s="260"/>
    </row>
    <row r="38" spans="1:160" s="148" customFormat="1" x14ac:dyDescent="0.2">
      <c r="A38" s="256">
        <v>32</v>
      </c>
      <c r="B38" s="257" t="s">
        <v>32</v>
      </c>
      <c r="C38" s="258"/>
      <c r="D38" s="259"/>
      <c r="E38" s="258"/>
      <c r="F38" s="259"/>
      <c r="G38" s="258">
        <v>652</v>
      </c>
      <c r="H38" s="259">
        <v>77</v>
      </c>
      <c r="I38" s="258">
        <v>1443</v>
      </c>
      <c r="J38" s="259">
        <v>145</v>
      </c>
      <c r="K38" s="258">
        <v>2242</v>
      </c>
      <c r="L38" s="259">
        <v>220</v>
      </c>
      <c r="M38" s="258">
        <v>3137</v>
      </c>
      <c r="N38" s="259">
        <v>304</v>
      </c>
      <c r="O38" s="258">
        <v>4758</v>
      </c>
      <c r="P38" s="259">
        <v>441</v>
      </c>
      <c r="Q38" s="258">
        <v>5252</v>
      </c>
      <c r="R38" s="259">
        <v>495</v>
      </c>
      <c r="S38" s="258">
        <v>5744</v>
      </c>
      <c r="T38" s="259">
        <v>529</v>
      </c>
      <c r="U38" s="258">
        <v>6223</v>
      </c>
      <c r="V38" s="259">
        <v>578</v>
      </c>
      <c r="W38" s="258">
        <v>6922</v>
      </c>
      <c r="X38" s="259">
        <v>614</v>
      </c>
      <c r="Y38" s="258">
        <v>7276</v>
      </c>
      <c r="Z38" s="259">
        <v>665</v>
      </c>
      <c r="AA38" s="258">
        <v>7786</v>
      </c>
      <c r="AB38" s="259">
        <v>709</v>
      </c>
      <c r="AC38" s="258">
        <v>8197</v>
      </c>
      <c r="AD38" s="259">
        <v>751</v>
      </c>
      <c r="AE38" s="258">
        <v>8668</v>
      </c>
      <c r="AF38" s="259">
        <v>809</v>
      </c>
      <c r="AG38" s="258">
        <v>9189</v>
      </c>
      <c r="AH38" s="259">
        <v>849</v>
      </c>
      <c r="AI38" s="258">
        <v>9770</v>
      </c>
      <c r="AJ38" s="259">
        <v>903</v>
      </c>
      <c r="AK38" s="258">
        <v>10264</v>
      </c>
      <c r="AL38" s="259">
        <v>932</v>
      </c>
      <c r="AM38" s="258">
        <v>10843</v>
      </c>
      <c r="AN38" s="259">
        <v>984</v>
      </c>
      <c r="AO38" s="258">
        <v>11446</v>
      </c>
      <c r="AP38" s="259">
        <v>1037</v>
      </c>
      <c r="AQ38" s="258">
        <v>12007</v>
      </c>
      <c r="AR38" s="259">
        <v>1070</v>
      </c>
      <c r="AS38" s="258">
        <v>12394</v>
      </c>
      <c r="AT38" s="259">
        <v>1103</v>
      </c>
      <c r="AU38" s="258">
        <v>13127</v>
      </c>
      <c r="AV38" s="259">
        <v>1156</v>
      </c>
      <c r="AW38" s="258">
        <v>13732</v>
      </c>
      <c r="AX38" s="259">
        <v>1200</v>
      </c>
      <c r="AY38" s="258">
        <v>14333</v>
      </c>
      <c r="AZ38" s="259">
        <v>1248</v>
      </c>
      <c r="BA38" s="258">
        <v>14841</v>
      </c>
      <c r="BB38" s="259">
        <v>1295</v>
      </c>
      <c r="BC38" s="258">
        <v>15359</v>
      </c>
      <c r="BD38" s="259">
        <v>1337</v>
      </c>
      <c r="BE38" s="258">
        <v>15984</v>
      </c>
      <c r="BF38" s="259">
        <v>1375</v>
      </c>
      <c r="BG38" s="258">
        <v>16534</v>
      </c>
      <c r="BH38" s="259">
        <v>1401</v>
      </c>
      <c r="BI38" s="258">
        <v>17049</v>
      </c>
      <c r="BJ38" s="259">
        <v>1470</v>
      </c>
      <c r="BK38" s="258">
        <v>17586</v>
      </c>
      <c r="BL38" s="259">
        <v>1528</v>
      </c>
      <c r="BM38" s="258">
        <v>18268</v>
      </c>
      <c r="BN38" s="259">
        <v>1576</v>
      </c>
      <c r="BO38" s="258">
        <v>18889</v>
      </c>
      <c r="BP38" s="259">
        <v>1627</v>
      </c>
      <c r="BQ38" s="258">
        <v>19419</v>
      </c>
      <c r="BR38" s="259">
        <v>1684</v>
      </c>
      <c r="BS38" s="258">
        <v>20045</v>
      </c>
      <c r="BT38" s="259">
        <v>1748</v>
      </c>
      <c r="BU38" s="258">
        <v>20732</v>
      </c>
      <c r="BV38" s="259">
        <v>1811</v>
      </c>
      <c r="BW38" s="258">
        <v>21323</v>
      </c>
      <c r="BX38" s="259">
        <v>1866</v>
      </c>
      <c r="BY38" s="258">
        <v>21856</v>
      </c>
      <c r="BZ38" s="259">
        <v>1922</v>
      </c>
      <c r="CA38" s="258">
        <v>22394</v>
      </c>
      <c r="CB38" s="259">
        <v>1971</v>
      </c>
      <c r="CC38" s="258">
        <v>23121</v>
      </c>
      <c r="CD38" s="259">
        <v>2030</v>
      </c>
      <c r="CE38" s="258">
        <v>23692</v>
      </c>
      <c r="CF38" s="259">
        <v>2083</v>
      </c>
      <c r="CG38" s="258">
        <v>24393</v>
      </c>
      <c r="CH38" s="259">
        <v>2129</v>
      </c>
      <c r="CI38" s="258">
        <v>25104</v>
      </c>
      <c r="CJ38" s="259">
        <v>2183</v>
      </c>
      <c r="CK38" s="258">
        <v>25794</v>
      </c>
      <c r="CL38" s="259">
        <v>2242</v>
      </c>
      <c r="CM38" s="258">
        <v>26421</v>
      </c>
      <c r="CN38" s="259">
        <v>2216</v>
      </c>
      <c r="CO38" s="258">
        <v>26996</v>
      </c>
      <c r="CP38" s="259">
        <v>2273</v>
      </c>
      <c r="CQ38" s="258">
        <v>27670</v>
      </c>
      <c r="CR38" s="259">
        <v>2343</v>
      </c>
      <c r="CS38" s="258">
        <v>28360</v>
      </c>
      <c r="CT38" s="259">
        <v>2394</v>
      </c>
      <c r="CU38" s="258">
        <v>29064</v>
      </c>
      <c r="CV38" s="259">
        <v>2434</v>
      </c>
      <c r="CW38" s="258">
        <v>29711</v>
      </c>
      <c r="CX38" s="259">
        <v>2489</v>
      </c>
      <c r="CY38" s="258">
        <v>30401</v>
      </c>
      <c r="CZ38" s="259">
        <v>2537</v>
      </c>
      <c r="DA38" s="258">
        <v>31127</v>
      </c>
      <c r="DB38" s="259">
        <v>2607</v>
      </c>
      <c r="DC38" s="258">
        <v>31440</v>
      </c>
      <c r="DD38" s="259">
        <v>2640</v>
      </c>
      <c r="DE38" s="258">
        <v>31995</v>
      </c>
      <c r="DF38" s="259">
        <v>2672</v>
      </c>
      <c r="DG38" s="258">
        <v>32592</v>
      </c>
      <c r="DH38" s="259">
        <v>2711</v>
      </c>
      <c r="DI38" s="258">
        <v>33187</v>
      </c>
      <c r="DJ38" s="259">
        <v>2746</v>
      </c>
      <c r="DK38" s="258">
        <v>33730</v>
      </c>
      <c r="DL38" s="259">
        <v>2783</v>
      </c>
      <c r="DM38" s="258">
        <v>34323</v>
      </c>
      <c r="DN38" s="259">
        <v>2822</v>
      </c>
      <c r="DO38" s="258">
        <v>34977</v>
      </c>
      <c r="DP38" s="260">
        <v>2875</v>
      </c>
      <c r="DQ38" s="258">
        <v>35595</v>
      </c>
      <c r="DR38" s="259">
        <v>2908</v>
      </c>
      <c r="DS38" s="258">
        <v>36200</v>
      </c>
      <c r="DT38" s="259">
        <v>3040</v>
      </c>
      <c r="DU38" s="258">
        <v>36884</v>
      </c>
      <c r="DV38" s="259">
        <v>3073</v>
      </c>
      <c r="DW38" s="258">
        <v>37587</v>
      </c>
      <c r="DX38" s="260">
        <v>3112</v>
      </c>
      <c r="DY38" s="258">
        <v>38316</v>
      </c>
      <c r="DZ38" s="259">
        <v>3147</v>
      </c>
      <c r="EA38" s="258">
        <v>39076</v>
      </c>
      <c r="EB38" s="259">
        <v>3184</v>
      </c>
      <c r="EC38" s="258">
        <v>39803</v>
      </c>
      <c r="ED38" s="259">
        <v>3232</v>
      </c>
      <c r="EE38" s="258">
        <v>40625</v>
      </c>
      <c r="EF38" s="260">
        <v>3275</v>
      </c>
      <c r="EG38" s="258">
        <v>41433</v>
      </c>
      <c r="EH38" s="259">
        <v>3310</v>
      </c>
      <c r="EI38" s="258">
        <v>42241</v>
      </c>
      <c r="EJ38" s="259">
        <v>3342</v>
      </c>
      <c r="EK38" s="258">
        <v>42986</v>
      </c>
      <c r="EL38" s="259">
        <v>3372</v>
      </c>
      <c r="EM38" s="258">
        <v>43763</v>
      </c>
      <c r="EN38" s="259">
        <v>3409</v>
      </c>
      <c r="EO38" s="258">
        <v>44735</v>
      </c>
      <c r="EP38" s="259">
        <v>3457</v>
      </c>
      <c r="EQ38" s="258">
        <v>45611</v>
      </c>
      <c r="ER38" s="259">
        <v>3606</v>
      </c>
      <c r="ES38" s="258">
        <v>46468</v>
      </c>
      <c r="ET38" s="259">
        <v>3647</v>
      </c>
      <c r="EU38" s="260">
        <v>47372</v>
      </c>
      <c r="EV38" s="260">
        <v>3695</v>
      </c>
      <c r="EW38" s="258">
        <v>48328</v>
      </c>
      <c r="EX38" s="260">
        <v>3752</v>
      </c>
      <c r="EY38" s="258"/>
      <c r="EZ38" s="260"/>
      <c r="FA38" s="258"/>
      <c r="FB38" s="260"/>
      <c r="FC38" s="260"/>
      <c r="FD38" s="260"/>
    </row>
    <row r="39" spans="1:160" s="148" customFormat="1" x14ac:dyDescent="0.2">
      <c r="A39" s="256">
        <v>33</v>
      </c>
      <c r="B39" s="257" t="s">
        <v>33</v>
      </c>
      <c r="C39" s="258"/>
      <c r="D39" s="259"/>
      <c r="E39" s="258"/>
      <c r="F39" s="259"/>
      <c r="G39" s="258">
        <v>731</v>
      </c>
      <c r="H39" s="259">
        <v>39</v>
      </c>
      <c r="I39" s="258">
        <v>884</v>
      </c>
      <c r="J39" s="259">
        <v>54</v>
      </c>
      <c r="K39" s="258">
        <v>1076</v>
      </c>
      <c r="L39" s="259">
        <v>67</v>
      </c>
      <c r="M39" s="258">
        <v>1325</v>
      </c>
      <c r="N39" s="259">
        <v>75</v>
      </c>
      <c r="O39" s="258">
        <v>1579</v>
      </c>
      <c r="P39" s="259">
        <v>90</v>
      </c>
      <c r="Q39" s="258">
        <v>1667</v>
      </c>
      <c r="R39" s="259">
        <v>96</v>
      </c>
      <c r="S39" s="258">
        <v>1790</v>
      </c>
      <c r="T39" s="259">
        <v>106</v>
      </c>
      <c r="U39" s="258">
        <v>1902</v>
      </c>
      <c r="V39" s="259">
        <v>116</v>
      </c>
      <c r="W39" s="258">
        <v>2030</v>
      </c>
      <c r="X39" s="259">
        <v>119</v>
      </c>
      <c r="Y39" s="258">
        <v>2077</v>
      </c>
      <c r="Z39" s="259">
        <v>131</v>
      </c>
      <c r="AA39" s="258">
        <v>2168</v>
      </c>
      <c r="AB39" s="259">
        <v>141</v>
      </c>
      <c r="AC39" s="258">
        <v>2252</v>
      </c>
      <c r="AD39" s="259">
        <v>147</v>
      </c>
      <c r="AE39" s="258">
        <v>2409</v>
      </c>
      <c r="AF39" s="259">
        <v>150</v>
      </c>
      <c r="AG39" s="258">
        <v>2540</v>
      </c>
      <c r="AH39" s="259">
        <v>161</v>
      </c>
      <c r="AI39" s="258">
        <v>2694</v>
      </c>
      <c r="AJ39" s="259">
        <v>168</v>
      </c>
      <c r="AK39" s="258">
        <v>2813</v>
      </c>
      <c r="AL39" s="259">
        <v>175</v>
      </c>
      <c r="AM39" s="258">
        <v>2924</v>
      </c>
      <c r="AN39" s="259">
        <v>189</v>
      </c>
      <c r="AO39" s="258">
        <v>3042</v>
      </c>
      <c r="AP39" s="259">
        <v>200</v>
      </c>
      <c r="AQ39" s="258">
        <v>3178</v>
      </c>
      <c r="AR39" s="259">
        <v>210</v>
      </c>
      <c r="AS39" s="258">
        <v>3256</v>
      </c>
      <c r="AT39" s="259">
        <v>217</v>
      </c>
      <c r="AU39" s="258">
        <v>3413</v>
      </c>
      <c r="AV39" s="259">
        <v>229</v>
      </c>
      <c r="AW39" s="258">
        <v>3534</v>
      </c>
      <c r="AX39" s="259">
        <v>232</v>
      </c>
      <c r="AY39" s="258">
        <v>3674</v>
      </c>
      <c r="AZ39" s="259">
        <v>237</v>
      </c>
      <c r="BA39" s="258">
        <v>3780</v>
      </c>
      <c r="BB39" s="259">
        <v>247</v>
      </c>
      <c r="BC39" s="258">
        <v>3949</v>
      </c>
      <c r="BD39" s="259">
        <v>257</v>
      </c>
      <c r="BE39" s="258">
        <v>4076</v>
      </c>
      <c r="BF39" s="259">
        <v>263</v>
      </c>
      <c r="BG39" s="258">
        <v>4236</v>
      </c>
      <c r="BH39" s="259">
        <v>278</v>
      </c>
      <c r="BI39" s="258">
        <v>4370</v>
      </c>
      <c r="BJ39" s="259">
        <v>295</v>
      </c>
      <c r="BK39" s="258">
        <v>4507</v>
      </c>
      <c r="BL39" s="259">
        <v>303</v>
      </c>
      <c r="BM39" s="258">
        <v>4664</v>
      </c>
      <c r="BN39" s="259">
        <v>312</v>
      </c>
      <c r="BO39" s="258">
        <v>4803</v>
      </c>
      <c r="BP39" s="259">
        <v>322</v>
      </c>
      <c r="BQ39" s="258">
        <v>4968</v>
      </c>
      <c r="BR39" s="259">
        <v>325</v>
      </c>
      <c r="BS39" s="258">
        <v>5120</v>
      </c>
      <c r="BT39" s="259">
        <v>336</v>
      </c>
      <c r="BU39" s="258">
        <v>5243</v>
      </c>
      <c r="BV39" s="259">
        <v>355</v>
      </c>
      <c r="BW39" s="258">
        <v>5399</v>
      </c>
      <c r="BX39" s="259">
        <v>358</v>
      </c>
      <c r="BY39" s="258">
        <v>5553</v>
      </c>
      <c r="BZ39" s="259">
        <v>370</v>
      </c>
      <c r="CA39" s="258">
        <v>5682</v>
      </c>
      <c r="CB39" s="259">
        <v>378</v>
      </c>
      <c r="CC39" s="258">
        <v>5855</v>
      </c>
      <c r="CD39" s="259">
        <v>388</v>
      </c>
      <c r="CE39" s="258">
        <v>5988</v>
      </c>
      <c r="CF39" s="259">
        <v>403</v>
      </c>
      <c r="CG39" s="258">
        <v>6145</v>
      </c>
      <c r="CH39" s="259">
        <v>413</v>
      </c>
      <c r="CI39" s="258">
        <v>6312</v>
      </c>
      <c r="CJ39" s="259">
        <v>418</v>
      </c>
      <c r="CK39" s="258">
        <v>6506</v>
      </c>
      <c r="CL39" s="259">
        <v>427</v>
      </c>
      <c r="CM39" s="258">
        <v>6703</v>
      </c>
      <c r="CN39" s="259">
        <v>427</v>
      </c>
      <c r="CO39" s="258">
        <v>6868</v>
      </c>
      <c r="CP39" s="259">
        <v>437</v>
      </c>
      <c r="CQ39" s="258">
        <v>7066</v>
      </c>
      <c r="CR39" s="259">
        <v>449</v>
      </c>
      <c r="CS39" s="258">
        <v>7275</v>
      </c>
      <c r="CT39" s="259">
        <v>454</v>
      </c>
      <c r="CU39" s="258">
        <v>7477</v>
      </c>
      <c r="CV39" s="259">
        <v>464</v>
      </c>
      <c r="CW39" s="258">
        <v>7687</v>
      </c>
      <c r="CX39" s="259">
        <v>475</v>
      </c>
      <c r="CY39" s="258">
        <v>7878</v>
      </c>
      <c r="CZ39" s="259">
        <v>487</v>
      </c>
      <c r="DA39" s="258">
        <v>8098</v>
      </c>
      <c r="DB39" s="259">
        <v>496</v>
      </c>
      <c r="DC39" s="258">
        <v>8128</v>
      </c>
      <c r="DD39" s="259">
        <v>498</v>
      </c>
      <c r="DE39" s="258">
        <v>8184</v>
      </c>
      <c r="DF39" s="259">
        <v>504</v>
      </c>
      <c r="DG39" s="258">
        <v>8314</v>
      </c>
      <c r="DH39" s="259">
        <v>512</v>
      </c>
      <c r="DI39" s="258">
        <v>8443</v>
      </c>
      <c r="DJ39" s="259">
        <v>519</v>
      </c>
      <c r="DK39" s="258">
        <v>8576</v>
      </c>
      <c r="DL39" s="259">
        <v>527</v>
      </c>
      <c r="DM39" s="258">
        <v>8709</v>
      </c>
      <c r="DN39" s="259">
        <v>543</v>
      </c>
      <c r="DO39" s="258">
        <v>8862</v>
      </c>
      <c r="DP39" s="260">
        <v>558</v>
      </c>
      <c r="DQ39" s="258">
        <v>8995</v>
      </c>
      <c r="DR39" s="259">
        <v>564</v>
      </c>
      <c r="DS39" s="258">
        <v>9121</v>
      </c>
      <c r="DT39" s="259">
        <v>584</v>
      </c>
      <c r="DU39" s="258">
        <v>9251</v>
      </c>
      <c r="DV39" s="259">
        <v>593</v>
      </c>
      <c r="DW39" s="258">
        <v>9410</v>
      </c>
      <c r="DX39" s="260">
        <v>603</v>
      </c>
      <c r="DY39" s="258">
        <v>9547</v>
      </c>
      <c r="DZ39" s="259">
        <v>608</v>
      </c>
      <c r="EA39" s="258">
        <v>9728</v>
      </c>
      <c r="EB39" s="259">
        <v>613</v>
      </c>
      <c r="EC39" s="258">
        <v>9869</v>
      </c>
      <c r="ED39" s="259">
        <v>622</v>
      </c>
      <c r="EE39" s="258">
        <v>10051</v>
      </c>
      <c r="EF39" s="260">
        <v>633</v>
      </c>
      <c r="EG39" s="258">
        <v>10216</v>
      </c>
      <c r="EH39" s="259">
        <v>638</v>
      </c>
      <c r="EI39" s="258">
        <v>10369</v>
      </c>
      <c r="EJ39" s="259">
        <v>640</v>
      </c>
      <c r="EK39" s="258">
        <v>10539</v>
      </c>
      <c r="EL39" s="259">
        <v>647</v>
      </c>
      <c r="EM39" s="258">
        <v>10726</v>
      </c>
      <c r="EN39" s="259">
        <v>652</v>
      </c>
      <c r="EO39" s="258">
        <v>10917</v>
      </c>
      <c r="EP39" s="259">
        <v>660</v>
      </c>
      <c r="EQ39" s="258">
        <v>11120</v>
      </c>
      <c r="ER39" s="259">
        <v>683</v>
      </c>
      <c r="ES39" s="258">
        <v>11325</v>
      </c>
      <c r="ET39" s="259">
        <v>697</v>
      </c>
      <c r="EU39" s="260">
        <v>11520</v>
      </c>
      <c r="EV39" s="260">
        <v>707</v>
      </c>
      <c r="EW39" s="258">
        <v>11704</v>
      </c>
      <c r="EX39" s="260">
        <v>714</v>
      </c>
      <c r="EY39" s="258"/>
      <c r="EZ39" s="260"/>
      <c r="FA39" s="258"/>
      <c r="FB39" s="260"/>
      <c r="FC39" s="260"/>
      <c r="FD39" s="260"/>
    </row>
    <row r="40" spans="1:160" s="148" customFormat="1" x14ac:dyDescent="0.2">
      <c r="A40" s="256">
        <v>34</v>
      </c>
      <c r="B40" s="257" t="s">
        <v>34</v>
      </c>
      <c r="C40" s="258"/>
      <c r="D40" s="259"/>
      <c r="E40" s="258"/>
      <c r="F40" s="259"/>
      <c r="G40" s="258">
        <v>111137</v>
      </c>
      <c r="H40" s="259">
        <v>14294</v>
      </c>
      <c r="I40" s="258">
        <v>200187</v>
      </c>
      <c r="J40" s="259">
        <v>24656</v>
      </c>
      <c r="K40" s="258">
        <v>285346</v>
      </c>
      <c r="L40" s="259">
        <v>35667</v>
      </c>
      <c r="M40" s="258">
        <v>365172</v>
      </c>
      <c r="N40" s="259">
        <v>46581</v>
      </c>
      <c r="O40" s="258">
        <v>433766</v>
      </c>
      <c r="P40" s="259">
        <v>61668</v>
      </c>
      <c r="Q40" s="258">
        <v>465963</v>
      </c>
      <c r="R40" s="259">
        <v>66654</v>
      </c>
      <c r="S40" s="258">
        <v>501015</v>
      </c>
      <c r="T40" s="259">
        <v>72296</v>
      </c>
      <c r="U40" s="258">
        <v>528450</v>
      </c>
      <c r="V40" s="259">
        <v>78682</v>
      </c>
      <c r="W40" s="258">
        <v>563644</v>
      </c>
      <c r="X40" s="259">
        <v>83954</v>
      </c>
      <c r="Y40" s="258">
        <v>581270</v>
      </c>
      <c r="Z40" s="259">
        <v>89599</v>
      </c>
      <c r="AA40" s="258">
        <v>609499</v>
      </c>
      <c r="AB40" s="259">
        <v>95471</v>
      </c>
      <c r="AC40" s="258">
        <v>634527</v>
      </c>
      <c r="AD40" s="259">
        <v>101451</v>
      </c>
      <c r="AE40" s="258">
        <v>656953</v>
      </c>
      <c r="AF40" s="259">
        <v>107301</v>
      </c>
      <c r="AG40" s="258">
        <v>679060</v>
      </c>
      <c r="AH40" s="259">
        <v>111616</v>
      </c>
      <c r="AI40" s="258">
        <v>707442</v>
      </c>
      <c r="AJ40" s="259">
        <v>117482</v>
      </c>
      <c r="AK40" s="258">
        <v>730295</v>
      </c>
      <c r="AL40" s="259">
        <v>122960</v>
      </c>
      <c r="AM40" s="258">
        <v>750149</v>
      </c>
      <c r="AN40" s="259">
        <v>127854</v>
      </c>
      <c r="AO40" s="258">
        <v>772007</v>
      </c>
      <c r="AP40" s="259">
        <v>132673</v>
      </c>
      <c r="AQ40" s="258">
        <v>793742</v>
      </c>
      <c r="AR40" s="259">
        <v>137964</v>
      </c>
      <c r="AS40" s="258">
        <v>808188</v>
      </c>
      <c r="AT40" s="259">
        <v>142438</v>
      </c>
      <c r="AU40" s="258">
        <v>831739</v>
      </c>
      <c r="AV40" s="259">
        <v>146942</v>
      </c>
      <c r="AW40" s="258">
        <v>850056</v>
      </c>
      <c r="AX40" s="259">
        <v>150928</v>
      </c>
      <c r="AY40" s="258">
        <v>869171</v>
      </c>
      <c r="AZ40" s="259">
        <v>155619</v>
      </c>
      <c r="BA40" s="258">
        <v>886856</v>
      </c>
      <c r="BB40" s="259">
        <v>160738</v>
      </c>
      <c r="BC40" s="258">
        <v>902588</v>
      </c>
      <c r="BD40" s="259">
        <v>165696</v>
      </c>
      <c r="BE40" s="258">
        <v>919388</v>
      </c>
      <c r="BF40" s="259">
        <v>169675</v>
      </c>
      <c r="BG40" s="258">
        <v>936747</v>
      </c>
      <c r="BH40" s="259">
        <v>176086</v>
      </c>
      <c r="BI40" s="258">
        <v>952754</v>
      </c>
      <c r="BJ40" s="259">
        <v>184713</v>
      </c>
      <c r="BK40" s="258">
        <v>967068</v>
      </c>
      <c r="BL40" s="259">
        <v>189536</v>
      </c>
      <c r="BM40" s="258">
        <v>983776</v>
      </c>
      <c r="BN40" s="259">
        <v>193617</v>
      </c>
      <c r="BO40" s="258">
        <v>998614</v>
      </c>
      <c r="BP40" s="259">
        <v>199275</v>
      </c>
      <c r="BQ40" s="258">
        <v>1012831</v>
      </c>
      <c r="BR40" s="259">
        <v>205068</v>
      </c>
      <c r="BS40" s="258">
        <v>1026754</v>
      </c>
      <c r="BT40" s="259">
        <v>210516</v>
      </c>
      <c r="BU40" s="258">
        <v>1040229</v>
      </c>
      <c r="BV40" s="259">
        <v>215265</v>
      </c>
      <c r="BW40" s="258">
        <v>1054955</v>
      </c>
      <c r="BX40" s="259">
        <v>221094</v>
      </c>
      <c r="BY40" s="258">
        <v>1067854</v>
      </c>
      <c r="BZ40" s="259">
        <v>226728</v>
      </c>
      <c r="CA40" s="258">
        <v>1077127</v>
      </c>
      <c r="CB40" s="259">
        <v>231673</v>
      </c>
      <c r="CC40" s="258">
        <v>1090943</v>
      </c>
      <c r="CD40" s="259">
        <v>236228</v>
      </c>
      <c r="CE40" s="258">
        <v>1102634</v>
      </c>
      <c r="CF40" s="259">
        <v>241441</v>
      </c>
      <c r="CG40" s="258">
        <v>1117363</v>
      </c>
      <c r="CH40" s="259">
        <v>246489</v>
      </c>
      <c r="CI40" s="258">
        <v>1128455</v>
      </c>
      <c r="CJ40" s="259">
        <v>251044</v>
      </c>
      <c r="CK40" s="258">
        <v>1140213</v>
      </c>
      <c r="CL40" s="259">
        <v>255371</v>
      </c>
      <c r="CM40" s="258">
        <v>1152533</v>
      </c>
      <c r="CN40" s="259">
        <v>258519</v>
      </c>
      <c r="CO40" s="258">
        <v>1164938</v>
      </c>
      <c r="CP40" s="259">
        <v>264167</v>
      </c>
      <c r="CQ40" s="258">
        <v>1177262</v>
      </c>
      <c r="CR40" s="259">
        <v>269555</v>
      </c>
      <c r="CS40" s="258">
        <v>1190324</v>
      </c>
      <c r="CT40" s="259">
        <v>274191</v>
      </c>
      <c r="CU40" s="258">
        <v>1204408</v>
      </c>
      <c r="CV40" s="259">
        <v>280240</v>
      </c>
      <c r="CW40" s="258">
        <v>1217705</v>
      </c>
      <c r="CX40" s="259">
        <v>285672</v>
      </c>
      <c r="CY40" s="258">
        <v>1229020</v>
      </c>
      <c r="CZ40" s="259">
        <v>290603</v>
      </c>
      <c r="DA40" s="258">
        <v>1242595</v>
      </c>
      <c r="DB40" s="259">
        <v>296453</v>
      </c>
      <c r="DC40" s="258">
        <v>1246760</v>
      </c>
      <c r="DD40" s="259">
        <v>297941</v>
      </c>
      <c r="DE40" s="258">
        <v>1254243</v>
      </c>
      <c r="DF40" s="259">
        <v>301194</v>
      </c>
      <c r="DG40" s="258">
        <v>1262916</v>
      </c>
      <c r="DH40" s="259">
        <v>304852</v>
      </c>
      <c r="DI40" s="258">
        <v>1272470</v>
      </c>
      <c r="DJ40" s="259">
        <v>307952</v>
      </c>
      <c r="DK40" s="258">
        <v>1283047</v>
      </c>
      <c r="DL40" s="259">
        <v>311821</v>
      </c>
      <c r="DM40" s="258">
        <v>1294724</v>
      </c>
      <c r="DN40" s="259">
        <v>319769</v>
      </c>
      <c r="DO40" s="258">
        <v>1308057</v>
      </c>
      <c r="DP40" s="260">
        <v>325553</v>
      </c>
      <c r="DQ40" s="258">
        <v>1320663</v>
      </c>
      <c r="DR40" s="259">
        <v>329385</v>
      </c>
      <c r="DS40" s="258">
        <v>1334504</v>
      </c>
      <c r="DT40" s="259">
        <v>338488</v>
      </c>
      <c r="DU40" s="258">
        <v>1348967</v>
      </c>
      <c r="DV40" s="259">
        <v>343415</v>
      </c>
      <c r="DW40" s="258">
        <v>1362213</v>
      </c>
      <c r="DX40" s="260">
        <v>347912</v>
      </c>
      <c r="DY40" s="258">
        <v>1376504</v>
      </c>
      <c r="DZ40" s="259">
        <v>351656</v>
      </c>
      <c r="EA40" s="258">
        <v>1391886</v>
      </c>
      <c r="EB40" s="259">
        <v>356017</v>
      </c>
      <c r="EC40" s="258">
        <v>1408158</v>
      </c>
      <c r="ED40" s="259">
        <v>360288</v>
      </c>
      <c r="EE40" s="258">
        <v>1422654</v>
      </c>
      <c r="EF40" s="260">
        <v>365764</v>
      </c>
      <c r="EG40" s="258">
        <v>1438100</v>
      </c>
      <c r="EH40" s="259">
        <v>369122</v>
      </c>
      <c r="EI40" s="258">
        <v>1452489</v>
      </c>
      <c r="EJ40" s="259">
        <v>372820</v>
      </c>
      <c r="EK40" s="258">
        <v>1466498</v>
      </c>
      <c r="EL40" s="259">
        <v>376503</v>
      </c>
      <c r="EM40" s="258">
        <v>1479307</v>
      </c>
      <c r="EN40" s="259">
        <v>379890</v>
      </c>
      <c r="EO40" s="258">
        <v>1492168</v>
      </c>
      <c r="EP40" s="259">
        <v>385376</v>
      </c>
      <c r="EQ40" s="258">
        <v>1508663</v>
      </c>
      <c r="ER40" s="259">
        <v>396686</v>
      </c>
      <c r="ES40" s="258">
        <v>1523886</v>
      </c>
      <c r="ET40" s="259">
        <v>400467</v>
      </c>
      <c r="EU40" s="260">
        <v>1538945</v>
      </c>
      <c r="EV40" s="260">
        <v>403982</v>
      </c>
      <c r="EW40" s="258">
        <v>1552794</v>
      </c>
      <c r="EX40" s="260">
        <v>407171</v>
      </c>
      <c r="EY40" s="258"/>
      <c r="EZ40" s="260"/>
      <c r="FA40" s="258"/>
      <c r="FB40" s="260"/>
      <c r="FC40" s="260"/>
      <c r="FD40" s="260"/>
    </row>
    <row r="41" spans="1:160" s="148" customFormat="1" ht="14.25" customHeight="1" x14ac:dyDescent="0.2">
      <c r="A41" s="256">
        <v>35</v>
      </c>
      <c r="B41" s="257" t="s">
        <v>35</v>
      </c>
      <c r="C41" s="258"/>
      <c r="D41" s="259"/>
      <c r="E41" s="258"/>
      <c r="F41" s="259"/>
      <c r="G41" s="258">
        <v>2040</v>
      </c>
      <c r="H41" s="259">
        <v>132</v>
      </c>
      <c r="I41" s="258">
        <v>4157</v>
      </c>
      <c r="J41" s="259">
        <v>239</v>
      </c>
      <c r="K41" s="258">
        <v>6185</v>
      </c>
      <c r="L41" s="259">
        <v>318</v>
      </c>
      <c r="M41" s="258">
        <v>8607</v>
      </c>
      <c r="N41" s="259">
        <v>438</v>
      </c>
      <c r="O41" s="258">
        <v>10859</v>
      </c>
      <c r="P41" s="259">
        <v>665</v>
      </c>
      <c r="Q41" s="258">
        <v>11815</v>
      </c>
      <c r="R41" s="259">
        <v>718</v>
      </c>
      <c r="S41" s="258">
        <v>12941</v>
      </c>
      <c r="T41" s="259">
        <v>787</v>
      </c>
      <c r="U41" s="258">
        <v>14085</v>
      </c>
      <c r="V41" s="259">
        <v>867</v>
      </c>
      <c r="W41" s="258">
        <v>15442</v>
      </c>
      <c r="X41" s="259">
        <v>930</v>
      </c>
      <c r="Y41" s="258">
        <v>16156</v>
      </c>
      <c r="Z41" s="259">
        <v>983</v>
      </c>
      <c r="AA41" s="258">
        <v>17195</v>
      </c>
      <c r="AB41" s="259">
        <v>1049</v>
      </c>
      <c r="AC41" s="258">
        <v>18237</v>
      </c>
      <c r="AD41" s="259">
        <v>1126</v>
      </c>
      <c r="AE41" s="258">
        <v>19335</v>
      </c>
      <c r="AF41" s="259">
        <v>1234</v>
      </c>
      <c r="AG41" s="258">
        <v>20372</v>
      </c>
      <c r="AH41" s="259">
        <v>1305</v>
      </c>
      <c r="AI41" s="258">
        <v>21742</v>
      </c>
      <c r="AJ41" s="259">
        <v>1398</v>
      </c>
      <c r="AK41" s="258">
        <v>22928</v>
      </c>
      <c r="AL41" s="259">
        <v>1509</v>
      </c>
      <c r="AM41" s="258">
        <v>24095</v>
      </c>
      <c r="AN41" s="259">
        <v>1592</v>
      </c>
      <c r="AO41" s="258">
        <v>25318</v>
      </c>
      <c r="AP41" s="259">
        <v>1679</v>
      </c>
      <c r="AQ41" s="258">
        <v>26736</v>
      </c>
      <c r="AR41" s="259">
        <v>1761</v>
      </c>
      <c r="AS41" s="258">
        <v>27606</v>
      </c>
      <c r="AT41" s="259">
        <v>1838</v>
      </c>
      <c r="AU41" s="258">
        <v>29125</v>
      </c>
      <c r="AV41" s="259">
        <v>1918</v>
      </c>
      <c r="AW41" s="258">
        <v>30214</v>
      </c>
      <c r="AX41" s="259">
        <v>1967</v>
      </c>
      <c r="AY41" s="258">
        <v>31482</v>
      </c>
      <c r="AZ41" s="259">
        <v>2050</v>
      </c>
      <c r="BA41" s="258">
        <v>33916</v>
      </c>
      <c r="BB41" s="259">
        <v>2252</v>
      </c>
      <c r="BC41" s="258">
        <v>37050</v>
      </c>
      <c r="BD41" s="259">
        <v>2594</v>
      </c>
      <c r="BE41" s="258">
        <v>39677</v>
      </c>
      <c r="BF41" s="259">
        <v>2912</v>
      </c>
      <c r="BG41" s="258">
        <v>42458</v>
      </c>
      <c r="BH41" s="259">
        <v>3300</v>
      </c>
      <c r="BI41" s="258">
        <v>45221</v>
      </c>
      <c r="BJ41" s="259">
        <v>3896</v>
      </c>
      <c r="BK41" s="258">
        <v>48169</v>
      </c>
      <c r="BL41" s="259">
        <v>4333</v>
      </c>
      <c r="BM41" s="258">
        <v>51397</v>
      </c>
      <c r="BN41" s="259">
        <v>4703</v>
      </c>
      <c r="BO41" s="258">
        <v>54524</v>
      </c>
      <c r="BP41" s="259">
        <v>5179</v>
      </c>
      <c r="BQ41" s="258">
        <v>58133</v>
      </c>
      <c r="BR41" s="259">
        <v>5660</v>
      </c>
      <c r="BS41" s="258">
        <v>61028</v>
      </c>
      <c r="BT41" s="259">
        <v>6119</v>
      </c>
      <c r="BU41" s="258">
        <v>64195</v>
      </c>
      <c r="BV41" s="259">
        <v>6558</v>
      </c>
      <c r="BW41" s="258">
        <v>67688</v>
      </c>
      <c r="BX41" s="259">
        <v>7162</v>
      </c>
      <c r="BY41" s="258">
        <v>70757</v>
      </c>
      <c r="BZ41" s="259">
        <v>7799</v>
      </c>
      <c r="CA41" s="258">
        <v>73180</v>
      </c>
      <c r="CB41" s="259">
        <v>8321</v>
      </c>
      <c r="CC41" s="258">
        <v>76445</v>
      </c>
      <c r="CD41" s="259">
        <v>8795</v>
      </c>
      <c r="CE41" s="258">
        <v>79489</v>
      </c>
      <c r="CF41" s="259">
        <v>9361</v>
      </c>
      <c r="CG41" s="258">
        <v>82988</v>
      </c>
      <c r="CH41" s="259">
        <v>9966</v>
      </c>
      <c r="CI41" s="258">
        <v>86390</v>
      </c>
      <c r="CJ41" s="259">
        <v>10484</v>
      </c>
      <c r="CK41" s="258">
        <v>89830</v>
      </c>
      <c r="CL41" s="259">
        <v>10999</v>
      </c>
      <c r="CM41" s="258">
        <v>93448</v>
      </c>
      <c r="CN41" s="259">
        <v>11429</v>
      </c>
      <c r="CO41" s="258">
        <v>97222</v>
      </c>
      <c r="CP41" s="259">
        <v>12090</v>
      </c>
      <c r="CQ41" s="258">
        <v>101053</v>
      </c>
      <c r="CR41" s="259">
        <v>12771</v>
      </c>
      <c r="CS41" s="258">
        <v>104881</v>
      </c>
      <c r="CT41" s="259">
        <v>13344</v>
      </c>
      <c r="CU41" s="258">
        <v>109366</v>
      </c>
      <c r="CV41" s="259">
        <v>14162</v>
      </c>
      <c r="CW41" s="258">
        <v>113798</v>
      </c>
      <c r="CX41" s="259">
        <v>14949</v>
      </c>
      <c r="CY41" s="258">
        <v>118078</v>
      </c>
      <c r="CZ41" s="259">
        <v>15359</v>
      </c>
      <c r="DA41" s="258">
        <v>121957</v>
      </c>
      <c r="DB41" s="259">
        <v>16286</v>
      </c>
      <c r="DC41" s="258">
        <v>123013</v>
      </c>
      <c r="DD41" s="259">
        <v>16524</v>
      </c>
      <c r="DE41" s="258">
        <v>124841</v>
      </c>
      <c r="DF41" s="259">
        <v>16983</v>
      </c>
      <c r="DG41" s="258">
        <v>127611</v>
      </c>
      <c r="DH41" s="259">
        <v>17730</v>
      </c>
      <c r="DI41" s="258">
        <v>130777</v>
      </c>
      <c r="DJ41" s="259">
        <v>18401</v>
      </c>
      <c r="DK41" s="258">
        <v>134146</v>
      </c>
      <c r="DL41" s="259">
        <v>19174</v>
      </c>
      <c r="DM41" s="258">
        <v>137937</v>
      </c>
      <c r="DN41" s="259">
        <v>19848</v>
      </c>
      <c r="DO41" s="258">
        <v>141518</v>
      </c>
      <c r="DP41" s="260">
        <v>21018</v>
      </c>
      <c r="DQ41" s="258">
        <v>145096</v>
      </c>
      <c r="DR41" s="259">
        <v>21595</v>
      </c>
      <c r="DS41" s="258">
        <v>149362</v>
      </c>
      <c r="DT41" s="259">
        <v>22690</v>
      </c>
      <c r="DU41" s="258">
        <v>153913</v>
      </c>
      <c r="DV41" s="259">
        <v>23505</v>
      </c>
      <c r="DW41" s="258">
        <v>158471</v>
      </c>
      <c r="DX41" s="260">
        <v>24265</v>
      </c>
      <c r="DY41" s="258">
        <v>163234</v>
      </c>
      <c r="DZ41" s="259">
        <v>24953</v>
      </c>
      <c r="EA41" s="258">
        <v>168029</v>
      </c>
      <c r="EB41" s="259">
        <v>25784</v>
      </c>
      <c r="EC41" s="258">
        <v>172755</v>
      </c>
      <c r="ED41" s="259">
        <v>26634</v>
      </c>
      <c r="EE41" s="258">
        <v>177016</v>
      </c>
      <c r="EF41" s="260">
        <v>27665</v>
      </c>
      <c r="EG41" s="258">
        <v>181294</v>
      </c>
      <c r="EH41" s="259">
        <v>28350</v>
      </c>
      <c r="EI41" s="258">
        <v>185935</v>
      </c>
      <c r="EJ41" s="259">
        <v>29142</v>
      </c>
      <c r="EK41" s="258">
        <v>190798</v>
      </c>
      <c r="EL41" s="259">
        <v>30155</v>
      </c>
      <c r="EM41" s="258">
        <v>195793</v>
      </c>
      <c r="EN41" s="259">
        <v>30967</v>
      </c>
      <c r="EO41" s="258">
        <v>200901</v>
      </c>
      <c r="EP41" s="259">
        <v>31731</v>
      </c>
      <c r="EQ41" s="258">
        <v>206576</v>
      </c>
      <c r="ER41" s="259">
        <v>35176</v>
      </c>
      <c r="ES41" s="258">
        <v>212786</v>
      </c>
      <c r="ET41" s="259">
        <v>36391</v>
      </c>
      <c r="EU41" s="260">
        <v>220216</v>
      </c>
      <c r="EV41" s="260">
        <v>37292</v>
      </c>
      <c r="EW41" s="258">
        <v>225206</v>
      </c>
      <c r="EX41" s="260">
        <v>37996</v>
      </c>
      <c r="EY41" s="258"/>
      <c r="EZ41" s="260"/>
      <c r="FA41" s="258"/>
      <c r="FB41" s="260"/>
      <c r="FC41" s="260"/>
      <c r="FD41" s="260"/>
    </row>
    <row r="42" spans="1:160" s="148" customFormat="1" x14ac:dyDescent="0.2">
      <c r="A42" s="256">
        <v>36</v>
      </c>
      <c r="B42" s="257" t="s">
        <v>36</v>
      </c>
      <c r="C42" s="258"/>
      <c r="D42" s="259"/>
      <c r="E42" s="258"/>
      <c r="F42" s="259"/>
      <c r="G42" s="258">
        <v>9753</v>
      </c>
      <c r="H42" s="259">
        <v>34</v>
      </c>
      <c r="I42" s="258">
        <v>25799</v>
      </c>
      <c r="J42" s="259">
        <v>74</v>
      </c>
      <c r="K42" s="258">
        <v>44189</v>
      </c>
      <c r="L42" s="259">
        <v>143</v>
      </c>
      <c r="M42" s="258">
        <v>65629</v>
      </c>
      <c r="N42" s="259">
        <v>197</v>
      </c>
      <c r="O42" s="258">
        <v>98386</v>
      </c>
      <c r="P42" s="259">
        <v>269</v>
      </c>
      <c r="Q42" s="258">
        <v>109014</v>
      </c>
      <c r="R42" s="259">
        <v>300</v>
      </c>
      <c r="S42" s="258">
        <v>120683</v>
      </c>
      <c r="T42" s="259">
        <v>335</v>
      </c>
      <c r="U42" s="258">
        <v>131651</v>
      </c>
      <c r="V42" s="259">
        <v>382</v>
      </c>
      <c r="W42" s="258">
        <v>146825</v>
      </c>
      <c r="X42" s="259">
        <v>427</v>
      </c>
      <c r="Y42" s="258">
        <v>155105</v>
      </c>
      <c r="Z42" s="259">
        <v>490</v>
      </c>
      <c r="AA42" s="258">
        <v>166755</v>
      </c>
      <c r="AB42" s="259">
        <v>534</v>
      </c>
      <c r="AC42" s="258">
        <v>178345</v>
      </c>
      <c r="AD42" s="259">
        <v>580</v>
      </c>
      <c r="AE42" s="258">
        <v>190591</v>
      </c>
      <c r="AF42" s="259">
        <v>618</v>
      </c>
      <c r="AG42" s="258">
        <v>202105</v>
      </c>
      <c r="AH42" s="259">
        <v>669</v>
      </c>
      <c r="AI42" s="258">
        <v>215271</v>
      </c>
      <c r="AJ42" s="259">
        <v>713</v>
      </c>
      <c r="AK42" s="258">
        <v>227328</v>
      </c>
      <c r="AL42" s="259">
        <v>763</v>
      </c>
      <c r="AM42" s="258">
        <v>240010</v>
      </c>
      <c r="AN42" s="259">
        <v>803</v>
      </c>
      <c r="AO42" s="258">
        <v>253331</v>
      </c>
      <c r="AP42" s="259">
        <v>853</v>
      </c>
      <c r="AQ42" s="258">
        <v>266086</v>
      </c>
      <c r="AR42" s="259">
        <v>893</v>
      </c>
      <c r="AS42" s="258">
        <v>274875</v>
      </c>
      <c r="AT42" s="259">
        <v>939</v>
      </c>
      <c r="AU42" s="258">
        <v>291420</v>
      </c>
      <c r="AV42" s="259">
        <v>982</v>
      </c>
      <c r="AW42" s="258">
        <v>303928</v>
      </c>
      <c r="AX42" s="259">
        <v>1024</v>
      </c>
      <c r="AY42" s="258">
        <v>317281</v>
      </c>
      <c r="AZ42" s="259">
        <v>1086</v>
      </c>
      <c r="BA42" s="258">
        <v>329811</v>
      </c>
      <c r="BB42" s="259">
        <v>1134</v>
      </c>
      <c r="BC42" s="258">
        <v>342219</v>
      </c>
      <c r="BD42" s="259">
        <v>1198</v>
      </c>
      <c r="BE42" s="258">
        <v>355321</v>
      </c>
      <c r="BF42" s="259">
        <v>1241</v>
      </c>
      <c r="BG42" s="258">
        <v>368647</v>
      </c>
      <c r="BH42" s="259">
        <v>1279</v>
      </c>
      <c r="BI42" s="258">
        <v>381354</v>
      </c>
      <c r="BJ42" s="259">
        <v>1382</v>
      </c>
      <c r="BK42" s="258">
        <v>394482</v>
      </c>
      <c r="BL42" s="259">
        <v>1444</v>
      </c>
      <c r="BM42" s="258">
        <v>409843</v>
      </c>
      <c r="BN42" s="259">
        <v>1522</v>
      </c>
      <c r="BO42" s="258">
        <v>422835</v>
      </c>
      <c r="BP42" s="259">
        <v>1592</v>
      </c>
      <c r="BQ42" s="258">
        <v>436433</v>
      </c>
      <c r="BR42" s="259">
        <v>1664</v>
      </c>
      <c r="BS42" s="258">
        <v>450628</v>
      </c>
      <c r="BT42" s="259">
        <v>1743</v>
      </c>
      <c r="BU42" s="258">
        <v>465763</v>
      </c>
      <c r="BV42" s="259">
        <v>1824</v>
      </c>
      <c r="BW42" s="258">
        <v>479903</v>
      </c>
      <c r="BX42" s="259">
        <v>1916</v>
      </c>
      <c r="BY42" s="258">
        <v>494494</v>
      </c>
      <c r="BZ42" s="259">
        <v>1999</v>
      </c>
      <c r="CA42" s="258">
        <v>506979</v>
      </c>
      <c r="CB42" s="259">
        <v>2079</v>
      </c>
      <c r="CC42" s="258">
        <v>523430</v>
      </c>
      <c r="CD42" s="259">
        <v>2161</v>
      </c>
      <c r="CE42" s="258">
        <v>536134</v>
      </c>
      <c r="CF42" s="259">
        <v>2257</v>
      </c>
      <c r="CG42" s="258">
        <v>553045</v>
      </c>
      <c r="CH42" s="259">
        <v>2327</v>
      </c>
      <c r="CI42" s="258">
        <v>568546</v>
      </c>
      <c r="CJ42" s="259">
        <v>2419</v>
      </c>
      <c r="CK42" s="258">
        <v>584924</v>
      </c>
      <c r="CL42" s="259">
        <v>2512</v>
      </c>
      <c r="CM42" s="258">
        <v>599838</v>
      </c>
      <c r="CN42" s="259">
        <v>2616</v>
      </c>
      <c r="CO42" s="258">
        <v>615174</v>
      </c>
      <c r="CP42" s="259">
        <v>2721</v>
      </c>
      <c r="CQ42" s="258">
        <v>631352</v>
      </c>
      <c r="CR42" s="259">
        <v>2838</v>
      </c>
      <c r="CS42" s="258">
        <v>648603</v>
      </c>
      <c r="CT42" s="259">
        <v>2933</v>
      </c>
      <c r="CU42" s="258">
        <v>665383</v>
      </c>
      <c r="CV42" s="259">
        <v>3042</v>
      </c>
      <c r="CW42" s="258">
        <v>681647</v>
      </c>
      <c r="CX42" s="259">
        <v>3152</v>
      </c>
      <c r="CY42" s="258">
        <v>697013</v>
      </c>
      <c r="CZ42" s="259">
        <v>3241</v>
      </c>
      <c r="DA42" s="258">
        <v>714201</v>
      </c>
      <c r="DB42" s="259">
        <v>3427</v>
      </c>
      <c r="DC42" s="258">
        <v>720187</v>
      </c>
      <c r="DD42" s="259">
        <v>3478</v>
      </c>
      <c r="DE42" s="258">
        <v>730731</v>
      </c>
      <c r="DF42" s="259">
        <v>3557</v>
      </c>
      <c r="DG42" s="258">
        <v>742934</v>
      </c>
      <c r="DH42" s="259">
        <v>3672</v>
      </c>
      <c r="DI42" s="258">
        <v>755595</v>
      </c>
      <c r="DJ42" s="259">
        <v>3751</v>
      </c>
      <c r="DK42" s="258">
        <v>767594</v>
      </c>
      <c r="DL42" s="259">
        <v>3858</v>
      </c>
      <c r="DM42" s="258">
        <v>782538</v>
      </c>
      <c r="DN42" s="259">
        <v>3978</v>
      </c>
      <c r="DO42" s="258">
        <v>798059</v>
      </c>
      <c r="DP42" s="260">
        <v>4195</v>
      </c>
      <c r="DQ42" s="258">
        <v>813295</v>
      </c>
      <c r="DR42" s="259">
        <v>4294</v>
      </c>
      <c r="DS42" s="258">
        <v>829166</v>
      </c>
      <c r="DT42" s="259">
        <v>4459</v>
      </c>
      <c r="DU42" s="258">
        <v>846163</v>
      </c>
      <c r="DV42" s="259">
        <v>4586</v>
      </c>
      <c r="DW42" s="258">
        <v>863724</v>
      </c>
      <c r="DX42" s="260">
        <v>4714</v>
      </c>
      <c r="DY42" s="258">
        <v>882885</v>
      </c>
      <c r="DZ42" s="259">
        <v>4870</v>
      </c>
      <c r="EA42" s="258">
        <v>901009</v>
      </c>
      <c r="EB42" s="259">
        <v>5020</v>
      </c>
      <c r="EC42" s="258">
        <v>919557</v>
      </c>
      <c r="ED42" s="259">
        <v>5182</v>
      </c>
      <c r="EE42" s="258">
        <v>937859</v>
      </c>
      <c r="EF42" s="260">
        <v>5397</v>
      </c>
      <c r="EG42" s="258">
        <v>958848</v>
      </c>
      <c r="EH42" s="259">
        <v>5597</v>
      </c>
      <c r="EI42" s="258">
        <v>977468</v>
      </c>
      <c r="EJ42" s="259">
        <v>5777</v>
      </c>
      <c r="EK42" s="258">
        <v>996395</v>
      </c>
      <c r="EL42" s="259">
        <v>5989</v>
      </c>
      <c r="EM42" s="258">
        <v>1016397</v>
      </c>
      <c r="EN42" s="259">
        <v>6170</v>
      </c>
      <c r="EO42" s="258">
        <v>1038006</v>
      </c>
      <c r="EP42" s="259">
        <v>6366</v>
      </c>
      <c r="EQ42" s="258">
        <v>1059057</v>
      </c>
      <c r="ER42" s="259">
        <v>6855</v>
      </c>
      <c r="ES42" s="258">
        <v>1080282</v>
      </c>
      <c r="ET42" s="259">
        <v>7117</v>
      </c>
      <c r="EU42" s="260">
        <v>1102102</v>
      </c>
      <c r="EV42" s="260">
        <v>7350</v>
      </c>
      <c r="EW42" s="258">
        <v>1124357</v>
      </c>
      <c r="EX42" s="260">
        <v>7515</v>
      </c>
      <c r="EY42" s="258"/>
      <c r="EZ42" s="260"/>
      <c r="FA42" s="258"/>
      <c r="FB42" s="260"/>
      <c r="FC42" s="260"/>
      <c r="FD42" s="260"/>
    </row>
    <row r="43" spans="1:160" s="148" customFormat="1" x14ac:dyDescent="0.2">
      <c r="A43" s="256">
        <v>37</v>
      </c>
      <c r="B43" s="257" t="s">
        <v>37</v>
      </c>
      <c r="C43" s="258"/>
      <c r="D43" s="259"/>
      <c r="E43" s="258"/>
      <c r="F43" s="259"/>
      <c r="G43" s="258">
        <v>4236</v>
      </c>
      <c r="H43" s="259">
        <v>264</v>
      </c>
      <c r="I43" s="258">
        <v>10033</v>
      </c>
      <c r="J43" s="259">
        <v>500</v>
      </c>
      <c r="K43" s="258">
        <v>16572</v>
      </c>
      <c r="L43" s="259">
        <v>727</v>
      </c>
      <c r="M43" s="258">
        <v>23556</v>
      </c>
      <c r="N43" s="259">
        <v>1012</v>
      </c>
      <c r="O43" s="258">
        <v>31627</v>
      </c>
      <c r="P43" s="259">
        <v>1554</v>
      </c>
      <c r="Q43" s="258">
        <v>35219</v>
      </c>
      <c r="R43" s="259">
        <v>1730</v>
      </c>
      <c r="S43" s="258">
        <v>39196</v>
      </c>
      <c r="T43" s="259">
        <v>1898</v>
      </c>
      <c r="U43" s="258">
        <v>43305</v>
      </c>
      <c r="V43" s="259">
        <v>2109</v>
      </c>
      <c r="W43" s="258">
        <v>49783</v>
      </c>
      <c r="X43" s="259">
        <v>2280</v>
      </c>
      <c r="Y43" s="258">
        <v>52896</v>
      </c>
      <c r="Z43" s="259">
        <v>2498</v>
      </c>
      <c r="AA43" s="258">
        <v>57546</v>
      </c>
      <c r="AB43" s="259">
        <v>2693</v>
      </c>
      <c r="AC43" s="258">
        <v>62653</v>
      </c>
      <c r="AD43" s="259">
        <v>2930</v>
      </c>
      <c r="AE43" s="258">
        <v>68079</v>
      </c>
      <c r="AF43" s="259">
        <v>3159</v>
      </c>
      <c r="AG43" s="258">
        <v>72709</v>
      </c>
      <c r="AH43" s="259">
        <v>3356</v>
      </c>
      <c r="AI43" s="258">
        <v>79446</v>
      </c>
      <c r="AJ43" s="259">
        <v>3615</v>
      </c>
      <c r="AK43" s="258">
        <v>86593</v>
      </c>
      <c r="AL43" s="259">
        <v>3863</v>
      </c>
      <c r="AM43" s="258">
        <v>93116</v>
      </c>
      <c r="AN43" s="259">
        <v>4137</v>
      </c>
      <c r="AO43" s="258">
        <v>99797</v>
      </c>
      <c r="AP43" s="259">
        <v>4398</v>
      </c>
      <c r="AQ43" s="258">
        <v>106884</v>
      </c>
      <c r="AR43" s="259">
        <v>4622</v>
      </c>
      <c r="AS43" s="258">
        <v>111300</v>
      </c>
      <c r="AT43" s="259">
        <v>4804</v>
      </c>
      <c r="AU43" s="258">
        <v>119186</v>
      </c>
      <c r="AV43" s="259">
        <v>5005</v>
      </c>
      <c r="AW43" s="258">
        <v>125571</v>
      </c>
      <c r="AX43" s="259">
        <v>5258</v>
      </c>
      <c r="AY43" s="258">
        <v>131847</v>
      </c>
      <c r="AZ43" s="259">
        <v>5522</v>
      </c>
      <c r="BA43" s="258">
        <v>138028</v>
      </c>
      <c r="BB43" s="259">
        <v>5756</v>
      </c>
      <c r="BC43" s="258">
        <v>144052</v>
      </c>
      <c r="BD43" s="259">
        <v>6013</v>
      </c>
      <c r="BE43" s="258">
        <v>150112</v>
      </c>
      <c r="BF43" s="259">
        <v>6232</v>
      </c>
      <c r="BG43" s="258">
        <v>156778</v>
      </c>
      <c r="BH43" s="259">
        <v>6346</v>
      </c>
      <c r="BI43" s="258">
        <v>164145</v>
      </c>
      <c r="BJ43" s="259">
        <v>6843</v>
      </c>
      <c r="BK43" s="258">
        <v>170514</v>
      </c>
      <c r="BL43" s="259">
        <v>7082</v>
      </c>
      <c r="BM43" s="258">
        <v>178227</v>
      </c>
      <c r="BN43" s="259">
        <v>7320</v>
      </c>
      <c r="BO43" s="258">
        <v>184959</v>
      </c>
      <c r="BP43" s="259">
        <v>7580</v>
      </c>
      <c r="BQ43" s="258">
        <v>192157</v>
      </c>
      <c r="BR43" s="259">
        <v>7860</v>
      </c>
      <c r="BS43" s="258">
        <v>198626</v>
      </c>
      <c r="BT43" s="259">
        <v>8122</v>
      </c>
      <c r="BU43" s="258">
        <v>205643</v>
      </c>
      <c r="BV43" s="259">
        <v>8397</v>
      </c>
      <c r="BW43" s="258">
        <v>212534</v>
      </c>
      <c r="BX43" s="259">
        <v>8704</v>
      </c>
      <c r="BY43" s="258">
        <v>220023</v>
      </c>
      <c r="BZ43" s="259">
        <v>9057</v>
      </c>
      <c r="CA43" s="258">
        <v>226375</v>
      </c>
      <c r="CB43" s="259">
        <v>9347</v>
      </c>
      <c r="CC43" s="258">
        <v>233750</v>
      </c>
      <c r="CD43" s="259">
        <v>9661</v>
      </c>
      <c r="CE43" s="258">
        <v>239743</v>
      </c>
      <c r="CF43" s="259">
        <v>9965</v>
      </c>
      <c r="CG43" s="258">
        <v>250459</v>
      </c>
      <c r="CH43" s="259">
        <v>10320</v>
      </c>
      <c r="CI43" s="258">
        <v>257437</v>
      </c>
      <c r="CJ43" s="259">
        <v>10624</v>
      </c>
      <c r="CK43" s="258">
        <v>264699</v>
      </c>
      <c r="CL43" s="259">
        <v>10958</v>
      </c>
      <c r="CM43" s="258">
        <v>272362</v>
      </c>
      <c r="CN43" s="259">
        <v>11062</v>
      </c>
      <c r="CO43" s="258">
        <v>279997</v>
      </c>
      <c r="CP43" s="259">
        <v>11440</v>
      </c>
      <c r="CQ43" s="258">
        <v>287669</v>
      </c>
      <c r="CR43" s="259">
        <v>11829</v>
      </c>
      <c r="CS43" s="258">
        <v>295491</v>
      </c>
      <c r="CT43" s="259">
        <v>12188</v>
      </c>
      <c r="CU43" s="258">
        <v>303613</v>
      </c>
      <c r="CV43" s="259">
        <v>12610</v>
      </c>
      <c r="CW43" s="258">
        <v>312289</v>
      </c>
      <c r="CX43" s="259">
        <v>13032</v>
      </c>
      <c r="CY43" s="258">
        <v>320745</v>
      </c>
      <c r="CZ43" s="259">
        <v>13377</v>
      </c>
      <c r="DA43" s="258">
        <v>328691</v>
      </c>
      <c r="DB43" s="259">
        <v>13849</v>
      </c>
      <c r="DC43" s="258">
        <v>334358</v>
      </c>
      <c r="DD43" s="259">
        <v>14046</v>
      </c>
      <c r="DE43" s="258">
        <v>341600</v>
      </c>
      <c r="DF43" s="259">
        <v>14392</v>
      </c>
      <c r="DG43" s="258">
        <v>348960</v>
      </c>
      <c r="DH43" s="259">
        <v>14766</v>
      </c>
      <c r="DI43" s="258">
        <v>355879</v>
      </c>
      <c r="DJ43" s="259">
        <v>15047</v>
      </c>
      <c r="DK43" s="258">
        <v>362792</v>
      </c>
      <c r="DL43" s="259">
        <v>15394</v>
      </c>
      <c r="DM43" s="258">
        <v>370240</v>
      </c>
      <c r="DN43" s="259">
        <v>15803</v>
      </c>
      <c r="DO43" s="258">
        <v>377245</v>
      </c>
      <c r="DP43" s="260">
        <v>16280</v>
      </c>
      <c r="DQ43" s="258">
        <v>384541</v>
      </c>
      <c r="DR43" s="259">
        <v>16545</v>
      </c>
      <c r="DS43" s="258">
        <v>391342</v>
      </c>
      <c r="DT43" s="259">
        <v>17184</v>
      </c>
      <c r="DU43" s="258">
        <v>398889</v>
      </c>
      <c r="DV43" s="259">
        <v>17497</v>
      </c>
      <c r="DW43" s="258">
        <v>406245</v>
      </c>
      <c r="DX43" s="260">
        <v>17877</v>
      </c>
      <c r="DY43" s="258">
        <v>413751</v>
      </c>
      <c r="DZ43" s="259">
        <v>18177</v>
      </c>
      <c r="EA43" s="258">
        <v>421331</v>
      </c>
      <c r="EB43" s="259">
        <v>18505</v>
      </c>
      <c r="EC43" s="258">
        <v>429238</v>
      </c>
      <c r="ED43" s="259">
        <v>18914</v>
      </c>
      <c r="EE43" s="258">
        <v>437123</v>
      </c>
      <c r="EF43" s="260">
        <v>19298</v>
      </c>
      <c r="EG43" s="258">
        <v>445171</v>
      </c>
      <c r="EH43" s="259">
        <v>19637</v>
      </c>
      <c r="EI43" s="258">
        <v>453356</v>
      </c>
      <c r="EJ43" s="259">
        <v>20007</v>
      </c>
      <c r="EK43" s="258">
        <v>462315</v>
      </c>
      <c r="EL43" s="259">
        <v>20358</v>
      </c>
      <c r="EM43" s="258">
        <v>471062</v>
      </c>
      <c r="EN43" s="259">
        <v>20719</v>
      </c>
      <c r="EO43" s="258">
        <v>480224</v>
      </c>
      <c r="EP43" s="259">
        <v>21224</v>
      </c>
      <c r="EQ43" s="258">
        <v>490508</v>
      </c>
      <c r="ER43" s="259">
        <v>22338</v>
      </c>
      <c r="ES43" s="258">
        <v>500050</v>
      </c>
      <c r="ET43" s="259">
        <v>22835</v>
      </c>
      <c r="EU43" s="260">
        <v>509489</v>
      </c>
      <c r="EV43" s="260">
        <v>23263</v>
      </c>
      <c r="EW43" s="258">
        <v>518820</v>
      </c>
      <c r="EX43" s="260">
        <v>23692</v>
      </c>
      <c r="EY43" s="258"/>
      <c r="EZ43" s="260"/>
      <c r="FA43" s="258"/>
      <c r="FB43" s="260"/>
      <c r="FC43" s="260"/>
      <c r="FD43" s="260"/>
    </row>
    <row r="44" spans="1:160" s="148" customFormat="1" x14ac:dyDescent="0.2">
      <c r="A44" s="256">
        <v>38</v>
      </c>
      <c r="B44" s="257" t="s">
        <v>38</v>
      </c>
      <c r="C44" s="258"/>
      <c r="D44" s="259"/>
      <c r="E44" s="258"/>
      <c r="F44" s="259"/>
      <c r="G44" s="258">
        <v>25218</v>
      </c>
      <c r="H44" s="259">
        <v>606</v>
      </c>
      <c r="I44" s="258">
        <v>41674</v>
      </c>
      <c r="J44" s="259">
        <v>1029</v>
      </c>
      <c r="K44" s="258">
        <v>56527</v>
      </c>
      <c r="L44" s="259">
        <v>1374</v>
      </c>
      <c r="M44" s="258">
        <v>69951</v>
      </c>
      <c r="N44" s="259">
        <v>1628</v>
      </c>
      <c r="O44" s="258">
        <v>83201</v>
      </c>
      <c r="P44" s="259">
        <v>2251</v>
      </c>
      <c r="Q44" s="258">
        <v>88329</v>
      </c>
      <c r="R44" s="259">
        <v>2391</v>
      </c>
      <c r="S44" s="258">
        <v>94685</v>
      </c>
      <c r="T44" s="259">
        <v>2592</v>
      </c>
      <c r="U44" s="258">
        <v>100473</v>
      </c>
      <c r="V44" s="259">
        <v>2818</v>
      </c>
      <c r="W44" s="258">
        <v>106449</v>
      </c>
      <c r="X44" s="259">
        <v>2981</v>
      </c>
      <c r="Y44" s="258">
        <v>109343</v>
      </c>
      <c r="Z44" s="259">
        <v>3153</v>
      </c>
      <c r="AA44" s="258">
        <v>114178</v>
      </c>
      <c r="AB44" s="259">
        <v>3315</v>
      </c>
      <c r="AC44" s="258">
        <v>119028</v>
      </c>
      <c r="AD44" s="259">
        <v>3550</v>
      </c>
      <c r="AE44" s="258">
        <v>123149</v>
      </c>
      <c r="AF44" s="259">
        <v>3785</v>
      </c>
      <c r="AG44" s="258">
        <v>126744</v>
      </c>
      <c r="AH44" s="259">
        <v>3958</v>
      </c>
      <c r="AI44" s="258">
        <v>131552</v>
      </c>
      <c r="AJ44" s="259">
        <v>4199</v>
      </c>
      <c r="AK44" s="258">
        <v>136042</v>
      </c>
      <c r="AL44" s="259">
        <v>4422</v>
      </c>
      <c r="AM44" s="258">
        <v>139798</v>
      </c>
      <c r="AN44" s="259">
        <v>4614</v>
      </c>
      <c r="AO44" s="258">
        <v>143398</v>
      </c>
      <c r="AP44" s="259">
        <v>4792</v>
      </c>
      <c r="AQ44" s="258">
        <v>147539</v>
      </c>
      <c r="AR44" s="259">
        <v>5003</v>
      </c>
      <c r="AS44" s="258">
        <v>150639</v>
      </c>
      <c r="AT44" s="259">
        <v>5164</v>
      </c>
      <c r="AU44" s="258">
        <v>155701</v>
      </c>
      <c r="AV44" s="259">
        <v>5315</v>
      </c>
      <c r="AW44" s="258">
        <v>158960</v>
      </c>
      <c r="AX44" s="259">
        <v>5448</v>
      </c>
      <c r="AY44" s="258">
        <v>162991</v>
      </c>
      <c r="AZ44" s="259">
        <v>5631</v>
      </c>
      <c r="BA44" s="258">
        <v>167210</v>
      </c>
      <c r="BB44" s="259">
        <v>5855</v>
      </c>
      <c r="BC44" s="258">
        <v>170759</v>
      </c>
      <c r="BD44" s="259">
        <v>6025</v>
      </c>
      <c r="BE44" s="258">
        <v>174100</v>
      </c>
      <c r="BF44" s="259">
        <v>6185</v>
      </c>
      <c r="BG44" s="258">
        <v>178102</v>
      </c>
      <c r="BH44" s="259">
        <v>6405</v>
      </c>
      <c r="BI44" s="258">
        <v>182278</v>
      </c>
      <c r="BJ44" s="259">
        <v>6785</v>
      </c>
      <c r="BK44" s="258">
        <v>186049</v>
      </c>
      <c r="BL44" s="259">
        <v>6982</v>
      </c>
      <c r="BM44" s="258">
        <v>190144</v>
      </c>
      <c r="BN44" s="259">
        <v>7155</v>
      </c>
      <c r="BO44" s="258">
        <v>194607</v>
      </c>
      <c r="BP44" s="259">
        <v>7437</v>
      </c>
      <c r="BQ44" s="258">
        <v>199898</v>
      </c>
      <c r="BR44" s="259">
        <v>7738</v>
      </c>
      <c r="BS44" s="258">
        <v>204769</v>
      </c>
      <c r="BT44" s="259">
        <v>8016</v>
      </c>
      <c r="BU44" s="258">
        <v>208781</v>
      </c>
      <c r="BV44" s="259">
        <v>8206</v>
      </c>
      <c r="BW44" s="258">
        <v>213843</v>
      </c>
      <c r="BX44" s="259">
        <v>8519</v>
      </c>
      <c r="BY44" s="258">
        <v>219418</v>
      </c>
      <c r="BZ44" s="259">
        <v>8844</v>
      </c>
      <c r="CA44" s="258">
        <v>223060</v>
      </c>
      <c r="CB44" s="259">
        <v>9105</v>
      </c>
      <c r="CC44" s="258">
        <v>227595</v>
      </c>
      <c r="CD44" s="259">
        <v>9295</v>
      </c>
      <c r="CE44" s="258">
        <v>231964</v>
      </c>
      <c r="CF44" s="259">
        <v>9581</v>
      </c>
      <c r="CG44" s="258">
        <v>238144</v>
      </c>
      <c r="CH44" s="259">
        <v>9898</v>
      </c>
      <c r="CI44" s="258">
        <v>242724</v>
      </c>
      <c r="CJ44" s="259">
        <v>10141</v>
      </c>
      <c r="CK44" s="258">
        <v>247065</v>
      </c>
      <c r="CL44" s="259">
        <v>10379</v>
      </c>
      <c r="CM44" s="258">
        <v>251974</v>
      </c>
      <c r="CN44" s="259">
        <v>10576</v>
      </c>
      <c r="CO44" s="258">
        <v>257493</v>
      </c>
      <c r="CP44" s="259">
        <v>10936</v>
      </c>
      <c r="CQ44" s="258">
        <v>262239</v>
      </c>
      <c r="CR44" s="259">
        <v>11222</v>
      </c>
      <c r="CS44" s="258">
        <v>266893</v>
      </c>
      <c r="CT44" s="259">
        <v>11473</v>
      </c>
      <c r="CU44" s="258">
        <v>271866</v>
      </c>
      <c r="CV44" s="259">
        <v>11794</v>
      </c>
      <c r="CW44" s="258">
        <v>277277</v>
      </c>
      <c r="CX44" s="259">
        <v>12167</v>
      </c>
      <c r="CY44" s="258">
        <v>280981</v>
      </c>
      <c r="CZ44" s="259">
        <v>12379</v>
      </c>
      <c r="DA44" s="258">
        <v>285128</v>
      </c>
      <c r="DB44" s="259">
        <v>12741</v>
      </c>
      <c r="DC44" s="258">
        <v>286099</v>
      </c>
      <c r="DD44" s="259">
        <v>12805</v>
      </c>
      <c r="DE44" s="258">
        <v>287629</v>
      </c>
      <c r="DF44" s="259">
        <v>12953</v>
      </c>
      <c r="DG44" s="258">
        <v>289498</v>
      </c>
      <c r="DH44" s="259">
        <v>13184</v>
      </c>
      <c r="DI44" s="258">
        <v>291762</v>
      </c>
      <c r="DJ44" s="259">
        <v>13367</v>
      </c>
      <c r="DK44" s="258">
        <v>294307</v>
      </c>
      <c r="DL44" s="259">
        <v>13574</v>
      </c>
      <c r="DM44" s="258">
        <v>297812</v>
      </c>
      <c r="DN44" s="259">
        <v>13812</v>
      </c>
      <c r="DO44" s="258">
        <v>301562</v>
      </c>
      <c r="DP44" s="260">
        <v>14228</v>
      </c>
      <c r="DQ44" s="258">
        <v>305108</v>
      </c>
      <c r="DR44" s="259">
        <v>14457</v>
      </c>
      <c r="DS44" s="258">
        <v>309301</v>
      </c>
      <c r="DT44" s="259">
        <v>15119</v>
      </c>
      <c r="DU44" s="258">
        <v>314409</v>
      </c>
      <c r="DV44" s="259">
        <v>15421</v>
      </c>
      <c r="DW44" s="258">
        <v>319109</v>
      </c>
      <c r="DX44" s="260">
        <v>15681</v>
      </c>
      <c r="DY44" s="258">
        <v>324079</v>
      </c>
      <c r="DZ44" s="259">
        <v>15911</v>
      </c>
      <c r="EA44" s="258">
        <v>329701</v>
      </c>
      <c r="EB44" s="259">
        <v>16206</v>
      </c>
      <c r="EC44" s="258">
        <v>336620</v>
      </c>
      <c r="ED44" s="259">
        <v>16515</v>
      </c>
      <c r="EE44" s="258">
        <v>342831</v>
      </c>
      <c r="EF44" s="260">
        <v>16845</v>
      </c>
      <c r="EG44" s="258">
        <v>348922</v>
      </c>
      <c r="EH44" s="259">
        <v>17150</v>
      </c>
      <c r="EI44" s="258">
        <v>355069</v>
      </c>
      <c r="EJ44" s="259">
        <v>17450</v>
      </c>
      <c r="EK44" s="258">
        <v>361687</v>
      </c>
      <c r="EL44" s="259">
        <v>17817</v>
      </c>
      <c r="EM44" s="258">
        <v>367479</v>
      </c>
      <c r="EN44" s="259">
        <v>18135</v>
      </c>
      <c r="EO44" s="258">
        <v>372991</v>
      </c>
      <c r="EP44" s="259">
        <v>18497</v>
      </c>
      <c r="EQ44" s="258">
        <v>380768</v>
      </c>
      <c r="ER44" s="259">
        <v>19481</v>
      </c>
      <c r="ES44" s="258">
        <v>389612</v>
      </c>
      <c r="ET44" s="259">
        <v>19998</v>
      </c>
      <c r="EU44" s="260">
        <v>397256</v>
      </c>
      <c r="EV44" s="260">
        <v>20393</v>
      </c>
      <c r="EW44" s="258">
        <v>404569</v>
      </c>
      <c r="EX44" s="260">
        <v>20671</v>
      </c>
      <c r="EY44" s="258"/>
      <c r="EZ44" s="260"/>
      <c r="FA44" s="258"/>
      <c r="FB44" s="260"/>
      <c r="FC44" s="260"/>
      <c r="FD44" s="260"/>
    </row>
    <row r="45" spans="1:160" s="148" customFormat="1" x14ac:dyDescent="0.2">
      <c r="A45" s="256">
        <v>39</v>
      </c>
      <c r="B45" s="257" t="s">
        <v>39</v>
      </c>
      <c r="C45" s="258"/>
      <c r="D45" s="259"/>
      <c r="E45" s="258"/>
      <c r="F45" s="259"/>
      <c r="G45" s="258">
        <v>20002</v>
      </c>
      <c r="H45" s="259">
        <v>2096</v>
      </c>
      <c r="I45" s="258">
        <v>36514</v>
      </c>
      <c r="J45" s="259">
        <v>4070</v>
      </c>
      <c r="K45" s="258">
        <v>51237</v>
      </c>
      <c r="L45" s="259">
        <v>5407</v>
      </c>
      <c r="M45" s="258">
        <v>64214</v>
      </c>
      <c r="N45" s="259">
        <v>6587</v>
      </c>
      <c r="O45" s="258">
        <v>78066</v>
      </c>
      <c r="P45" s="259">
        <v>9108</v>
      </c>
      <c r="Q45" s="258">
        <v>82325</v>
      </c>
      <c r="R45" s="259">
        <v>9698</v>
      </c>
      <c r="S45" s="258">
        <v>90071</v>
      </c>
      <c r="T45" s="259">
        <v>10767</v>
      </c>
      <c r="U45" s="258">
        <v>96606</v>
      </c>
      <c r="V45" s="259">
        <v>11594</v>
      </c>
      <c r="W45" s="258">
        <v>105568</v>
      </c>
      <c r="X45" s="259">
        <v>12644</v>
      </c>
      <c r="Y45" s="258">
        <v>109173</v>
      </c>
      <c r="Z45" s="259">
        <v>13454</v>
      </c>
      <c r="AA45" s="258">
        <v>117021</v>
      </c>
      <c r="AB45" s="259">
        <v>14699</v>
      </c>
      <c r="AC45" s="258">
        <v>124203</v>
      </c>
      <c r="AD45" s="259">
        <v>15874</v>
      </c>
      <c r="AE45" s="258">
        <v>130439</v>
      </c>
      <c r="AF45" s="259">
        <v>17087</v>
      </c>
      <c r="AG45" s="258">
        <v>135106</v>
      </c>
      <c r="AH45" s="259">
        <v>17788</v>
      </c>
      <c r="AI45" s="258">
        <v>143665</v>
      </c>
      <c r="AJ45" s="259">
        <v>19369</v>
      </c>
      <c r="AK45" s="258">
        <v>150565</v>
      </c>
      <c r="AL45" s="259">
        <v>20528</v>
      </c>
      <c r="AM45" s="258">
        <v>156537</v>
      </c>
      <c r="AN45" s="259">
        <v>21659</v>
      </c>
      <c r="AO45" s="258">
        <v>161401</v>
      </c>
      <c r="AP45" s="259">
        <v>22457</v>
      </c>
      <c r="AQ45" s="258">
        <v>168761</v>
      </c>
      <c r="AR45" s="259">
        <v>23735</v>
      </c>
      <c r="AS45" s="258">
        <v>173725</v>
      </c>
      <c r="AT45" s="259">
        <v>24576</v>
      </c>
      <c r="AU45" s="258">
        <v>181261</v>
      </c>
      <c r="AV45" s="259">
        <v>25425</v>
      </c>
      <c r="AW45" s="258">
        <v>185388</v>
      </c>
      <c r="AX45" s="259">
        <v>26102</v>
      </c>
      <c r="AY45" s="258">
        <v>192091</v>
      </c>
      <c r="AZ45" s="259">
        <v>27389</v>
      </c>
      <c r="BA45" s="258">
        <v>199289</v>
      </c>
      <c r="BB45" s="259">
        <v>28606</v>
      </c>
      <c r="BC45" s="258">
        <v>205376</v>
      </c>
      <c r="BD45" s="259">
        <v>29716</v>
      </c>
      <c r="BE45" s="258">
        <v>209770</v>
      </c>
      <c r="BF45" s="259">
        <v>30496</v>
      </c>
      <c r="BG45" s="258">
        <v>216673</v>
      </c>
      <c r="BH45" s="259">
        <v>32215</v>
      </c>
      <c r="BI45" s="258">
        <v>223979</v>
      </c>
      <c r="BJ45" s="259">
        <v>34481</v>
      </c>
      <c r="BK45" s="258">
        <v>230331</v>
      </c>
      <c r="BL45" s="259">
        <v>36311</v>
      </c>
      <c r="BM45" s="258">
        <v>235642</v>
      </c>
      <c r="BN45" s="259">
        <v>37493</v>
      </c>
      <c r="BO45" s="258">
        <v>243397</v>
      </c>
      <c r="BP45" s="259">
        <v>39957</v>
      </c>
      <c r="BQ45" s="258">
        <v>252706</v>
      </c>
      <c r="BR45" s="259">
        <v>42224</v>
      </c>
      <c r="BS45" s="258">
        <v>260856</v>
      </c>
      <c r="BT45" s="259">
        <v>44336</v>
      </c>
      <c r="BU45" s="258">
        <v>266377</v>
      </c>
      <c r="BV45" s="259">
        <v>45827</v>
      </c>
      <c r="BW45" s="258">
        <v>274511</v>
      </c>
      <c r="BX45" s="259">
        <v>48484</v>
      </c>
      <c r="BY45" s="258">
        <v>284190</v>
      </c>
      <c r="BZ45" s="259">
        <v>51217</v>
      </c>
      <c r="CA45" s="258">
        <v>290185</v>
      </c>
      <c r="CB45" s="259">
        <v>53351</v>
      </c>
      <c r="CC45" s="258">
        <v>295393</v>
      </c>
      <c r="CD45" s="259">
        <v>54762</v>
      </c>
      <c r="CE45" s="258">
        <v>302471</v>
      </c>
      <c r="CF45" s="259">
        <v>57526</v>
      </c>
      <c r="CG45" s="258">
        <v>312245</v>
      </c>
      <c r="CH45" s="259">
        <v>59997</v>
      </c>
      <c r="CI45" s="258">
        <v>319501</v>
      </c>
      <c r="CJ45" s="259">
        <v>61952</v>
      </c>
      <c r="CK45" s="258">
        <v>324642</v>
      </c>
      <c r="CL45" s="259">
        <v>63571</v>
      </c>
      <c r="CM45" s="258">
        <v>332816</v>
      </c>
      <c r="CN45" s="259">
        <v>66722</v>
      </c>
      <c r="CO45" s="258">
        <v>342053</v>
      </c>
      <c r="CP45" s="259">
        <v>69565</v>
      </c>
      <c r="CQ45" s="258">
        <v>350068</v>
      </c>
      <c r="CR45" s="259">
        <v>71950</v>
      </c>
      <c r="CS45" s="258">
        <v>355600</v>
      </c>
      <c r="CT45" s="259">
        <v>73587</v>
      </c>
      <c r="CU45" s="258">
        <v>364333</v>
      </c>
      <c r="CV45" s="259">
        <v>76552</v>
      </c>
      <c r="CW45" s="258">
        <v>374071</v>
      </c>
      <c r="CX45" s="259">
        <v>79513</v>
      </c>
      <c r="CY45" s="258">
        <v>381016</v>
      </c>
      <c r="CZ45" s="259">
        <v>81542</v>
      </c>
      <c r="DA45" s="258">
        <v>385881</v>
      </c>
      <c r="DB45" s="259">
        <v>83129</v>
      </c>
      <c r="DC45" s="258">
        <v>386721</v>
      </c>
      <c r="DD45" s="259">
        <v>83348</v>
      </c>
      <c r="DE45" s="258">
        <v>387356</v>
      </c>
      <c r="DF45" s="259">
        <v>83632</v>
      </c>
      <c r="DG45" s="258">
        <v>388201</v>
      </c>
      <c r="DH45" s="259">
        <v>83963</v>
      </c>
      <c r="DI45" s="258">
        <v>389221</v>
      </c>
      <c r="DJ45" s="259">
        <v>84210</v>
      </c>
      <c r="DK45" s="258">
        <v>390530</v>
      </c>
      <c r="DL45" s="259">
        <v>84532</v>
      </c>
      <c r="DM45" s="258">
        <v>392464</v>
      </c>
      <c r="DN45" s="259">
        <v>85952</v>
      </c>
      <c r="DO45" s="258">
        <v>395230</v>
      </c>
      <c r="DP45" s="260">
        <v>87045</v>
      </c>
      <c r="DQ45" s="258">
        <v>397937</v>
      </c>
      <c r="DR45" s="259">
        <v>87783</v>
      </c>
      <c r="DS45" s="258">
        <v>406184</v>
      </c>
      <c r="DT45" s="259">
        <v>91230</v>
      </c>
      <c r="DU45" s="258">
        <v>415692</v>
      </c>
      <c r="DV45" s="259">
        <v>93288</v>
      </c>
      <c r="DW45" s="258">
        <v>425416</v>
      </c>
      <c r="DX45" s="260">
        <v>95466</v>
      </c>
      <c r="DY45" s="258">
        <v>432922</v>
      </c>
      <c r="DZ45" s="259">
        <v>97082</v>
      </c>
      <c r="EA45" s="258">
        <v>445642</v>
      </c>
      <c r="EB45" s="259">
        <v>100004</v>
      </c>
      <c r="EC45" s="258">
        <v>458534</v>
      </c>
      <c r="ED45" s="259">
        <v>102373</v>
      </c>
      <c r="EE45" s="258">
        <v>472000</v>
      </c>
      <c r="EF45" s="260">
        <v>105680</v>
      </c>
      <c r="EG45" s="258">
        <v>481026</v>
      </c>
      <c r="EH45" s="259">
        <v>107364</v>
      </c>
      <c r="EI45" s="258">
        <v>491623</v>
      </c>
      <c r="EJ45" s="259">
        <v>109589</v>
      </c>
      <c r="EK45" s="258">
        <v>502149</v>
      </c>
      <c r="EL45" s="259">
        <v>111505</v>
      </c>
      <c r="EM45" s="258">
        <v>512133</v>
      </c>
      <c r="EN45" s="259">
        <v>113112</v>
      </c>
      <c r="EO45" s="258">
        <v>518335</v>
      </c>
      <c r="EP45" s="259">
        <v>114727</v>
      </c>
      <c r="EQ45" s="258">
        <v>528646</v>
      </c>
      <c r="ER45" s="259">
        <v>118700</v>
      </c>
      <c r="ES45" s="258">
        <v>539848</v>
      </c>
      <c r="ET45" s="259">
        <v>120810</v>
      </c>
      <c r="EU45" s="260">
        <v>550204</v>
      </c>
      <c r="EV45" s="260">
        <v>122492</v>
      </c>
      <c r="EW45" s="258">
        <v>556909</v>
      </c>
      <c r="EX45" s="260">
        <v>123849</v>
      </c>
      <c r="EY45" s="258"/>
      <c r="EZ45" s="260"/>
      <c r="FA45" s="258"/>
      <c r="FB45" s="260"/>
      <c r="FC45" s="260"/>
      <c r="FD45" s="260"/>
    </row>
    <row r="46" spans="1:160" s="148" customFormat="1" ht="14.25" customHeight="1" x14ac:dyDescent="0.2">
      <c r="A46" s="256">
        <v>40</v>
      </c>
      <c r="B46" s="257" t="s">
        <v>40</v>
      </c>
      <c r="C46" s="258"/>
      <c r="D46" s="259"/>
      <c r="E46" s="258"/>
      <c r="F46" s="259"/>
      <c r="G46" s="258">
        <v>1133</v>
      </c>
      <c r="H46" s="259">
        <v>65</v>
      </c>
      <c r="I46" s="258">
        <v>2478</v>
      </c>
      <c r="J46" s="259">
        <v>168</v>
      </c>
      <c r="K46" s="258">
        <v>3654</v>
      </c>
      <c r="L46" s="259">
        <v>229</v>
      </c>
      <c r="M46" s="258">
        <v>5022</v>
      </c>
      <c r="N46" s="259">
        <v>294</v>
      </c>
      <c r="O46" s="258">
        <v>6436</v>
      </c>
      <c r="P46" s="259">
        <v>481</v>
      </c>
      <c r="Q46" s="258">
        <v>7123</v>
      </c>
      <c r="R46" s="259">
        <v>550</v>
      </c>
      <c r="S46" s="258">
        <v>7841</v>
      </c>
      <c r="T46" s="259">
        <v>604</v>
      </c>
      <c r="U46" s="258">
        <v>8493</v>
      </c>
      <c r="V46" s="259">
        <v>671</v>
      </c>
      <c r="W46" s="258">
        <v>9337</v>
      </c>
      <c r="X46" s="259">
        <v>744</v>
      </c>
      <c r="Y46" s="258">
        <v>9810</v>
      </c>
      <c r="Z46" s="259">
        <v>848</v>
      </c>
      <c r="AA46" s="258">
        <v>10504</v>
      </c>
      <c r="AB46" s="259">
        <v>915</v>
      </c>
      <c r="AC46" s="258">
        <v>11211</v>
      </c>
      <c r="AD46" s="259">
        <v>972</v>
      </c>
      <c r="AE46" s="258">
        <v>11933</v>
      </c>
      <c r="AF46" s="259">
        <v>1048</v>
      </c>
      <c r="AG46" s="258">
        <v>12502</v>
      </c>
      <c r="AH46" s="259">
        <v>1123</v>
      </c>
      <c r="AI46" s="258">
        <v>13268</v>
      </c>
      <c r="AJ46" s="259">
        <v>1236</v>
      </c>
      <c r="AK46" s="258">
        <v>13949</v>
      </c>
      <c r="AL46" s="259">
        <v>1327</v>
      </c>
      <c r="AM46" s="258">
        <v>14602</v>
      </c>
      <c r="AN46" s="259">
        <v>1416</v>
      </c>
      <c r="AO46" s="258">
        <v>15260</v>
      </c>
      <c r="AP46" s="259">
        <v>1518</v>
      </c>
      <c r="AQ46" s="258">
        <v>15960</v>
      </c>
      <c r="AR46" s="259">
        <v>1628</v>
      </c>
      <c r="AS46" s="258">
        <v>16444</v>
      </c>
      <c r="AT46" s="259">
        <v>1694</v>
      </c>
      <c r="AU46" s="258">
        <v>17180</v>
      </c>
      <c r="AV46" s="259">
        <v>1757</v>
      </c>
      <c r="AW46" s="258">
        <v>17867</v>
      </c>
      <c r="AX46" s="259">
        <v>1817</v>
      </c>
      <c r="AY46" s="258">
        <v>18517</v>
      </c>
      <c r="AZ46" s="259">
        <v>1898</v>
      </c>
      <c r="BA46" s="258">
        <v>19147</v>
      </c>
      <c r="BB46" s="259">
        <v>1973</v>
      </c>
      <c r="BC46" s="258">
        <v>19795</v>
      </c>
      <c r="BD46" s="259">
        <v>2055</v>
      </c>
      <c r="BE46" s="258">
        <v>20471</v>
      </c>
      <c r="BF46" s="259">
        <v>2127</v>
      </c>
      <c r="BG46" s="258">
        <v>21109</v>
      </c>
      <c r="BH46" s="259">
        <v>2189</v>
      </c>
      <c r="BI46" s="258">
        <v>21723</v>
      </c>
      <c r="BJ46" s="259">
        <v>2295</v>
      </c>
      <c r="BK46" s="258">
        <v>22299</v>
      </c>
      <c r="BL46" s="259">
        <v>2379</v>
      </c>
      <c r="BM46" s="258">
        <v>22931</v>
      </c>
      <c r="BN46" s="259">
        <v>2473</v>
      </c>
      <c r="BO46" s="258">
        <v>23517</v>
      </c>
      <c r="BP46" s="259">
        <v>2558</v>
      </c>
      <c r="BQ46" s="258">
        <v>24144</v>
      </c>
      <c r="BR46" s="259">
        <v>2638</v>
      </c>
      <c r="BS46" s="258">
        <v>24739</v>
      </c>
      <c r="BT46" s="259">
        <v>2725</v>
      </c>
      <c r="BU46" s="258">
        <v>25373</v>
      </c>
      <c r="BV46" s="259">
        <v>2817</v>
      </c>
      <c r="BW46" s="258">
        <v>25968</v>
      </c>
      <c r="BX46" s="259">
        <v>2927</v>
      </c>
      <c r="BY46" s="258">
        <v>26574</v>
      </c>
      <c r="BZ46" s="259">
        <v>3021</v>
      </c>
      <c r="CA46" s="258">
        <v>27152</v>
      </c>
      <c r="CB46" s="259">
        <v>3094</v>
      </c>
      <c r="CC46" s="258">
        <v>27722</v>
      </c>
      <c r="CD46" s="259">
        <v>3143</v>
      </c>
      <c r="CE46" s="258">
        <v>28232</v>
      </c>
      <c r="CF46" s="259">
        <v>3214</v>
      </c>
      <c r="CG46" s="258">
        <v>27137</v>
      </c>
      <c r="CH46" s="259">
        <v>3275</v>
      </c>
      <c r="CI46" s="258">
        <v>27695</v>
      </c>
      <c r="CJ46" s="259">
        <v>3363</v>
      </c>
      <c r="CK46" s="258">
        <v>28268</v>
      </c>
      <c r="CL46" s="259">
        <v>3437</v>
      </c>
      <c r="CM46" s="258">
        <v>28782</v>
      </c>
      <c r="CN46" s="259">
        <v>3459</v>
      </c>
      <c r="CO46" s="258">
        <v>29371</v>
      </c>
      <c r="CP46" s="259">
        <v>3534</v>
      </c>
      <c r="CQ46" s="258">
        <v>29934</v>
      </c>
      <c r="CR46" s="259">
        <v>3640</v>
      </c>
      <c r="CS46" s="258">
        <v>30562</v>
      </c>
      <c r="CT46" s="259">
        <v>3708</v>
      </c>
      <c r="CU46" s="258">
        <v>31130</v>
      </c>
      <c r="CV46" s="259">
        <v>3773</v>
      </c>
      <c r="CW46" s="258">
        <v>31711</v>
      </c>
      <c r="CX46" s="259">
        <v>3851</v>
      </c>
      <c r="CY46" s="258">
        <v>32323</v>
      </c>
      <c r="CZ46" s="259">
        <v>3900</v>
      </c>
      <c r="DA46" s="258">
        <v>32886</v>
      </c>
      <c r="DB46" s="259">
        <v>3962</v>
      </c>
      <c r="DC46" s="258">
        <v>33428</v>
      </c>
      <c r="DD46" s="259">
        <v>4025</v>
      </c>
      <c r="DE46" s="258">
        <v>34019</v>
      </c>
      <c r="DF46" s="259">
        <v>4091</v>
      </c>
      <c r="DG46" s="258">
        <v>34502</v>
      </c>
      <c r="DH46" s="259">
        <v>4141</v>
      </c>
      <c r="DI46" s="258">
        <v>35030</v>
      </c>
      <c r="DJ46" s="259">
        <v>4188</v>
      </c>
      <c r="DK46" s="258">
        <v>35629</v>
      </c>
      <c r="DL46" s="259">
        <v>4242</v>
      </c>
      <c r="DM46" s="258">
        <v>36115</v>
      </c>
      <c r="DN46" s="259">
        <v>4367</v>
      </c>
      <c r="DO46" s="258">
        <v>36653</v>
      </c>
      <c r="DP46" s="260">
        <v>4416</v>
      </c>
      <c r="DQ46" s="258">
        <v>37153</v>
      </c>
      <c r="DR46" s="259">
        <v>4464</v>
      </c>
      <c r="DS46" s="258">
        <v>37743</v>
      </c>
      <c r="DT46" s="259">
        <v>4604</v>
      </c>
      <c r="DU46" s="258">
        <v>38289</v>
      </c>
      <c r="DV46" s="259">
        <v>4645</v>
      </c>
      <c r="DW46" s="258">
        <v>38791</v>
      </c>
      <c r="DX46" s="260">
        <v>4687</v>
      </c>
      <c r="DY46" s="258">
        <v>39317</v>
      </c>
      <c r="DZ46" s="259">
        <v>4730</v>
      </c>
      <c r="EA46" s="258">
        <v>39892</v>
      </c>
      <c r="EB46" s="259">
        <v>4770</v>
      </c>
      <c r="EC46" s="258">
        <v>40428</v>
      </c>
      <c r="ED46" s="259">
        <v>4809</v>
      </c>
      <c r="EE46" s="258">
        <v>40908</v>
      </c>
      <c r="EF46" s="260">
        <v>4853</v>
      </c>
      <c r="EG46" s="258">
        <v>41412</v>
      </c>
      <c r="EH46" s="259">
        <v>4907</v>
      </c>
      <c r="EI46" s="258">
        <v>41845</v>
      </c>
      <c r="EJ46" s="259">
        <v>4953</v>
      </c>
      <c r="EK46" s="258">
        <v>42231</v>
      </c>
      <c r="EL46" s="259">
        <v>4980</v>
      </c>
      <c r="EM46" s="258">
        <v>42717</v>
      </c>
      <c r="EN46" s="259">
        <v>5021</v>
      </c>
      <c r="EO46" s="258">
        <v>43199</v>
      </c>
      <c r="EP46" s="259">
        <v>5075</v>
      </c>
      <c r="EQ46" s="258">
        <v>43797</v>
      </c>
      <c r="ER46" s="259">
        <v>5225</v>
      </c>
      <c r="ES46" s="258">
        <v>44232</v>
      </c>
      <c r="ET46" s="259">
        <v>5267</v>
      </c>
      <c r="EU46" s="260">
        <v>44709</v>
      </c>
      <c r="EV46" s="260">
        <v>5304</v>
      </c>
      <c r="EW46" s="258">
        <v>45213</v>
      </c>
      <c r="EX46" s="260">
        <v>5344</v>
      </c>
      <c r="EY46" s="258"/>
      <c r="EZ46" s="260"/>
      <c r="FA46" s="258"/>
      <c r="FB46" s="260"/>
      <c r="FC46" s="260"/>
      <c r="FD46" s="260"/>
    </row>
    <row r="47" spans="1:160" s="148" customFormat="1" ht="14.25" customHeight="1" x14ac:dyDescent="0.2">
      <c r="A47" s="256">
        <v>41</v>
      </c>
      <c r="B47" s="257" t="s">
        <v>41</v>
      </c>
      <c r="C47" s="258"/>
      <c r="D47" s="259"/>
      <c r="E47" s="258"/>
      <c r="F47" s="259"/>
      <c r="G47" s="258"/>
      <c r="H47" s="259"/>
      <c r="I47" s="258"/>
      <c r="J47" s="259"/>
      <c r="K47" s="258">
        <v>14400</v>
      </c>
      <c r="L47" s="259">
        <v>627</v>
      </c>
      <c r="M47" s="258">
        <v>35944</v>
      </c>
      <c r="N47" s="259">
        <v>1234</v>
      </c>
      <c r="O47" s="258">
        <v>58383</v>
      </c>
      <c r="P47" s="259">
        <v>2103</v>
      </c>
      <c r="Q47" s="258">
        <v>70818</v>
      </c>
      <c r="R47" s="259">
        <v>2370</v>
      </c>
      <c r="S47" s="258">
        <v>85097</v>
      </c>
      <c r="T47" s="259">
        <v>2681</v>
      </c>
      <c r="U47" s="258">
        <v>96669</v>
      </c>
      <c r="V47" s="259">
        <v>3001</v>
      </c>
      <c r="W47" s="258">
        <v>113081</v>
      </c>
      <c r="X47" s="259">
        <v>3325</v>
      </c>
      <c r="Y47" s="258">
        <v>122104</v>
      </c>
      <c r="Z47" s="259">
        <v>3668</v>
      </c>
      <c r="AA47" s="258">
        <v>136965</v>
      </c>
      <c r="AB47" s="259">
        <v>4014</v>
      </c>
      <c r="AC47" s="258">
        <v>150446</v>
      </c>
      <c r="AD47" s="259">
        <v>4454</v>
      </c>
      <c r="AE47" s="258">
        <v>164996</v>
      </c>
      <c r="AF47" s="259">
        <v>4934</v>
      </c>
      <c r="AG47" s="258">
        <v>179918</v>
      </c>
      <c r="AH47" s="259">
        <v>5316</v>
      </c>
      <c r="AI47" s="258">
        <v>197698</v>
      </c>
      <c r="AJ47" s="259">
        <v>5880</v>
      </c>
      <c r="AK47" s="258">
        <v>212629</v>
      </c>
      <c r="AL47" s="259">
        <v>6332</v>
      </c>
      <c r="AM47" s="258">
        <v>227141</v>
      </c>
      <c r="AN47" s="259">
        <v>6787</v>
      </c>
      <c r="AO47" s="258">
        <v>244471</v>
      </c>
      <c r="AP47" s="259">
        <v>7258</v>
      </c>
      <c r="AQ47" s="258">
        <v>260837</v>
      </c>
      <c r="AR47" s="259">
        <v>7743</v>
      </c>
      <c r="AS47" s="258">
        <v>270940</v>
      </c>
      <c r="AT47" s="259">
        <v>8196</v>
      </c>
      <c r="AU47" s="258">
        <v>289365</v>
      </c>
      <c r="AV47" s="259">
        <v>8682</v>
      </c>
      <c r="AW47" s="258">
        <v>304710</v>
      </c>
      <c r="AX47" s="259">
        <v>9117</v>
      </c>
      <c r="AY47" s="258">
        <v>320598</v>
      </c>
      <c r="AZ47" s="259">
        <v>9684</v>
      </c>
      <c r="BA47" s="258">
        <v>335209</v>
      </c>
      <c r="BB47" s="259">
        <v>10229</v>
      </c>
      <c r="BC47" s="258">
        <v>350049</v>
      </c>
      <c r="BD47" s="259">
        <v>10862</v>
      </c>
      <c r="BE47" s="258">
        <v>367397</v>
      </c>
      <c r="BF47" s="259">
        <v>11489</v>
      </c>
      <c r="BG47" s="258">
        <v>384476</v>
      </c>
      <c r="BH47" s="259">
        <v>12194</v>
      </c>
      <c r="BI47" s="258">
        <v>399304</v>
      </c>
      <c r="BJ47" s="259">
        <v>13128</v>
      </c>
      <c r="BK47" s="258">
        <v>414011</v>
      </c>
      <c r="BL47" s="259">
        <v>13751</v>
      </c>
      <c r="BM47" s="258">
        <v>432029</v>
      </c>
      <c r="BN47" s="259">
        <v>14420</v>
      </c>
      <c r="BO47" s="258">
        <v>447414</v>
      </c>
      <c r="BP47" s="259">
        <v>15095</v>
      </c>
      <c r="BQ47" s="258">
        <v>462843</v>
      </c>
      <c r="BR47" s="259">
        <v>15815</v>
      </c>
      <c r="BS47" s="258">
        <v>478437</v>
      </c>
      <c r="BT47" s="259">
        <v>16559</v>
      </c>
      <c r="BU47" s="258">
        <v>494691</v>
      </c>
      <c r="BV47" s="259">
        <v>17323</v>
      </c>
      <c r="BW47" s="258">
        <v>511268</v>
      </c>
      <c r="BX47" s="259">
        <v>18135</v>
      </c>
      <c r="BY47" s="258">
        <v>527448</v>
      </c>
      <c r="BZ47" s="259">
        <v>18943</v>
      </c>
      <c r="CA47" s="258">
        <v>540041</v>
      </c>
      <c r="CB47" s="259">
        <v>19674</v>
      </c>
      <c r="CC47" s="258">
        <v>558773</v>
      </c>
      <c r="CD47" s="259">
        <v>20310</v>
      </c>
      <c r="CE47" s="258">
        <v>574230</v>
      </c>
      <c r="CF47" s="259">
        <v>20968</v>
      </c>
      <c r="CG47" s="258">
        <v>591841</v>
      </c>
      <c r="CH47" s="259">
        <v>21685</v>
      </c>
      <c r="CI47" s="258">
        <v>608349</v>
      </c>
      <c r="CJ47" s="259">
        <v>22430</v>
      </c>
      <c r="CK47" s="258">
        <v>626927</v>
      </c>
      <c r="CL47" s="259">
        <v>23178</v>
      </c>
      <c r="CM47" s="258">
        <v>645011</v>
      </c>
      <c r="CN47" s="259">
        <v>23935</v>
      </c>
      <c r="CO47" s="258">
        <v>661452</v>
      </c>
      <c r="CP47" s="259">
        <v>24802</v>
      </c>
      <c r="CQ47" s="258">
        <v>679423</v>
      </c>
      <c r="CR47" s="259">
        <v>25620</v>
      </c>
      <c r="CS47" s="258">
        <v>699489</v>
      </c>
      <c r="CT47" s="259">
        <v>26478</v>
      </c>
      <c r="CU47" s="258">
        <v>718759</v>
      </c>
      <c r="CV47" s="259">
        <v>27373</v>
      </c>
      <c r="CW47" s="258">
        <v>736823</v>
      </c>
      <c r="CX47" s="259">
        <v>28279</v>
      </c>
      <c r="CY47" s="258">
        <v>752021</v>
      </c>
      <c r="CZ47" s="259">
        <v>28850</v>
      </c>
      <c r="DA47" s="258">
        <v>772487</v>
      </c>
      <c r="DB47" s="259">
        <v>30063</v>
      </c>
      <c r="DC47" s="258">
        <v>775165</v>
      </c>
      <c r="DD47" s="259">
        <v>30205</v>
      </c>
      <c r="DE47" s="258">
        <v>781165</v>
      </c>
      <c r="DF47" s="259">
        <v>30570</v>
      </c>
      <c r="DG47" s="258">
        <v>790681</v>
      </c>
      <c r="DH47" s="259">
        <v>31169</v>
      </c>
      <c r="DI47" s="258">
        <v>801962</v>
      </c>
      <c r="DJ47" s="259">
        <v>31724</v>
      </c>
      <c r="DK47" s="258">
        <v>813095</v>
      </c>
      <c r="DL47" s="259">
        <v>32205</v>
      </c>
      <c r="DM47" s="258">
        <v>827687</v>
      </c>
      <c r="DN47" s="259">
        <v>32701</v>
      </c>
      <c r="DO47" s="258">
        <v>845381</v>
      </c>
      <c r="DP47" s="260">
        <v>33711</v>
      </c>
      <c r="DQ47" s="258">
        <v>862769</v>
      </c>
      <c r="DR47" s="259">
        <v>34244</v>
      </c>
      <c r="DS47" s="258">
        <v>880008</v>
      </c>
      <c r="DT47" s="259">
        <v>35509</v>
      </c>
      <c r="DU47" s="258">
        <v>898445</v>
      </c>
      <c r="DV47" s="259">
        <v>36075</v>
      </c>
      <c r="DW47" s="258">
        <v>916387</v>
      </c>
      <c r="DX47" s="260">
        <v>36666</v>
      </c>
      <c r="DY47" s="258">
        <v>936413</v>
      </c>
      <c r="DZ47" s="259">
        <v>37200</v>
      </c>
      <c r="EA47" s="258">
        <v>956113</v>
      </c>
      <c r="EB47" s="259">
        <v>37825</v>
      </c>
      <c r="EC47" s="258">
        <v>976390</v>
      </c>
      <c r="ED47" s="259">
        <v>38472</v>
      </c>
      <c r="EE47" s="258">
        <v>995820</v>
      </c>
      <c r="EF47" s="260">
        <v>39169</v>
      </c>
      <c r="EG47" s="258">
        <v>1018775</v>
      </c>
      <c r="EH47" s="259">
        <v>39776</v>
      </c>
      <c r="EI47" s="258">
        <v>1038224</v>
      </c>
      <c r="EJ47" s="259">
        <v>40336</v>
      </c>
      <c r="EK47" s="258">
        <v>1056728</v>
      </c>
      <c r="EL47" s="259">
        <v>41094</v>
      </c>
      <c r="EM47" s="258">
        <v>1075431</v>
      </c>
      <c r="EN47" s="259">
        <v>41689</v>
      </c>
      <c r="EO47" s="258">
        <v>1096714</v>
      </c>
      <c r="EP47" s="259">
        <v>42445</v>
      </c>
      <c r="EQ47" s="258">
        <v>1121634</v>
      </c>
      <c r="ER47" s="259">
        <v>45136</v>
      </c>
      <c r="ES47" s="258">
        <v>1143636</v>
      </c>
      <c r="ET47" s="259">
        <v>46045</v>
      </c>
      <c r="EU47" s="260">
        <v>1165343</v>
      </c>
      <c r="EV47" s="260">
        <v>46801</v>
      </c>
      <c r="EW47" s="258">
        <v>1188429</v>
      </c>
      <c r="EX47" s="260">
        <v>47425</v>
      </c>
      <c r="EY47" s="258"/>
      <c r="EZ47" s="260"/>
      <c r="FA47" s="258"/>
      <c r="FB47" s="260"/>
      <c r="FC47" s="260"/>
      <c r="FD47" s="260"/>
    </row>
    <row r="48" spans="1:160" s="148" customFormat="1" x14ac:dyDescent="0.2">
      <c r="A48" s="256">
        <v>42</v>
      </c>
      <c r="B48" s="257" t="s">
        <v>42</v>
      </c>
      <c r="C48" s="258"/>
      <c r="D48" s="259"/>
      <c r="E48" s="258"/>
      <c r="F48" s="259"/>
      <c r="G48" s="258"/>
      <c r="H48" s="259"/>
      <c r="I48" s="258"/>
      <c r="J48" s="259"/>
      <c r="K48" s="258">
        <v>267</v>
      </c>
      <c r="L48" s="259">
        <v>24</v>
      </c>
      <c r="M48" s="258">
        <v>649</v>
      </c>
      <c r="N48" s="259">
        <v>74</v>
      </c>
      <c r="O48" s="258">
        <v>1154</v>
      </c>
      <c r="P48" s="259">
        <v>138</v>
      </c>
      <c r="Q48" s="258">
        <v>1341</v>
      </c>
      <c r="R48" s="259">
        <v>156</v>
      </c>
      <c r="S48" s="258">
        <v>1521</v>
      </c>
      <c r="T48" s="259">
        <v>174</v>
      </c>
      <c r="U48" s="258">
        <v>1704</v>
      </c>
      <c r="V48" s="259">
        <v>203</v>
      </c>
      <c r="W48" s="258">
        <v>1934</v>
      </c>
      <c r="X48" s="259">
        <v>225</v>
      </c>
      <c r="Y48" s="258">
        <v>2050</v>
      </c>
      <c r="Z48" s="259">
        <v>247</v>
      </c>
      <c r="AA48" s="258">
        <v>2230</v>
      </c>
      <c r="AB48" s="259">
        <v>261</v>
      </c>
      <c r="AC48" s="258">
        <v>2423</v>
      </c>
      <c r="AD48" s="259">
        <v>286</v>
      </c>
      <c r="AE48" s="258">
        <v>2631</v>
      </c>
      <c r="AF48" s="259">
        <v>311</v>
      </c>
      <c r="AG48" s="258">
        <v>2793</v>
      </c>
      <c r="AH48" s="259">
        <v>329</v>
      </c>
      <c r="AI48" s="258">
        <v>3009</v>
      </c>
      <c r="AJ48" s="259">
        <v>352</v>
      </c>
      <c r="AK48" s="258">
        <v>3220</v>
      </c>
      <c r="AL48" s="259">
        <v>383</v>
      </c>
      <c r="AM48" s="258">
        <v>3408</v>
      </c>
      <c r="AN48" s="259">
        <v>402</v>
      </c>
      <c r="AO48" s="258">
        <v>3598</v>
      </c>
      <c r="AP48" s="259">
        <v>428</v>
      </c>
      <c r="AQ48" s="258">
        <v>3783</v>
      </c>
      <c r="AR48" s="259">
        <v>445</v>
      </c>
      <c r="AS48" s="258">
        <v>3893</v>
      </c>
      <c r="AT48" s="259">
        <v>461</v>
      </c>
      <c r="AU48" s="258">
        <v>4138</v>
      </c>
      <c r="AV48" s="259">
        <v>478</v>
      </c>
      <c r="AW48" s="258">
        <v>4328</v>
      </c>
      <c r="AX48" s="259">
        <v>500</v>
      </c>
      <c r="AY48" s="258">
        <v>4517</v>
      </c>
      <c r="AZ48" s="259">
        <v>516</v>
      </c>
      <c r="BA48" s="258">
        <v>4712</v>
      </c>
      <c r="BB48" s="259">
        <v>536</v>
      </c>
      <c r="BC48" s="258">
        <v>4882</v>
      </c>
      <c r="BD48" s="259">
        <v>558</v>
      </c>
      <c r="BE48" s="258">
        <v>5035</v>
      </c>
      <c r="BF48" s="259">
        <v>569</v>
      </c>
      <c r="BG48" s="258">
        <v>5195</v>
      </c>
      <c r="BH48" s="259">
        <v>577</v>
      </c>
      <c r="BI48" s="258">
        <v>5362</v>
      </c>
      <c r="BJ48" s="259">
        <v>610</v>
      </c>
      <c r="BK48" s="258">
        <v>5529</v>
      </c>
      <c r="BL48" s="259">
        <v>629</v>
      </c>
      <c r="BM48" s="258">
        <v>5689</v>
      </c>
      <c r="BN48" s="259">
        <v>644</v>
      </c>
      <c r="BO48" s="258">
        <v>5872</v>
      </c>
      <c r="BP48" s="259">
        <v>668</v>
      </c>
      <c r="BQ48" s="258">
        <v>6058</v>
      </c>
      <c r="BR48" s="259">
        <v>692</v>
      </c>
      <c r="BS48" s="258">
        <v>6229</v>
      </c>
      <c r="BT48" s="259">
        <v>723</v>
      </c>
      <c r="BU48" s="258">
        <v>6383</v>
      </c>
      <c r="BV48" s="259">
        <v>754</v>
      </c>
      <c r="BW48" s="258">
        <v>6525</v>
      </c>
      <c r="BX48" s="259">
        <v>773</v>
      </c>
      <c r="BY48" s="258">
        <v>6697</v>
      </c>
      <c r="BZ48" s="259">
        <v>791</v>
      </c>
      <c r="CA48" s="258">
        <v>6865</v>
      </c>
      <c r="CB48" s="259">
        <v>813</v>
      </c>
      <c r="CC48" s="258">
        <v>7029</v>
      </c>
      <c r="CD48" s="259">
        <v>836</v>
      </c>
      <c r="CE48" s="258">
        <v>7188</v>
      </c>
      <c r="CF48" s="259">
        <v>853</v>
      </c>
      <c r="CG48" s="258">
        <v>7395</v>
      </c>
      <c r="CH48" s="259">
        <v>881</v>
      </c>
      <c r="CI48" s="258">
        <v>7648</v>
      </c>
      <c r="CJ48" s="259">
        <v>896</v>
      </c>
      <c r="CK48" s="258">
        <v>7933</v>
      </c>
      <c r="CL48" s="259">
        <v>924</v>
      </c>
      <c r="CM48" s="258">
        <v>8231</v>
      </c>
      <c r="CN48" s="259">
        <v>920</v>
      </c>
      <c r="CO48" s="258">
        <v>8543</v>
      </c>
      <c r="CP48" s="259">
        <v>941</v>
      </c>
      <c r="CQ48" s="258">
        <v>8911</v>
      </c>
      <c r="CR48" s="259">
        <v>962</v>
      </c>
      <c r="CS48" s="258">
        <v>9244</v>
      </c>
      <c r="CT48" s="259">
        <v>980</v>
      </c>
      <c r="CU48" s="258">
        <v>9578</v>
      </c>
      <c r="CV48" s="259">
        <v>995</v>
      </c>
      <c r="CW48" s="258">
        <v>9896</v>
      </c>
      <c r="CX48" s="259">
        <v>1015</v>
      </c>
      <c r="CY48" s="258">
        <v>10246</v>
      </c>
      <c r="CZ48" s="259">
        <v>1044</v>
      </c>
      <c r="DA48" s="258">
        <v>10647</v>
      </c>
      <c r="DB48" s="259">
        <v>1068</v>
      </c>
      <c r="DC48" s="258">
        <v>10931</v>
      </c>
      <c r="DD48" s="259">
        <v>1076</v>
      </c>
      <c r="DE48" s="258">
        <v>11205</v>
      </c>
      <c r="DF48" s="259">
        <v>1097</v>
      </c>
      <c r="DG48" s="258">
        <v>11414</v>
      </c>
      <c r="DH48" s="259">
        <v>1118</v>
      </c>
      <c r="DI48" s="258">
        <v>11592</v>
      </c>
      <c r="DJ48" s="259">
        <v>1129</v>
      </c>
      <c r="DK48" s="258">
        <v>11912</v>
      </c>
      <c r="DL48" s="259">
        <v>1146</v>
      </c>
      <c r="DM48" s="258">
        <v>12268</v>
      </c>
      <c r="DN48" s="259">
        <v>1179</v>
      </c>
      <c r="DO48" s="258">
        <v>12563</v>
      </c>
      <c r="DP48" s="260">
        <v>1204</v>
      </c>
      <c r="DQ48" s="258">
        <v>12798</v>
      </c>
      <c r="DR48" s="259">
        <v>1217</v>
      </c>
      <c r="DS48" s="258">
        <v>13121</v>
      </c>
      <c r="DT48" s="259">
        <v>1302</v>
      </c>
      <c r="DU48" s="258">
        <v>13383</v>
      </c>
      <c r="DV48" s="259">
        <v>1316</v>
      </c>
      <c r="DW48" s="258">
        <v>13629</v>
      </c>
      <c r="DX48" s="260">
        <v>1335</v>
      </c>
      <c r="DY48" s="258">
        <v>14000</v>
      </c>
      <c r="DZ48" s="259">
        <v>1355</v>
      </c>
      <c r="EA48" s="258">
        <v>14290</v>
      </c>
      <c r="EB48" s="259">
        <v>1369</v>
      </c>
      <c r="EC48" s="258">
        <v>14593</v>
      </c>
      <c r="ED48" s="259">
        <v>1392</v>
      </c>
      <c r="EE48" s="258">
        <v>14883</v>
      </c>
      <c r="EF48" s="260">
        <v>1402</v>
      </c>
      <c r="EG48" s="258">
        <v>15102</v>
      </c>
      <c r="EH48" s="259">
        <v>1417</v>
      </c>
      <c r="EI48" s="258">
        <v>15270</v>
      </c>
      <c r="EJ48" s="259">
        <v>1438</v>
      </c>
      <c r="EK48" s="258">
        <v>15461</v>
      </c>
      <c r="EL48" s="259">
        <v>1454</v>
      </c>
      <c r="EM48" s="258">
        <v>15644</v>
      </c>
      <c r="EN48" s="259">
        <v>1466</v>
      </c>
      <c r="EO48" s="258">
        <v>15831</v>
      </c>
      <c r="EP48" s="259">
        <v>1484</v>
      </c>
      <c r="EQ48" s="258">
        <v>16026</v>
      </c>
      <c r="ER48" s="259">
        <v>1555</v>
      </c>
      <c r="ES48" s="258">
        <v>16202</v>
      </c>
      <c r="ET48" s="259">
        <v>1580</v>
      </c>
      <c r="EU48" s="260">
        <v>16401</v>
      </c>
      <c r="EV48" s="260">
        <v>1601</v>
      </c>
      <c r="EW48" s="258">
        <v>16570</v>
      </c>
      <c r="EX48" s="260">
        <v>1625</v>
      </c>
      <c r="EY48" s="258"/>
      <c r="EZ48" s="260"/>
      <c r="FA48" s="258"/>
      <c r="FB48" s="260"/>
      <c r="FC48" s="260"/>
      <c r="FD48" s="260"/>
    </row>
    <row r="49" spans="1:160" s="148" customFormat="1" x14ac:dyDescent="0.2">
      <c r="A49" s="256">
        <v>43</v>
      </c>
      <c r="B49" s="257" t="s">
        <v>149</v>
      </c>
      <c r="C49" s="258"/>
      <c r="D49" s="259"/>
      <c r="E49" s="258"/>
      <c r="F49" s="259"/>
      <c r="G49" s="258"/>
      <c r="H49" s="259"/>
      <c r="I49" s="258"/>
      <c r="J49" s="259"/>
      <c r="K49" s="258">
        <v>499</v>
      </c>
      <c r="L49" s="259">
        <v>47</v>
      </c>
      <c r="M49" s="258">
        <v>1058</v>
      </c>
      <c r="N49" s="259">
        <v>104</v>
      </c>
      <c r="O49" s="258">
        <v>1593</v>
      </c>
      <c r="P49" s="259">
        <v>230</v>
      </c>
      <c r="Q49" s="258">
        <v>1824</v>
      </c>
      <c r="R49" s="259">
        <v>267</v>
      </c>
      <c r="S49" s="258">
        <v>2095</v>
      </c>
      <c r="T49" s="259">
        <v>310</v>
      </c>
      <c r="U49" s="258">
        <v>2328</v>
      </c>
      <c r="V49" s="259">
        <v>364</v>
      </c>
      <c r="W49" s="258">
        <v>2647</v>
      </c>
      <c r="X49" s="259">
        <v>401</v>
      </c>
      <c r="Y49" s="258">
        <v>2803</v>
      </c>
      <c r="Z49" s="259">
        <v>437</v>
      </c>
      <c r="AA49" s="258">
        <v>3064</v>
      </c>
      <c r="AB49" s="259">
        <v>474</v>
      </c>
      <c r="AC49" s="258">
        <v>3331</v>
      </c>
      <c r="AD49" s="259">
        <v>532</v>
      </c>
      <c r="AE49" s="258">
        <v>3609</v>
      </c>
      <c r="AF49" s="259">
        <v>583</v>
      </c>
      <c r="AG49" s="258">
        <v>3838</v>
      </c>
      <c r="AH49" s="259">
        <v>639</v>
      </c>
      <c r="AI49" s="258">
        <v>4158</v>
      </c>
      <c r="AJ49" s="259">
        <v>686</v>
      </c>
      <c r="AK49" s="258">
        <v>4473</v>
      </c>
      <c r="AL49" s="259">
        <v>738</v>
      </c>
      <c r="AM49" s="258">
        <v>4742</v>
      </c>
      <c r="AN49" s="259">
        <v>780</v>
      </c>
      <c r="AO49" s="258">
        <v>5047</v>
      </c>
      <c r="AP49" s="259">
        <v>829</v>
      </c>
      <c r="AQ49" s="258">
        <v>5342</v>
      </c>
      <c r="AR49" s="259">
        <v>878</v>
      </c>
      <c r="AS49" s="258">
        <v>5563</v>
      </c>
      <c r="AT49" s="259">
        <v>919</v>
      </c>
      <c r="AU49" s="258">
        <v>5966</v>
      </c>
      <c r="AV49" s="259">
        <v>947</v>
      </c>
      <c r="AW49" s="258">
        <v>6272</v>
      </c>
      <c r="AX49" s="259">
        <v>989</v>
      </c>
      <c r="AY49" s="258">
        <v>6590</v>
      </c>
      <c r="AZ49" s="259">
        <v>1050</v>
      </c>
      <c r="BA49" s="258">
        <v>6909</v>
      </c>
      <c r="BB49" s="259">
        <v>1098</v>
      </c>
      <c r="BC49" s="258">
        <v>7319</v>
      </c>
      <c r="BD49" s="259">
        <v>1172</v>
      </c>
      <c r="BE49" s="258">
        <v>7717</v>
      </c>
      <c r="BF49" s="259">
        <v>1230</v>
      </c>
      <c r="BG49" s="258">
        <v>8125</v>
      </c>
      <c r="BH49" s="259">
        <v>1288</v>
      </c>
      <c r="BI49" s="258">
        <v>8483</v>
      </c>
      <c r="BJ49" s="259">
        <v>1395</v>
      </c>
      <c r="BK49" s="258">
        <v>8788</v>
      </c>
      <c r="BL49" s="259">
        <v>1460</v>
      </c>
      <c r="BM49" s="258">
        <v>9178</v>
      </c>
      <c r="BN49" s="259">
        <v>1525</v>
      </c>
      <c r="BO49" s="258">
        <v>9511</v>
      </c>
      <c r="BP49" s="259">
        <v>1608</v>
      </c>
      <c r="BQ49" s="258">
        <v>9870</v>
      </c>
      <c r="BR49" s="259">
        <v>1695</v>
      </c>
      <c r="BS49" s="258">
        <v>10210</v>
      </c>
      <c r="BT49" s="259">
        <v>1765</v>
      </c>
      <c r="BU49" s="258">
        <v>10553</v>
      </c>
      <c r="BV49" s="259">
        <v>1846</v>
      </c>
      <c r="BW49" s="258">
        <v>10944</v>
      </c>
      <c r="BX49" s="259">
        <v>1942</v>
      </c>
      <c r="BY49" s="258">
        <v>11349</v>
      </c>
      <c r="BZ49" s="259">
        <v>2049</v>
      </c>
      <c r="CA49" s="258">
        <v>11715</v>
      </c>
      <c r="CB49" s="259">
        <v>2133</v>
      </c>
      <c r="CC49" s="258">
        <v>12146</v>
      </c>
      <c r="CD49" s="259">
        <v>2230</v>
      </c>
      <c r="CE49" s="258">
        <v>12554</v>
      </c>
      <c r="CF49" s="259">
        <v>2313</v>
      </c>
      <c r="CG49" s="258">
        <v>12986</v>
      </c>
      <c r="CH49" s="259">
        <v>2414</v>
      </c>
      <c r="CI49" s="258">
        <v>13364</v>
      </c>
      <c r="CJ49" s="259">
        <v>2526</v>
      </c>
      <c r="CK49" s="258">
        <v>13778</v>
      </c>
      <c r="CL49" s="259">
        <v>2623</v>
      </c>
      <c r="CM49" s="258">
        <v>14254</v>
      </c>
      <c r="CN49" s="259">
        <v>2672</v>
      </c>
      <c r="CO49" s="258">
        <v>14642</v>
      </c>
      <c r="CP49" s="259">
        <v>2785</v>
      </c>
      <c r="CQ49" s="258">
        <v>15048</v>
      </c>
      <c r="CR49" s="259">
        <v>2900</v>
      </c>
      <c r="CS49" s="258">
        <v>15475</v>
      </c>
      <c r="CT49" s="259">
        <v>3007</v>
      </c>
      <c r="CU49" s="258">
        <v>15966</v>
      </c>
      <c r="CV49" s="259">
        <v>3118</v>
      </c>
      <c r="CW49" s="258">
        <v>16450</v>
      </c>
      <c r="CX49" s="259">
        <v>3234</v>
      </c>
      <c r="CY49" s="258">
        <v>16927</v>
      </c>
      <c r="CZ49" s="259">
        <v>3334</v>
      </c>
      <c r="DA49" s="258">
        <v>17386</v>
      </c>
      <c r="DB49" s="259">
        <v>3451</v>
      </c>
      <c r="DC49" s="258">
        <v>17559</v>
      </c>
      <c r="DD49" s="259">
        <v>3482</v>
      </c>
      <c r="DE49" s="258">
        <v>17912</v>
      </c>
      <c r="DF49" s="259">
        <v>3575</v>
      </c>
      <c r="DG49" s="258">
        <v>18359</v>
      </c>
      <c r="DH49" s="259">
        <v>3698</v>
      </c>
      <c r="DI49" s="258">
        <v>18813</v>
      </c>
      <c r="DJ49" s="259">
        <v>3836</v>
      </c>
      <c r="DK49" s="258">
        <v>19285</v>
      </c>
      <c r="DL49" s="259">
        <v>3954</v>
      </c>
      <c r="DM49" s="258">
        <v>19849</v>
      </c>
      <c r="DN49" s="259">
        <v>4068</v>
      </c>
      <c r="DO49" s="258">
        <v>20372</v>
      </c>
      <c r="DP49" s="260">
        <v>4215</v>
      </c>
      <c r="DQ49" s="258">
        <v>20926</v>
      </c>
      <c r="DR49" s="259">
        <v>4323</v>
      </c>
      <c r="DS49" s="258">
        <v>21467</v>
      </c>
      <c r="DT49" s="259">
        <v>4596</v>
      </c>
      <c r="DU49" s="258">
        <v>22047</v>
      </c>
      <c r="DV49" s="259">
        <v>4687</v>
      </c>
      <c r="DW49" s="258">
        <v>22585</v>
      </c>
      <c r="DX49" s="260">
        <v>4770</v>
      </c>
      <c r="DY49" s="258">
        <v>23126</v>
      </c>
      <c r="DZ49" s="259">
        <v>4841</v>
      </c>
      <c r="EA49" s="258">
        <v>23745</v>
      </c>
      <c r="EB49" s="259">
        <v>4942</v>
      </c>
      <c r="EC49" s="258">
        <v>24347</v>
      </c>
      <c r="ED49" s="259">
        <v>5047</v>
      </c>
      <c r="EE49" s="258">
        <v>24883</v>
      </c>
      <c r="EF49" s="260">
        <v>5139</v>
      </c>
      <c r="EG49" s="258">
        <v>25481</v>
      </c>
      <c r="EH49" s="259">
        <v>5227</v>
      </c>
      <c r="EI49" s="258">
        <v>26102</v>
      </c>
      <c r="EJ49" s="259">
        <v>5347</v>
      </c>
      <c r="EK49" s="258">
        <v>26713</v>
      </c>
      <c r="EL49" s="259">
        <v>5460</v>
      </c>
      <c r="EM49" s="258">
        <v>27320</v>
      </c>
      <c r="EN49" s="259">
        <v>5555</v>
      </c>
      <c r="EO49" s="258">
        <v>28031</v>
      </c>
      <c r="EP49" s="259">
        <v>5671</v>
      </c>
      <c r="EQ49" s="258">
        <v>28704</v>
      </c>
      <c r="ER49" s="259">
        <v>5958</v>
      </c>
      <c r="ES49" s="258">
        <v>29402</v>
      </c>
      <c r="ET49" s="259">
        <v>6102</v>
      </c>
      <c r="EU49" s="260">
        <v>30157</v>
      </c>
      <c r="EV49" s="260">
        <v>6224</v>
      </c>
      <c r="EW49" s="258">
        <v>30883</v>
      </c>
      <c r="EX49" s="260">
        <v>6327</v>
      </c>
      <c r="EY49" s="258"/>
      <c r="EZ49" s="260"/>
      <c r="FA49" s="258"/>
      <c r="FB49" s="260"/>
      <c r="FC49" s="260"/>
      <c r="FD49" s="260"/>
    </row>
    <row r="50" spans="1:160" s="148" customFormat="1" x14ac:dyDescent="0.2">
      <c r="A50" s="256">
        <v>44</v>
      </c>
      <c r="B50" s="257" t="s">
        <v>152</v>
      </c>
      <c r="C50" s="258"/>
      <c r="D50" s="259"/>
      <c r="E50" s="258"/>
      <c r="F50" s="259"/>
      <c r="G50" s="258"/>
      <c r="H50" s="259"/>
      <c r="I50" s="258"/>
      <c r="J50" s="259"/>
      <c r="K50" s="258">
        <v>1695</v>
      </c>
      <c r="L50" s="259">
        <v>348</v>
      </c>
      <c r="M50" s="258">
        <v>3426</v>
      </c>
      <c r="N50" s="259">
        <v>919</v>
      </c>
      <c r="O50" s="258">
        <v>4860</v>
      </c>
      <c r="P50" s="259">
        <v>1795</v>
      </c>
      <c r="Q50" s="258">
        <v>5483</v>
      </c>
      <c r="R50" s="259">
        <v>2094</v>
      </c>
      <c r="S50" s="258">
        <v>6237</v>
      </c>
      <c r="T50" s="259">
        <v>2390</v>
      </c>
      <c r="U50" s="258">
        <v>6845</v>
      </c>
      <c r="V50" s="259">
        <v>2742</v>
      </c>
      <c r="W50" s="258">
        <v>7722</v>
      </c>
      <c r="X50" s="259">
        <v>3041</v>
      </c>
      <c r="Y50" s="258">
        <v>8113</v>
      </c>
      <c r="Z50" s="259">
        <v>3348</v>
      </c>
      <c r="AA50" s="258">
        <v>8778</v>
      </c>
      <c r="AB50" s="259">
        <v>3705</v>
      </c>
      <c r="AC50" s="258">
        <v>9441</v>
      </c>
      <c r="AD50" s="259">
        <v>4084</v>
      </c>
      <c r="AE50" s="258">
        <v>10104</v>
      </c>
      <c r="AF50" s="259">
        <v>4460</v>
      </c>
      <c r="AG50" s="258">
        <v>10703</v>
      </c>
      <c r="AH50" s="259">
        <v>4781</v>
      </c>
      <c r="AI50" s="258">
        <v>11481</v>
      </c>
      <c r="AJ50" s="259">
        <v>5215</v>
      </c>
      <c r="AK50" s="258">
        <v>12154</v>
      </c>
      <c r="AL50" s="259">
        <v>5570</v>
      </c>
      <c r="AM50" s="258">
        <v>12821</v>
      </c>
      <c r="AN50" s="259">
        <v>5929</v>
      </c>
      <c r="AO50" s="258">
        <v>13467</v>
      </c>
      <c r="AP50" s="259">
        <v>6316</v>
      </c>
      <c r="AQ50" s="258">
        <v>14211</v>
      </c>
      <c r="AR50" s="259">
        <v>6699</v>
      </c>
      <c r="AS50" s="258">
        <v>14698</v>
      </c>
      <c r="AT50" s="259">
        <v>6996</v>
      </c>
      <c r="AU50" s="258">
        <v>15639</v>
      </c>
      <c r="AV50" s="259">
        <v>7264</v>
      </c>
      <c r="AW50" s="258">
        <v>16336</v>
      </c>
      <c r="AX50" s="259">
        <v>7565</v>
      </c>
      <c r="AY50" s="258">
        <v>17120</v>
      </c>
      <c r="AZ50" s="259">
        <v>7897</v>
      </c>
      <c r="BA50" s="258">
        <v>17831</v>
      </c>
      <c r="BB50" s="259">
        <v>8252</v>
      </c>
      <c r="BC50" s="258">
        <v>18477</v>
      </c>
      <c r="BD50" s="259">
        <v>8576</v>
      </c>
      <c r="BE50" s="258">
        <v>19118</v>
      </c>
      <c r="BF50" s="259">
        <v>8910</v>
      </c>
      <c r="BG50" s="258">
        <v>19912</v>
      </c>
      <c r="BH50" s="259">
        <v>9229</v>
      </c>
      <c r="BI50" s="258">
        <v>20586</v>
      </c>
      <c r="BJ50" s="259">
        <v>9755</v>
      </c>
      <c r="BK50" s="258">
        <v>21271</v>
      </c>
      <c r="BL50" s="259">
        <v>10105</v>
      </c>
      <c r="BM50" s="258">
        <v>21941</v>
      </c>
      <c r="BN50" s="259">
        <v>10431</v>
      </c>
      <c r="BO50" s="258">
        <v>22584</v>
      </c>
      <c r="BP50" s="259">
        <v>10872</v>
      </c>
      <c r="BQ50" s="258">
        <v>23303</v>
      </c>
      <c r="BR50" s="259">
        <v>11243</v>
      </c>
      <c r="BS50" s="258">
        <v>23965</v>
      </c>
      <c r="BT50" s="259">
        <v>11601</v>
      </c>
      <c r="BU50" s="258">
        <v>24612</v>
      </c>
      <c r="BV50" s="259">
        <v>11934</v>
      </c>
      <c r="BW50" s="258">
        <v>25281</v>
      </c>
      <c r="BX50" s="259">
        <v>12366</v>
      </c>
      <c r="BY50" s="258">
        <v>25991</v>
      </c>
      <c r="BZ50" s="259">
        <v>12745</v>
      </c>
      <c r="CA50" s="258">
        <v>26486</v>
      </c>
      <c r="CB50" s="259">
        <v>13073</v>
      </c>
      <c r="CC50" s="258">
        <v>27150</v>
      </c>
      <c r="CD50" s="259">
        <v>13409</v>
      </c>
      <c r="CE50" s="258">
        <v>27792</v>
      </c>
      <c r="CF50" s="259">
        <v>13811</v>
      </c>
      <c r="CG50" s="258">
        <v>28531</v>
      </c>
      <c r="CH50" s="259">
        <v>14136</v>
      </c>
      <c r="CI50" s="258">
        <v>29166</v>
      </c>
      <c r="CJ50" s="259">
        <v>14452</v>
      </c>
      <c r="CK50" s="258">
        <v>29860</v>
      </c>
      <c r="CL50" s="259">
        <v>14754</v>
      </c>
      <c r="CM50" s="258">
        <v>30618</v>
      </c>
      <c r="CN50" s="259">
        <v>14564</v>
      </c>
      <c r="CO50" s="258">
        <v>31277</v>
      </c>
      <c r="CP50" s="259">
        <v>14928</v>
      </c>
      <c r="CQ50" s="258">
        <v>31921</v>
      </c>
      <c r="CR50" s="259">
        <v>15226</v>
      </c>
      <c r="CS50" s="258">
        <v>32560</v>
      </c>
      <c r="CT50" s="259">
        <v>15515</v>
      </c>
      <c r="CU50" s="258">
        <v>33296</v>
      </c>
      <c r="CV50" s="259">
        <v>15881</v>
      </c>
      <c r="CW50" s="258">
        <v>33989</v>
      </c>
      <c r="CX50" s="259">
        <v>16190</v>
      </c>
      <c r="CY50" s="258">
        <v>34623</v>
      </c>
      <c r="CZ50" s="259">
        <v>16447</v>
      </c>
      <c r="DA50" s="258">
        <v>35288</v>
      </c>
      <c r="DB50" s="259">
        <v>16780</v>
      </c>
      <c r="DC50" s="258">
        <v>35423</v>
      </c>
      <c r="DD50" s="259">
        <v>16888</v>
      </c>
      <c r="DE50" s="258">
        <v>35781</v>
      </c>
      <c r="DF50" s="259">
        <v>17206</v>
      </c>
      <c r="DG50" s="258">
        <v>36354</v>
      </c>
      <c r="DH50" s="259">
        <v>17526</v>
      </c>
      <c r="DI50" s="258">
        <v>36881</v>
      </c>
      <c r="DJ50" s="259">
        <v>17811</v>
      </c>
      <c r="DK50" s="258">
        <v>37410</v>
      </c>
      <c r="DL50" s="259">
        <v>18095</v>
      </c>
      <c r="DM50" s="258">
        <v>38036</v>
      </c>
      <c r="DN50" s="259">
        <v>18603</v>
      </c>
      <c r="DO50" s="258">
        <v>38637</v>
      </c>
      <c r="DP50" s="260">
        <v>18982</v>
      </c>
      <c r="DQ50" s="258">
        <v>39238</v>
      </c>
      <c r="DR50" s="259">
        <v>19183</v>
      </c>
      <c r="DS50" s="258">
        <v>39838</v>
      </c>
      <c r="DT50" s="259">
        <v>20657</v>
      </c>
      <c r="DU50" s="258">
        <v>40426</v>
      </c>
      <c r="DV50" s="259">
        <v>20885</v>
      </c>
      <c r="DW50" s="258">
        <v>40942</v>
      </c>
      <c r="DX50" s="260">
        <v>21096</v>
      </c>
      <c r="DY50" s="258">
        <v>41546</v>
      </c>
      <c r="DZ50" s="259">
        <v>21292</v>
      </c>
      <c r="EA50" s="258">
        <v>42164</v>
      </c>
      <c r="EB50" s="259">
        <v>21539</v>
      </c>
      <c r="EC50" s="258">
        <v>42835</v>
      </c>
      <c r="ED50" s="259">
        <v>21743</v>
      </c>
      <c r="EE50" s="258">
        <v>43334</v>
      </c>
      <c r="EF50" s="260">
        <v>21918</v>
      </c>
      <c r="EG50" s="258">
        <v>43853</v>
      </c>
      <c r="EH50" s="259">
        <v>22103</v>
      </c>
      <c r="EI50" s="258">
        <v>44444</v>
      </c>
      <c r="EJ50" s="259">
        <v>22293</v>
      </c>
      <c r="EK50" s="258">
        <v>44945</v>
      </c>
      <c r="EL50" s="259">
        <v>22482</v>
      </c>
      <c r="EM50" s="258">
        <v>45429</v>
      </c>
      <c r="EN50" s="259">
        <v>22640</v>
      </c>
      <c r="EO50" s="258">
        <v>45932</v>
      </c>
      <c r="EP50" s="259">
        <v>22847</v>
      </c>
      <c r="EQ50" s="258">
        <v>46528</v>
      </c>
      <c r="ER50" s="259">
        <v>23598</v>
      </c>
      <c r="ES50" s="258">
        <v>47077</v>
      </c>
      <c r="ET50" s="259">
        <v>23797</v>
      </c>
      <c r="EU50" s="260">
        <v>47626</v>
      </c>
      <c r="EV50" s="260">
        <v>23985</v>
      </c>
      <c r="EW50" s="258">
        <v>48077</v>
      </c>
      <c r="EX50" s="260">
        <v>24143</v>
      </c>
      <c r="EY50" s="258"/>
      <c r="EZ50" s="260"/>
      <c r="FA50" s="258"/>
      <c r="FB50" s="260"/>
      <c r="FC50" s="260"/>
      <c r="FD50" s="260"/>
    </row>
    <row r="51" spans="1:160" s="148" customFormat="1" x14ac:dyDescent="0.2">
      <c r="A51" s="256">
        <v>45</v>
      </c>
      <c r="B51" s="257" t="s">
        <v>43</v>
      </c>
      <c r="C51" s="258"/>
      <c r="D51" s="259"/>
      <c r="E51" s="258"/>
      <c r="F51" s="259"/>
      <c r="G51" s="258"/>
      <c r="H51" s="259"/>
      <c r="I51" s="258"/>
      <c r="J51" s="259"/>
      <c r="K51" s="258">
        <v>710</v>
      </c>
      <c r="L51" s="259">
        <v>82</v>
      </c>
      <c r="M51" s="258">
        <v>1172</v>
      </c>
      <c r="N51" s="259">
        <v>163</v>
      </c>
      <c r="O51" s="258">
        <v>1593</v>
      </c>
      <c r="P51" s="259">
        <v>234</v>
      </c>
      <c r="Q51" s="258">
        <v>1770</v>
      </c>
      <c r="R51" s="259">
        <v>265</v>
      </c>
      <c r="S51" s="258">
        <v>1945</v>
      </c>
      <c r="T51" s="259">
        <v>279</v>
      </c>
      <c r="U51" s="258">
        <v>2145</v>
      </c>
      <c r="V51" s="259">
        <v>308</v>
      </c>
      <c r="W51" s="258">
        <v>2390</v>
      </c>
      <c r="X51" s="259">
        <v>333</v>
      </c>
      <c r="Y51" s="258">
        <v>2509</v>
      </c>
      <c r="Z51" s="259">
        <v>370</v>
      </c>
      <c r="AA51" s="258">
        <v>2695</v>
      </c>
      <c r="AB51" s="259">
        <v>401</v>
      </c>
      <c r="AC51" s="258">
        <v>2875</v>
      </c>
      <c r="AD51" s="259">
        <v>429</v>
      </c>
      <c r="AE51" s="258">
        <v>3086</v>
      </c>
      <c r="AF51" s="259">
        <v>457</v>
      </c>
      <c r="AG51" s="258">
        <v>3308</v>
      </c>
      <c r="AH51" s="259">
        <v>490</v>
      </c>
      <c r="AI51" s="258">
        <v>3551</v>
      </c>
      <c r="AJ51" s="259">
        <v>537</v>
      </c>
      <c r="AK51" s="258">
        <v>3773</v>
      </c>
      <c r="AL51" s="259">
        <v>562</v>
      </c>
      <c r="AM51" s="258">
        <v>4029</v>
      </c>
      <c r="AN51" s="259">
        <v>592</v>
      </c>
      <c r="AO51" s="258">
        <v>4276</v>
      </c>
      <c r="AP51" s="259">
        <v>627</v>
      </c>
      <c r="AQ51" s="258">
        <v>4500</v>
      </c>
      <c r="AR51" s="259">
        <v>649</v>
      </c>
      <c r="AS51" s="258">
        <v>4667</v>
      </c>
      <c r="AT51" s="259">
        <v>674</v>
      </c>
      <c r="AU51" s="258">
        <v>4961</v>
      </c>
      <c r="AV51" s="259">
        <v>710</v>
      </c>
      <c r="AW51" s="258">
        <v>5180</v>
      </c>
      <c r="AX51" s="259">
        <v>734</v>
      </c>
      <c r="AY51" s="258">
        <v>5417</v>
      </c>
      <c r="AZ51" s="259">
        <v>763</v>
      </c>
      <c r="BA51" s="258">
        <v>5649</v>
      </c>
      <c r="BB51" s="259">
        <v>794</v>
      </c>
      <c r="BC51" s="258">
        <v>5866</v>
      </c>
      <c r="BD51" s="259">
        <v>832</v>
      </c>
      <c r="BE51" s="258">
        <v>6111</v>
      </c>
      <c r="BF51" s="259">
        <v>864</v>
      </c>
      <c r="BG51" s="258">
        <v>6353</v>
      </c>
      <c r="BH51" s="259">
        <v>888</v>
      </c>
      <c r="BI51" s="258">
        <v>6600</v>
      </c>
      <c r="BJ51" s="259">
        <v>942</v>
      </c>
      <c r="BK51" s="258">
        <v>6833</v>
      </c>
      <c r="BL51" s="259">
        <v>987</v>
      </c>
      <c r="BM51" s="258">
        <v>7129</v>
      </c>
      <c r="BN51" s="259">
        <v>1017</v>
      </c>
      <c r="BO51" s="258">
        <v>7340</v>
      </c>
      <c r="BP51" s="259">
        <v>1053</v>
      </c>
      <c r="BQ51" s="258">
        <v>7607</v>
      </c>
      <c r="BR51" s="259">
        <v>1085</v>
      </c>
      <c r="BS51" s="258">
        <v>7862</v>
      </c>
      <c r="BT51" s="259">
        <v>1122</v>
      </c>
      <c r="BU51" s="258">
        <v>8156</v>
      </c>
      <c r="BV51" s="259">
        <v>1166</v>
      </c>
      <c r="BW51" s="258">
        <v>8404</v>
      </c>
      <c r="BX51" s="259">
        <v>1218</v>
      </c>
      <c r="BY51" s="258">
        <v>8695</v>
      </c>
      <c r="BZ51" s="259">
        <v>1261</v>
      </c>
      <c r="CA51" s="258">
        <v>8918</v>
      </c>
      <c r="CB51" s="259">
        <v>1307</v>
      </c>
      <c r="CC51" s="258">
        <v>9225</v>
      </c>
      <c r="CD51" s="259">
        <v>1347</v>
      </c>
      <c r="CE51" s="258">
        <v>9519</v>
      </c>
      <c r="CF51" s="259">
        <v>1385</v>
      </c>
      <c r="CG51" s="258">
        <v>9877</v>
      </c>
      <c r="CH51" s="259">
        <v>1433</v>
      </c>
      <c r="CI51" s="258">
        <v>10160</v>
      </c>
      <c r="CJ51" s="259">
        <v>1485</v>
      </c>
      <c r="CK51" s="258">
        <v>10442</v>
      </c>
      <c r="CL51" s="259">
        <v>1523</v>
      </c>
      <c r="CM51" s="258">
        <v>10723</v>
      </c>
      <c r="CN51" s="259">
        <v>1535</v>
      </c>
      <c r="CO51" s="258">
        <v>10992</v>
      </c>
      <c r="CP51" s="259">
        <v>1589</v>
      </c>
      <c r="CQ51" s="258">
        <v>11292</v>
      </c>
      <c r="CR51" s="259">
        <v>1646</v>
      </c>
      <c r="CS51" s="258">
        <v>11643</v>
      </c>
      <c r="CT51" s="259">
        <v>1699</v>
      </c>
      <c r="CU51" s="258">
        <v>11950</v>
      </c>
      <c r="CV51" s="259">
        <v>1756</v>
      </c>
      <c r="CW51" s="258">
        <v>12261</v>
      </c>
      <c r="CX51" s="259">
        <v>1829</v>
      </c>
      <c r="CY51" s="258">
        <v>12575</v>
      </c>
      <c r="CZ51" s="259">
        <v>1858</v>
      </c>
      <c r="DA51" s="258">
        <v>12937</v>
      </c>
      <c r="DB51" s="259">
        <v>1916</v>
      </c>
      <c r="DC51" s="258">
        <v>13148</v>
      </c>
      <c r="DD51" s="259">
        <v>1937</v>
      </c>
      <c r="DE51" s="258">
        <v>13441</v>
      </c>
      <c r="DF51" s="259">
        <v>1989</v>
      </c>
      <c r="DG51" s="258">
        <v>13803</v>
      </c>
      <c r="DH51" s="259">
        <v>2037</v>
      </c>
      <c r="DI51" s="258">
        <v>14155</v>
      </c>
      <c r="DJ51" s="259">
        <v>2063</v>
      </c>
      <c r="DK51" s="258">
        <v>14547</v>
      </c>
      <c r="DL51" s="259">
        <v>2105</v>
      </c>
      <c r="DM51" s="258">
        <v>14916</v>
      </c>
      <c r="DN51" s="259">
        <v>2186</v>
      </c>
      <c r="DO51" s="258">
        <v>15283</v>
      </c>
      <c r="DP51" s="260">
        <v>2245</v>
      </c>
      <c r="DQ51" s="258">
        <v>15718</v>
      </c>
      <c r="DR51" s="259">
        <v>2280</v>
      </c>
      <c r="DS51" s="258">
        <v>16100</v>
      </c>
      <c r="DT51" s="259">
        <v>2395</v>
      </c>
      <c r="DU51" s="258">
        <v>16491</v>
      </c>
      <c r="DV51" s="259">
        <v>2446</v>
      </c>
      <c r="DW51" s="258">
        <v>16880</v>
      </c>
      <c r="DX51" s="260">
        <v>2489</v>
      </c>
      <c r="DY51" s="258">
        <v>17352</v>
      </c>
      <c r="DZ51" s="259">
        <v>2530</v>
      </c>
      <c r="EA51" s="258">
        <v>17793</v>
      </c>
      <c r="EB51" s="259">
        <v>2587</v>
      </c>
      <c r="EC51" s="258">
        <v>18244</v>
      </c>
      <c r="ED51" s="259">
        <v>2634</v>
      </c>
      <c r="EE51" s="258">
        <v>18713</v>
      </c>
      <c r="EF51" s="260">
        <v>2677</v>
      </c>
      <c r="EG51" s="258">
        <v>19198</v>
      </c>
      <c r="EH51" s="259">
        <v>2721</v>
      </c>
      <c r="EI51" s="258">
        <v>19679</v>
      </c>
      <c r="EJ51" s="259">
        <v>2758</v>
      </c>
      <c r="EK51" s="258">
        <v>20218</v>
      </c>
      <c r="EL51" s="259">
        <v>2802</v>
      </c>
      <c r="EM51" s="258">
        <v>20726</v>
      </c>
      <c r="EN51" s="259">
        <v>2839</v>
      </c>
      <c r="EO51" s="258">
        <v>21353</v>
      </c>
      <c r="EP51" s="259">
        <v>2902</v>
      </c>
      <c r="EQ51" s="258">
        <v>21930</v>
      </c>
      <c r="ER51" s="259">
        <v>3058</v>
      </c>
      <c r="ES51" s="258">
        <v>22490</v>
      </c>
      <c r="ET51" s="259">
        <v>3110</v>
      </c>
      <c r="EU51" s="260">
        <v>23092</v>
      </c>
      <c r="EV51" s="260">
        <v>3148</v>
      </c>
      <c r="EW51" s="258">
        <v>23730</v>
      </c>
      <c r="EX51" s="260">
        <v>3196</v>
      </c>
      <c r="EY51" s="258"/>
      <c r="EZ51" s="260"/>
      <c r="FA51" s="258"/>
      <c r="FB51" s="260"/>
      <c r="FC51" s="260"/>
      <c r="FD51" s="260"/>
    </row>
    <row r="52" spans="1:160" s="148" customFormat="1" x14ac:dyDescent="0.2">
      <c r="A52" s="256">
        <v>46</v>
      </c>
      <c r="B52" s="257" t="s">
        <v>44</v>
      </c>
      <c r="C52" s="258"/>
      <c r="D52" s="259"/>
      <c r="E52" s="258"/>
      <c r="F52" s="259"/>
      <c r="G52" s="258"/>
      <c r="H52" s="259"/>
      <c r="I52" s="258"/>
      <c r="J52" s="259"/>
      <c r="K52" s="258">
        <v>215320</v>
      </c>
      <c r="L52" s="259">
        <v>4652</v>
      </c>
      <c r="M52" s="258">
        <v>533831</v>
      </c>
      <c r="N52" s="259">
        <v>10100</v>
      </c>
      <c r="O52" s="258">
        <v>793780</v>
      </c>
      <c r="P52" s="259">
        <v>16459</v>
      </c>
      <c r="Q52" s="258">
        <v>914395</v>
      </c>
      <c r="R52" s="259">
        <v>19488</v>
      </c>
      <c r="S52" s="258">
        <v>1043912</v>
      </c>
      <c r="T52" s="259">
        <v>22330</v>
      </c>
      <c r="U52" s="258">
        <v>1157577</v>
      </c>
      <c r="V52" s="259">
        <v>25675</v>
      </c>
      <c r="W52" s="258">
        <v>1305639</v>
      </c>
      <c r="X52" s="259">
        <v>28587</v>
      </c>
      <c r="Y52" s="258">
        <v>1380626</v>
      </c>
      <c r="Z52" s="259">
        <v>31650</v>
      </c>
      <c r="AA52" s="258">
        <v>1494734</v>
      </c>
      <c r="AB52" s="259">
        <v>33956</v>
      </c>
      <c r="AC52" s="258">
        <v>1621539</v>
      </c>
      <c r="AD52" s="259">
        <v>36335</v>
      </c>
      <c r="AE52" s="258">
        <v>1724955</v>
      </c>
      <c r="AF52" s="259">
        <v>38962</v>
      </c>
      <c r="AG52" s="258">
        <v>1826835</v>
      </c>
      <c r="AH52" s="259">
        <v>41277</v>
      </c>
      <c r="AI52" s="258">
        <v>1953993</v>
      </c>
      <c r="AJ52" s="259">
        <v>43543</v>
      </c>
      <c r="AK52" s="258">
        <v>2061059</v>
      </c>
      <c r="AL52" s="259">
        <v>45738</v>
      </c>
      <c r="AM52" s="258">
        <v>2161679</v>
      </c>
      <c r="AN52" s="259">
        <v>47846</v>
      </c>
      <c r="AO52" s="258">
        <v>2265577</v>
      </c>
      <c r="AP52" s="259">
        <v>50011</v>
      </c>
      <c r="AQ52" s="258">
        <v>2373032</v>
      </c>
      <c r="AR52" s="259">
        <v>52017</v>
      </c>
      <c r="AS52" s="258">
        <v>2441281</v>
      </c>
      <c r="AT52" s="259">
        <v>53492</v>
      </c>
      <c r="AU52" s="258">
        <v>2567440</v>
      </c>
      <c r="AV52" s="259">
        <v>54855</v>
      </c>
      <c r="AW52" s="258">
        <v>2663443</v>
      </c>
      <c r="AX52" s="259">
        <v>56068</v>
      </c>
      <c r="AY52" s="258">
        <v>2763385</v>
      </c>
      <c r="AZ52" s="259">
        <v>57494</v>
      </c>
      <c r="BA52" s="258">
        <v>2854851</v>
      </c>
      <c r="BB52" s="259">
        <v>58881</v>
      </c>
      <c r="BC52" s="258">
        <v>2938903</v>
      </c>
      <c r="BD52" s="259">
        <v>60216</v>
      </c>
      <c r="BE52" s="258">
        <v>3023487</v>
      </c>
      <c r="BF52" s="259">
        <v>61458</v>
      </c>
      <c r="BG52" s="258">
        <v>3114055</v>
      </c>
      <c r="BH52" s="259">
        <v>62224</v>
      </c>
      <c r="BI52" s="258">
        <v>3195120</v>
      </c>
      <c r="BJ52" s="259">
        <v>63459</v>
      </c>
      <c r="BK52" s="258">
        <v>3272160</v>
      </c>
      <c r="BL52" s="259">
        <v>63954</v>
      </c>
      <c r="BM52" s="258">
        <v>3357000</v>
      </c>
      <c r="BN52" s="259">
        <v>64894</v>
      </c>
      <c r="BO52" s="258">
        <v>3436092</v>
      </c>
      <c r="BP52" s="259">
        <v>65583</v>
      </c>
      <c r="BQ52" s="258">
        <v>3515025</v>
      </c>
      <c r="BR52" s="259">
        <v>66214</v>
      </c>
      <c r="BS52" s="258">
        <v>3591078</v>
      </c>
      <c r="BT52" s="259">
        <v>66685</v>
      </c>
      <c r="BU52" s="258">
        <v>3665461</v>
      </c>
      <c r="BV52" s="259">
        <v>67221</v>
      </c>
      <c r="BW52" s="258">
        <v>3744335</v>
      </c>
      <c r="BX52" s="259">
        <v>67785</v>
      </c>
      <c r="BY52" s="258">
        <v>3819989</v>
      </c>
      <c r="BZ52" s="259">
        <v>68414</v>
      </c>
      <c r="CA52" s="258">
        <v>3884817</v>
      </c>
      <c r="CB52" s="259">
        <v>69021</v>
      </c>
      <c r="CC52" s="258">
        <v>3964271</v>
      </c>
      <c r="CD52" s="259">
        <v>69624</v>
      </c>
      <c r="CE52" s="258">
        <v>4034860</v>
      </c>
      <c r="CF52" s="259">
        <v>70241</v>
      </c>
      <c r="CG52" s="258">
        <v>4114832</v>
      </c>
      <c r="CH52" s="259">
        <v>70828</v>
      </c>
      <c r="CI52" s="258">
        <v>4149640</v>
      </c>
      <c r="CJ52" s="259">
        <v>71395</v>
      </c>
      <c r="CK52" s="258">
        <v>4214996</v>
      </c>
      <c r="CL52" s="259">
        <v>72078</v>
      </c>
      <c r="CM52" s="258">
        <v>4323804</v>
      </c>
      <c r="CN52" s="259">
        <v>72561</v>
      </c>
      <c r="CO52" s="258">
        <v>4389333</v>
      </c>
      <c r="CP52" s="259">
        <v>73111</v>
      </c>
      <c r="CQ52" s="258">
        <v>4459644</v>
      </c>
      <c r="CR52" s="259">
        <v>73641</v>
      </c>
      <c r="CS52" s="258">
        <v>4530203</v>
      </c>
      <c r="CT52" s="259">
        <v>74110</v>
      </c>
      <c r="CU52" s="258">
        <v>4604268</v>
      </c>
      <c r="CV52" s="259">
        <v>74578</v>
      </c>
      <c r="CW52" s="258">
        <v>4672764</v>
      </c>
      <c r="CX52" s="259">
        <v>75028</v>
      </c>
      <c r="CY52" s="258">
        <v>4736732</v>
      </c>
      <c r="CZ52" s="259">
        <v>75408</v>
      </c>
      <c r="DA52" s="258">
        <v>4803302</v>
      </c>
      <c r="DB52" s="259">
        <v>75936</v>
      </c>
      <c r="DC52" s="258">
        <v>4871483</v>
      </c>
      <c r="DD52" s="259">
        <v>76310</v>
      </c>
      <c r="DE52" s="258">
        <v>4953663</v>
      </c>
      <c r="DF52" s="259">
        <v>76722</v>
      </c>
      <c r="DG52" s="258">
        <v>5024302</v>
      </c>
      <c r="DH52" s="259">
        <v>77018</v>
      </c>
      <c r="DI52" s="258">
        <v>5091430</v>
      </c>
      <c r="DJ52" s="259">
        <v>77219</v>
      </c>
      <c r="DK52" s="258">
        <v>5151171</v>
      </c>
      <c r="DL52" s="259">
        <v>77415</v>
      </c>
      <c r="DM52" s="258">
        <v>5209297</v>
      </c>
      <c r="DN52" s="259">
        <v>77793</v>
      </c>
      <c r="DO52" s="258">
        <v>5266277</v>
      </c>
      <c r="DP52" s="260">
        <v>78095</v>
      </c>
      <c r="DQ52" s="258">
        <v>5322710</v>
      </c>
      <c r="DR52" s="259">
        <v>78258</v>
      </c>
      <c r="DS52" s="258">
        <v>5379443</v>
      </c>
      <c r="DT52" s="259">
        <v>78910</v>
      </c>
      <c r="DU52" s="258">
        <v>5436348</v>
      </c>
      <c r="DV52" s="259">
        <v>79090</v>
      </c>
      <c r="DW52" s="258">
        <v>5493038</v>
      </c>
      <c r="DX52" s="260">
        <v>79263</v>
      </c>
      <c r="DY52" s="258">
        <v>5552341</v>
      </c>
      <c r="DZ52" s="259">
        <v>79441</v>
      </c>
      <c r="EA52" s="258">
        <v>5613325</v>
      </c>
      <c r="EB52" s="259">
        <v>79597</v>
      </c>
      <c r="EC52" s="258">
        <v>5672496</v>
      </c>
      <c r="ED52" s="259">
        <v>79764</v>
      </c>
      <c r="EE52" s="258">
        <v>5731202</v>
      </c>
      <c r="EF52" s="260">
        <v>79911</v>
      </c>
      <c r="EG52" s="258">
        <v>5792054</v>
      </c>
      <c r="EH52" s="259">
        <v>80067</v>
      </c>
      <c r="EI52" s="258">
        <v>5854871</v>
      </c>
      <c r="EJ52" s="259">
        <v>80219</v>
      </c>
      <c r="EK52" s="258">
        <v>5913731</v>
      </c>
      <c r="EL52" s="259">
        <v>80375</v>
      </c>
      <c r="EM52" s="258">
        <v>5974335</v>
      </c>
      <c r="EN52" s="259">
        <v>80520</v>
      </c>
      <c r="EO52" s="258">
        <v>6035397</v>
      </c>
      <c r="EP52" s="259">
        <v>80646</v>
      </c>
      <c r="EQ52" s="258">
        <v>6101230</v>
      </c>
      <c r="ER52" s="259">
        <v>82081</v>
      </c>
      <c r="ES52" s="258">
        <v>6164261</v>
      </c>
      <c r="ET52" s="259">
        <v>82211</v>
      </c>
      <c r="EU52" s="260">
        <v>6227841</v>
      </c>
      <c r="EV52" s="260">
        <v>82336</v>
      </c>
      <c r="EW52" s="258">
        <v>6290643</v>
      </c>
      <c r="EX52" s="260">
        <v>82478</v>
      </c>
      <c r="EY52" s="258"/>
      <c r="EZ52" s="260"/>
      <c r="FA52" s="258"/>
      <c r="FB52" s="260"/>
      <c r="FC52" s="260"/>
      <c r="FD52" s="260"/>
    </row>
    <row r="53" spans="1:160" s="148" customFormat="1" x14ac:dyDescent="0.2">
      <c r="A53" s="256">
        <v>47</v>
      </c>
      <c r="B53" s="257" t="s">
        <v>45</v>
      </c>
      <c r="C53" s="258"/>
      <c r="D53" s="259"/>
      <c r="E53" s="258"/>
      <c r="F53" s="259"/>
      <c r="G53" s="258"/>
      <c r="H53" s="259"/>
      <c r="I53" s="258"/>
      <c r="J53" s="259"/>
      <c r="K53" s="258">
        <v>9213</v>
      </c>
      <c r="L53" s="259">
        <v>382</v>
      </c>
      <c r="M53" s="258">
        <v>19837</v>
      </c>
      <c r="N53" s="259">
        <v>742</v>
      </c>
      <c r="O53" s="258">
        <v>34223</v>
      </c>
      <c r="P53" s="259">
        <v>1138</v>
      </c>
      <c r="Q53" s="258">
        <v>41089</v>
      </c>
      <c r="R53" s="259">
        <v>1327</v>
      </c>
      <c r="S53" s="258">
        <v>47745</v>
      </c>
      <c r="T53" s="259">
        <v>1508</v>
      </c>
      <c r="U53" s="258">
        <v>55616</v>
      </c>
      <c r="V53" s="259">
        <v>1735</v>
      </c>
      <c r="W53" s="258">
        <v>65700</v>
      </c>
      <c r="X53" s="259">
        <v>1917</v>
      </c>
      <c r="Y53" s="258">
        <v>69276</v>
      </c>
      <c r="Z53" s="259">
        <v>2133</v>
      </c>
      <c r="AA53" s="258">
        <v>75766</v>
      </c>
      <c r="AB53" s="259">
        <v>2331</v>
      </c>
      <c r="AC53" s="258">
        <v>84511</v>
      </c>
      <c r="AD53" s="259">
        <v>2597</v>
      </c>
      <c r="AE53" s="258">
        <v>92648</v>
      </c>
      <c r="AF53" s="259">
        <v>2816</v>
      </c>
      <c r="AG53" s="258">
        <v>98588</v>
      </c>
      <c r="AH53" s="259">
        <v>3053</v>
      </c>
      <c r="AI53" s="258">
        <v>107358</v>
      </c>
      <c r="AJ53" s="259">
        <v>3328</v>
      </c>
      <c r="AK53" s="258">
        <v>116717</v>
      </c>
      <c r="AL53" s="259">
        <v>3567</v>
      </c>
      <c r="AM53" s="258">
        <v>125468</v>
      </c>
      <c r="AN53" s="259">
        <v>3821</v>
      </c>
      <c r="AO53" s="258">
        <v>133067</v>
      </c>
      <c r="AP53" s="259">
        <v>4174</v>
      </c>
      <c r="AQ53" s="258">
        <v>141403</v>
      </c>
      <c r="AR53" s="259">
        <v>4453</v>
      </c>
      <c r="AS53" s="258">
        <v>148426</v>
      </c>
      <c r="AT53" s="259">
        <v>4754</v>
      </c>
      <c r="AU53" s="258">
        <v>160464</v>
      </c>
      <c r="AV53" s="259">
        <v>5007</v>
      </c>
      <c r="AW53" s="258">
        <v>167977</v>
      </c>
      <c r="AX53" s="259">
        <v>5322</v>
      </c>
      <c r="AY53" s="258">
        <v>178373</v>
      </c>
      <c r="AZ53" s="259">
        <v>5673</v>
      </c>
      <c r="BA53" s="258">
        <v>187675</v>
      </c>
      <c r="BB53" s="259">
        <v>6052</v>
      </c>
      <c r="BC53" s="258">
        <v>197593</v>
      </c>
      <c r="BD53" s="259">
        <v>6355</v>
      </c>
      <c r="BE53" s="258">
        <v>206347</v>
      </c>
      <c r="BF53" s="259">
        <v>6685</v>
      </c>
      <c r="BG53" s="258">
        <v>216569</v>
      </c>
      <c r="BH53" s="259">
        <v>7031</v>
      </c>
      <c r="BI53" s="258">
        <v>226800</v>
      </c>
      <c r="BJ53" s="259">
        <v>7755</v>
      </c>
      <c r="BK53" s="258">
        <v>236607</v>
      </c>
      <c r="BL53" s="259">
        <v>8229</v>
      </c>
      <c r="BM53" s="258">
        <v>245870</v>
      </c>
      <c r="BN53" s="259">
        <v>8774</v>
      </c>
      <c r="BO53" s="258">
        <v>256229</v>
      </c>
      <c r="BP53" s="259">
        <v>9336</v>
      </c>
      <c r="BQ53" s="258">
        <v>266887</v>
      </c>
      <c r="BR53" s="259">
        <v>9941</v>
      </c>
      <c r="BS53" s="258">
        <v>276845</v>
      </c>
      <c r="BT53" s="259">
        <v>10623</v>
      </c>
      <c r="BU53" s="258">
        <v>285917</v>
      </c>
      <c r="BV53" s="259">
        <v>11344</v>
      </c>
      <c r="BW53" s="258">
        <v>298100</v>
      </c>
      <c r="BX53" s="259">
        <v>12109</v>
      </c>
      <c r="BY53" s="258">
        <v>309276</v>
      </c>
      <c r="BZ53" s="259">
        <v>12858</v>
      </c>
      <c r="CA53" s="258">
        <v>318660</v>
      </c>
      <c r="CB53" s="259">
        <v>13504</v>
      </c>
      <c r="CC53" s="258">
        <v>329007</v>
      </c>
      <c r="CD53" s="259">
        <v>14223</v>
      </c>
      <c r="CE53" s="258">
        <v>339836</v>
      </c>
      <c r="CF53" s="259">
        <v>14949</v>
      </c>
      <c r="CG53" s="258">
        <v>352658</v>
      </c>
      <c r="CH53" s="259">
        <v>15845</v>
      </c>
      <c r="CI53" s="258">
        <v>363896</v>
      </c>
      <c r="CJ53" s="259">
        <v>16662</v>
      </c>
      <c r="CK53" s="258">
        <v>373813</v>
      </c>
      <c r="CL53" s="259">
        <v>17551</v>
      </c>
      <c r="CM53" s="258">
        <v>384940</v>
      </c>
      <c r="CN53" s="259">
        <v>18366</v>
      </c>
      <c r="CO53" s="258">
        <v>396415</v>
      </c>
      <c r="CP53" s="259">
        <v>19249</v>
      </c>
      <c r="CQ53" s="258">
        <v>407929</v>
      </c>
      <c r="CR53" s="259">
        <v>20132</v>
      </c>
      <c r="CS53" s="258">
        <v>418243</v>
      </c>
      <c r="CT53" s="259">
        <v>21002</v>
      </c>
      <c r="CU53" s="258">
        <v>430711</v>
      </c>
      <c r="CV53" s="259">
        <v>21896</v>
      </c>
      <c r="CW53" s="258">
        <v>442800</v>
      </c>
      <c r="CX53" s="259">
        <v>22848</v>
      </c>
      <c r="CY53" s="258">
        <v>452818</v>
      </c>
      <c r="CZ53" s="259">
        <v>23548</v>
      </c>
      <c r="DA53" s="258">
        <v>463065</v>
      </c>
      <c r="DB53" s="259">
        <v>24550</v>
      </c>
      <c r="DC53" s="258">
        <v>464809</v>
      </c>
      <c r="DD53" s="259">
        <v>24705</v>
      </c>
      <c r="DE53" s="258">
        <v>467793</v>
      </c>
      <c r="DF53" s="259">
        <v>25319</v>
      </c>
      <c r="DG53" s="258">
        <v>471718</v>
      </c>
      <c r="DH53" s="259">
        <v>26186</v>
      </c>
      <c r="DI53" s="258">
        <v>476710</v>
      </c>
      <c r="DJ53" s="259">
        <v>26974</v>
      </c>
      <c r="DK53" s="258">
        <v>482721</v>
      </c>
      <c r="DL53" s="259">
        <v>27698</v>
      </c>
      <c r="DM53" s="258">
        <v>491096</v>
      </c>
      <c r="DN53" s="259">
        <v>28603</v>
      </c>
      <c r="DO53" s="258">
        <v>499344</v>
      </c>
      <c r="DP53" s="260">
        <v>29539</v>
      </c>
      <c r="DQ53" s="258">
        <v>507175</v>
      </c>
      <c r="DR53" s="259">
        <v>30161</v>
      </c>
      <c r="DS53" s="258">
        <v>517880</v>
      </c>
      <c r="DT53" s="259">
        <v>30991</v>
      </c>
      <c r="DU53" s="258">
        <v>528833</v>
      </c>
      <c r="DV53" s="259">
        <v>31693</v>
      </c>
      <c r="DW53" s="258">
        <v>540195</v>
      </c>
      <c r="DX53" s="260">
        <v>32317</v>
      </c>
      <c r="DY53" s="258">
        <v>550681</v>
      </c>
      <c r="DZ53" s="259">
        <v>33026</v>
      </c>
      <c r="EA53" s="258">
        <v>563415</v>
      </c>
      <c r="EB53" s="259">
        <v>33825</v>
      </c>
      <c r="EC53" s="258">
        <v>576659</v>
      </c>
      <c r="ED53" s="259">
        <v>34934</v>
      </c>
      <c r="EE53" s="258">
        <v>589020</v>
      </c>
      <c r="EF53" s="260">
        <v>35958</v>
      </c>
      <c r="EG53" s="258">
        <v>600930</v>
      </c>
      <c r="EH53" s="259">
        <v>37145</v>
      </c>
      <c r="EI53" s="258">
        <v>614188</v>
      </c>
      <c r="EJ53" s="259">
        <v>38211</v>
      </c>
      <c r="EK53" s="258">
        <v>626246</v>
      </c>
      <c r="EL53" s="259">
        <v>39283</v>
      </c>
      <c r="EM53" s="258">
        <v>638265</v>
      </c>
      <c r="EN53" s="259">
        <v>40412</v>
      </c>
      <c r="EO53" s="258">
        <v>649564</v>
      </c>
      <c r="EP53" s="259">
        <v>41546</v>
      </c>
      <c r="EQ53" s="258">
        <v>665573</v>
      </c>
      <c r="ER53" s="259">
        <v>45488</v>
      </c>
      <c r="ES53" s="258">
        <v>679156</v>
      </c>
      <c r="ET53" s="259">
        <v>46769</v>
      </c>
      <c r="EU53" s="260">
        <v>692870</v>
      </c>
      <c r="EV53" s="260">
        <v>47935</v>
      </c>
      <c r="EW53" s="258">
        <v>706083</v>
      </c>
      <c r="EX53" s="260">
        <v>49128</v>
      </c>
      <c r="EY53" s="258"/>
      <c r="EZ53" s="260"/>
      <c r="FA53" s="258"/>
      <c r="FB53" s="260"/>
      <c r="FC53" s="260"/>
      <c r="FD53" s="260"/>
    </row>
    <row r="54" spans="1:160" s="148" customFormat="1" x14ac:dyDescent="0.2">
      <c r="A54" s="256">
        <v>48</v>
      </c>
      <c r="B54" s="257" t="s">
        <v>46</v>
      </c>
      <c r="C54" s="258"/>
      <c r="D54" s="259"/>
      <c r="E54" s="258"/>
      <c r="F54" s="259"/>
      <c r="G54" s="258"/>
      <c r="H54" s="259"/>
      <c r="I54" s="258"/>
      <c r="J54" s="259"/>
      <c r="K54" s="258">
        <v>555</v>
      </c>
      <c r="L54" s="259">
        <v>29</v>
      </c>
      <c r="M54" s="258">
        <v>1233</v>
      </c>
      <c r="N54" s="259">
        <v>73</v>
      </c>
      <c r="O54" s="258">
        <v>2070</v>
      </c>
      <c r="P54" s="259">
        <v>144</v>
      </c>
      <c r="Q54" s="258">
        <v>2472</v>
      </c>
      <c r="R54" s="259">
        <v>174</v>
      </c>
      <c r="S54" s="258">
        <v>2824</v>
      </c>
      <c r="T54" s="259">
        <v>188</v>
      </c>
      <c r="U54" s="258">
        <v>3154</v>
      </c>
      <c r="V54" s="259">
        <v>210</v>
      </c>
      <c r="W54" s="258">
        <v>3680</v>
      </c>
      <c r="X54" s="259">
        <v>234</v>
      </c>
      <c r="Y54" s="258">
        <v>3932</v>
      </c>
      <c r="Z54" s="259">
        <v>278</v>
      </c>
      <c r="AA54" s="258">
        <v>4296</v>
      </c>
      <c r="AB54" s="259">
        <v>310</v>
      </c>
      <c r="AC54" s="258">
        <v>4665</v>
      </c>
      <c r="AD54" s="259">
        <v>336</v>
      </c>
      <c r="AE54" s="258">
        <v>5106</v>
      </c>
      <c r="AF54" s="259">
        <v>366</v>
      </c>
      <c r="AG54" s="258">
        <v>5522</v>
      </c>
      <c r="AH54" s="259">
        <v>398</v>
      </c>
      <c r="AI54" s="258">
        <v>5889</v>
      </c>
      <c r="AJ54" s="259">
        <v>441</v>
      </c>
      <c r="AK54" s="258">
        <v>6220</v>
      </c>
      <c r="AL54" s="259">
        <v>457</v>
      </c>
      <c r="AM54" s="258">
        <v>6586</v>
      </c>
      <c r="AN54" s="259">
        <v>486</v>
      </c>
      <c r="AO54" s="258">
        <v>6992</v>
      </c>
      <c r="AP54" s="259">
        <v>521</v>
      </c>
      <c r="AQ54" s="258">
        <v>7364</v>
      </c>
      <c r="AR54" s="259">
        <v>545</v>
      </c>
      <c r="AS54" s="258">
        <v>7609</v>
      </c>
      <c r="AT54" s="259">
        <v>564</v>
      </c>
      <c r="AU54" s="258">
        <v>8056</v>
      </c>
      <c r="AV54" s="259">
        <v>579</v>
      </c>
      <c r="AW54" s="258">
        <v>8481</v>
      </c>
      <c r="AX54" s="259">
        <v>593</v>
      </c>
      <c r="AY54" s="258">
        <v>8897</v>
      </c>
      <c r="AZ54" s="259">
        <v>613</v>
      </c>
      <c r="BA54" s="258">
        <v>9283</v>
      </c>
      <c r="BB54" s="259">
        <v>642</v>
      </c>
      <c r="BC54" s="258">
        <v>9675</v>
      </c>
      <c r="BD54" s="259">
        <v>667</v>
      </c>
      <c r="BE54" s="258">
        <v>10137</v>
      </c>
      <c r="BF54" s="259">
        <v>694</v>
      </c>
      <c r="BG54" s="258">
        <v>10578</v>
      </c>
      <c r="BH54" s="259">
        <v>714</v>
      </c>
      <c r="BI54" s="258">
        <v>10961</v>
      </c>
      <c r="BJ54" s="259">
        <v>757</v>
      </c>
      <c r="BK54" s="258">
        <v>11350</v>
      </c>
      <c r="BL54" s="259">
        <v>779</v>
      </c>
      <c r="BM54" s="258">
        <v>11812</v>
      </c>
      <c r="BN54" s="259">
        <v>808</v>
      </c>
      <c r="BO54" s="258">
        <v>12140</v>
      </c>
      <c r="BP54" s="259">
        <v>832</v>
      </c>
      <c r="BQ54" s="258">
        <v>12480</v>
      </c>
      <c r="BR54" s="259">
        <v>862</v>
      </c>
      <c r="BS54" s="258">
        <v>12824</v>
      </c>
      <c r="BT54" s="259">
        <v>887</v>
      </c>
      <c r="BU54" s="258">
        <v>13260</v>
      </c>
      <c r="BV54" s="259">
        <v>911</v>
      </c>
      <c r="BW54" s="258">
        <v>13608</v>
      </c>
      <c r="BX54" s="259">
        <v>948</v>
      </c>
      <c r="BY54" s="258">
        <v>13986</v>
      </c>
      <c r="BZ54" s="259">
        <v>989</v>
      </c>
      <c r="CA54" s="258">
        <v>14356</v>
      </c>
      <c r="CB54" s="259">
        <v>1016</v>
      </c>
      <c r="CC54" s="258">
        <v>14754</v>
      </c>
      <c r="CD54" s="259">
        <v>1062</v>
      </c>
      <c r="CE54" s="258">
        <v>15105</v>
      </c>
      <c r="CF54" s="259">
        <v>1088</v>
      </c>
      <c r="CG54" s="258">
        <v>15514</v>
      </c>
      <c r="CH54" s="259">
        <v>1128</v>
      </c>
      <c r="CI54" s="258">
        <v>15972</v>
      </c>
      <c r="CJ54" s="259">
        <v>1160</v>
      </c>
      <c r="CK54" s="258">
        <v>16535</v>
      </c>
      <c r="CL54" s="259">
        <v>1204</v>
      </c>
      <c r="CM54" s="258">
        <v>17008</v>
      </c>
      <c r="CN54" s="259">
        <v>1166</v>
      </c>
      <c r="CO54" s="258">
        <v>17390</v>
      </c>
      <c r="CP54" s="259">
        <v>1204</v>
      </c>
      <c r="CQ54" s="258">
        <v>17846</v>
      </c>
      <c r="CR54" s="259">
        <v>1236</v>
      </c>
      <c r="CS54" s="258">
        <v>18349</v>
      </c>
      <c r="CT54" s="259">
        <v>1272</v>
      </c>
      <c r="CU54" s="258">
        <v>18748</v>
      </c>
      <c r="CV54" s="259">
        <v>1300</v>
      </c>
      <c r="CW54" s="258">
        <v>19269</v>
      </c>
      <c r="CX54" s="259">
        <v>1333</v>
      </c>
      <c r="CY54" s="258">
        <v>19811</v>
      </c>
      <c r="CZ54" s="259">
        <v>1359</v>
      </c>
      <c r="DA54" s="258">
        <v>20500</v>
      </c>
      <c r="DB54" s="259">
        <v>1396</v>
      </c>
      <c r="DC54" s="258">
        <v>20874</v>
      </c>
      <c r="DD54" s="259">
        <v>1410</v>
      </c>
      <c r="DE54" s="258">
        <v>21349</v>
      </c>
      <c r="DF54" s="259">
        <v>1432</v>
      </c>
      <c r="DG54" s="258">
        <v>21937</v>
      </c>
      <c r="DH54" s="259">
        <v>1478</v>
      </c>
      <c r="DI54" s="258">
        <v>22406</v>
      </c>
      <c r="DJ54" s="259">
        <v>1501</v>
      </c>
      <c r="DK54" s="258">
        <v>22877</v>
      </c>
      <c r="DL54" s="259">
        <v>1521</v>
      </c>
      <c r="DM54" s="258">
        <v>23343</v>
      </c>
      <c r="DN54" s="259">
        <v>1555</v>
      </c>
      <c r="DO54" s="258">
        <v>23861</v>
      </c>
      <c r="DP54" s="260">
        <v>1585</v>
      </c>
      <c r="DQ54" s="258">
        <v>24482</v>
      </c>
      <c r="DR54" s="259">
        <v>1614</v>
      </c>
      <c r="DS54" s="258">
        <v>24977</v>
      </c>
      <c r="DT54" s="259">
        <v>1768</v>
      </c>
      <c r="DU54" s="258">
        <v>25522</v>
      </c>
      <c r="DV54" s="259">
        <v>1787</v>
      </c>
      <c r="DW54" s="258">
        <v>25979</v>
      </c>
      <c r="DX54" s="260">
        <v>1827</v>
      </c>
      <c r="DY54" s="258">
        <v>26544</v>
      </c>
      <c r="DZ54" s="259">
        <v>1848</v>
      </c>
      <c r="EA54" s="258">
        <v>26965</v>
      </c>
      <c r="EB54" s="259">
        <v>1873</v>
      </c>
      <c r="EC54" s="258">
        <v>27365</v>
      </c>
      <c r="ED54" s="259">
        <v>1886</v>
      </c>
      <c r="EE54" s="258">
        <v>27784</v>
      </c>
      <c r="EF54" s="260">
        <v>1913</v>
      </c>
      <c r="EG54" s="258">
        <v>28197</v>
      </c>
      <c r="EH54" s="259">
        <v>1937</v>
      </c>
      <c r="EI54" s="258">
        <v>28641</v>
      </c>
      <c r="EJ54" s="259">
        <v>1953</v>
      </c>
      <c r="EK54" s="258">
        <v>29002</v>
      </c>
      <c r="EL54" s="259">
        <v>1974</v>
      </c>
      <c r="EM54" s="258">
        <v>29431</v>
      </c>
      <c r="EN54" s="259">
        <v>1995</v>
      </c>
      <c r="EO54" s="258">
        <v>29911</v>
      </c>
      <c r="EP54" s="259">
        <v>2034</v>
      </c>
      <c r="EQ54" s="258">
        <v>30338</v>
      </c>
      <c r="ER54" s="259">
        <v>2134</v>
      </c>
      <c r="ES54" s="258">
        <v>30734</v>
      </c>
      <c r="ET54" s="259">
        <v>2163</v>
      </c>
      <c r="EU54" s="260">
        <v>31149</v>
      </c>
      <c r="EV54" s="260">
        <v>2183</v>
      </c>
      <c r="EW54" s="258">
        <v>31622</v>
      </c>
      <c r="EX54" s="260">
        <v>2215</v>
      </c>
      <c r="EY54" s="258"/>
      <c r="EZ54" s="260"/>
      <c r="FA54" s="258"/>
      <c r="FB54" s="260"/>
      <c r="FC54" s="260"/>
      <c r="FD54" s="260"/>
    </row>
    <row r="55" spans="1:160" s="148" customFormat="1" x14ac:dyDescent="0.2">
      <c r="A55" s="256">
        <v>49</v>
      </c>
      <c r="B55" s="257" t="s">
        <v>47</v>
      </c>
      <c r="C55" s="258"/>
      <c r="D55" s="259"/>
      <c r="E55" s="258"/>
      <c r="F55" s="259"/>
      <c r="G55" s="258"/>
      <c r="H55" s="259"/>
      <c r="I55" s="258"/>
      <c r="J55" s="259"/>
      <c r="K55" s="258">
        <v>2279</v>
      </c>
      <c r="L55" s="259">
        <v>25</v>
      </c>
      <c r="M55" s="258">
        <v>6121</v>
      </c>
      <c r="N55" s="259">
        <v>72</v>
      </c>
      <c r="O55" s="258">
        <v>10883</v>
      </c>
      <c r="P55" s="259">
        <v>162</v>
      </c>
      <c r="Q55" s="258">
        <v>13765</v>
      </c>
      <c r="R55" s="259">
        <v>196</v>
      </c>
      <c r="S55" s="258">
        <v>16369</v>
      </c>
      <c r="T55" s="259">
        <v>223</v>
      </c>
      <c r="U55" s="258">
        <v>18894</v>
      </c>
      <c r="V55" s="259">
        <v>263</v>
      </c>
      <c r="W55" s="258">
        <v>22760</v>
      </c>
      <c r="X55" s="259">
        <v>297</v>
      </c>
      <c r="Y55" s="258">
        <v>24960</v>
      </c>
      <c r="Z55" s="259">
        <v>346</v>
      </c>
      <c r="AA55" s="258">
        <v>27824</v>
      </c>
      <c r="AB55" s="259">
        <v>399</v>
      </c>
      <c r="AC55" s="258">
        <v>30687</v>
      </c>
      <c r="AD55" s="259">
        <v>449</v>
      </c>
      <c r="AE55" s="258">
        <v>33801</v>
      </c>
      <c r="AF55" s="259">
        <v>514</v>
      </c>
      <c r="AG55" s="258">
        <v>36644</v>
      </c>
      <c r="AH55" s="259">
        <v>578</v>
      </c>
      <c r="AI55" s="258">
        <v>40897</v>
      </c>
      <c r="AJ55" s="259">
        <v>642</v>
      </c>
      <c r="AK55" s="258">
        <v>44720</v>
      </c>
      <c r="AL55" s="259">
        <v>720</v>
      </c>
      <c r="AM55" s="258">
        <v>48919</v>
      </c>
      <c r="AN55" s="259">
        <v>792</v>
      </c>
      <c r="AO55" s="258">
        <v>52792</v>
      </c>
      <c r="AP55" s="259">
        <v>878</v>
      </c>
      <c r="AQ55" s="258">
        <v>55653</v>
      </c>
      <c r="AR55" s="259">
        <v>930</v>
      </c>
      <c r="AS55" s="258">
        <v>57839</v>
      </c>
      <c r="AT55" s="259">
        <v>971</v>
      </c>
      <c r="AU55" s="258">
        <v>62083</v>
      </c>
      <c r="AV55" s="259">
        <v>1023</v>
      </c>
      <c r="AW55" s="258">
        <v>65837</v>
      </c>
      <c r="AX55" s="259">
        <v>1072</v>
      </c>
      <c r="AY55" s="258">
        <v>69355</v>
      </c>
      <c r="AZ55" s="259">
        <v>1129</v>
      </c>
      <c r="BA55" s="258">
        <v>72604</v>
      </c>
      <c r="BB55" s="259">
        <v>1169</v>
      </c>
      <c r="BC55" s="258">
        <v>76887</v>
      </c>
      <c r="BD55" s="259">
        <v>1227</v>
      </c>
      <c r="BE55" s="258">
        <v>81201</v>
      </c>
      <c r="BF55" s="259">
        <v>1293</v>
      </c>
      <c r="BG55" s="258">
        <v>85789</v>
      </c>
      <c r="BH55" s="259">
        <v>1320</v>
      </c>
      <c r="BI55" s="258">
        <v>90144</v>
      </c>
      <c r="BJ55" s="259">
        <v>1399</v>
      </c>
      <c r="BK55" s="258">
        <v>94564</v>
      </c>
      <c r="BL55" s="259">
        <v>1446</v>
      </c>
      <c r="BM55" s="258">
        <v>99331</v>
      </c>
      <c r="BN55" s="259">
        <v>1492</v>
      </c>
      <c r="BO55" s="258">
        <v>103421</v>
      </c>
      <c r="BP55" s="259">
        <v>1546</v>
      </c>
      <c r="BQ55" s="258">
        <v>107149</v>
      </c>
      <c r="BR55" s="259">
        <v>1605</v>
      </c>
      <c r="BS55" s="258">
        <v>111028</v>
      </c>
      <c r="BT55" s="259">
        <v>1667</v>
      </c>
      <c r="BU55" s="258">
        <v>115083</v>
      </c>
      <c r="BV55" s="259">
        <v>1733</v>
      </c>
      <c r="BW55" s="258">
        <v>118469</v>
      </c>
      <c r="BX55" s="259">
        <v>1808</v>
      </c>
      <c r="BY55" s="258">
        <v>122023</v>
      </c>
      <c r="BZ55" s="259">
        <v>1882</v>
      </c>
      <c r="CA55" s="258">
        <v>125491</v>
      </c>
      <c r="CB55" s="259">
        <v>1933</v>
      </c>
      <c r="CC55" s="258">
        <v>129639</v>
      </c>
      <c r="CD55" s="259">
        <v>2015</v>
      </c>
      <c r="CE55" s="258">
        <v>132650</v>
      </c>
      <c r="CF55" s="259">
        <v>2085</v>
      </c>
      <c r="CG55" s="258">
        <v>136739</v>
      </c>
      <c r="CH55" s="259">
        <v>2146</v>
      </c>
      <c r="CI55" s="258">
        <v>141170</v>
      </c>
      <c r="CJ55" s="259">
        <v>2212</v>
      </c>
      <c r="CK55" s="258">
        <v>145610</v>
      </c>
      <c r="CL55" s="259">
        <v>2287</v>
      </c>
      <c r="CM55" s="258">
        <v>150074</v>
      </c>
      <c r="CN55" s="259">
        <v>2267</v>
      </c>
      <c r="CO55" s="258">
        <v>154066</v>
      </c>
      <c r="CP55" s="259">
        <v>2344</v>
      </c>
      <c r="CQ55" s="258">
        <v>158559</v>
      </c>
      <c r="CR55" s="259">
        <v>2443</v>
      </c>
      <c r="CS55" s="258">
        <v>163626</v>
      </c>
      <c r="CT55" s="259">
        <v>2517</v>
      </c>
      <c r="CU55" s="258">
        <v>167777</v>
      </c>
      <c r="CV55" s="259">
        <v>2550</v>
      </c>
      <c r="CW55" s="258">
        <v>172392</v>
      </c>
      <c r="CX55" s="259">
        <v>2624</v>
      </c>
      <c r="CY55" s="258">
        <v>177734</v>
      </c>
      <c r="CZ55" s="259">
        <v>2677</v>
      </c>
      <c r="DA55" s="258">
        <v>183078</v>
      </c>
      <c r="DB55" s="259">
        <v>2744</v>
      </c>
      <c r="DC55" s="258">
        <v>186038</v>
      </c>
      <c r="DD55" s="259">
        <v>2785</v>
      </c>
      <c r="DE55" s="258">
        <v>188934</v>
      </c>
      <c r="DF55" s="259">
        <v>2840</v>
      </c>
      <c r="DG55" s="258">
        <v>192826</v>
      </c>
      <c r="DH55" s="259">
        <v>2902</v>
      </c>
      <c r="DI55" s="258">
        <v>196824</v>
      </c>
      <c r="DJ55" s="259">
        <v>2961</v>
      </c>
      <c r="DK55" s="258">
        <v>200780</v>
      </c>
      <c r="DL55" s="259">
        <v>3007</v>
      </c>
      <c r="DM55" s="258">
        <v>205098</v>
      </c>
      <c r="DN55" s="259">
        <v>3081</v>
      </c>
      <c r="DO55" s="258">
        <v>209760</v>
      </c>
      <c r="DP55" s="260">
        <v>3162</v>
      </c>
      <c r="DQ55" s="258">
        <v>214728</v>
      </c>
      <c r="DR55" s="259">
        <v>3203</v>
      </c>
      <c r="DS55" s="258">
        <v>218815</v>
      </c>
      <c r="DT55" s="259">
        <v>3407</v>
      </c>
      <c r="DU55" s="258">
        <v>223055</v>
      </c>
      <c r="DV55" s="259">
        <v>3462</v>
      </c>
      <c r="DW55" s="258">
        <v>228322</v>
      </c>
      <c r="DX55" s="260">
        <v>3524</v>
      </c>
      <c r="DY55" s="258">
        <v>234320</v>
      </c>
      <c r="DZ55" s="259">
        <v>3572</v>
      </c>
      <c r="EA55" s="258">
        <v>239356</v>
      </c>
      <c r="EB55" s="259">
        <v>3648</v>
      </c>
      <c r="EC55" s="258">
        <v>244534</v>
      </c>
      <c r="ED55" s="259">
        <v>3701</v>
      </c>
      <c r="EE55" s="258">
        <v>249842</v>
      </c>
      <c r="EF55" s="260">
        <v>3764</v>
      </c>
      <c r="EG55" s="258">
        <v>255186</v>
      </c>
      <c r="EH55" s="259">
        <v>3817</v>
      </c>
      <c r="EI55" s="258">
        <v>260318</v>
      </c>
      <c r="EJ55" s="259">
        <v>3872</v>
      </c>
      <c r="EK55" s="258">
        <v>265886</v>
      </c>
      <c r="EL55" s="259">
        <v>3916</v>
      </c>
      <c r="EM55" s="258">
        <v>271653</v>
      </c>
      <c r="EN55" s="259">
        <v>3959</v>
      </c>
      <c r="EO55" s="258">
        <v>278014</v>
      </c>
      <c r="EP55" s="259">
        <v>4046</v>
      </c>
      <c r="EQ55" s="258">
        <v>285584</v>
      </c>
      <c r="ER55" s="259">
        <v>4271</v>
      </c>
      <c r="ES55" s="258">
        <v>291477</v>
      </c>
      <c r="ET55" s="259">
        <v>4328</v>
      </c>
      <c r="EU55" s="260">
        <v>298221</v>
      </c>
      <c r="EV55" s="260">
        <v>4385</v>
      </c>
      <c r="EW55" s="258">
        <v>304916</v>
      </c>
      <c r="EX55" s="260">
        <v>4455</v>
      </c>
      <c r="EY55" s="258"/>
      <c r="EZ55" s="260"/>
      <c r="FA55" s="258"/>
      <c r="FB55" s="260"/>
      <c r="FC55" s="260"/>
      <c r="FD55" s="260"/>
    </row>
    <row r="56" spans="1:160" s="148" customFormat="1" x14ac:dyDescent="0.2">
      <c r="A56" s="256">
        <v>50</v>
      </c>
      <c r="B56" s="257" t="s">
        <v>48</v>
      </c>
      <c r="C56" s="258"/>
      <c r="D56" s="259"/>
      <c r="E56" s="258"/>
      <c r="F56" s="259"/>
      <c r="G56" s="258"/>
      <c r="H56" s="259"/>
      <c r="I56" s="258"/>
      <c r="J56" s="259"/>
      <c r="K56" s="258">
        <v>4611</v>
      </c>
      <c r="L56" s="259">
        <v>16</v>
      </c>
      <c r="M56" s="258">
        <v>13785</v>
      </c>
      <c r="N56" s="259">
        <v>49</v>
      </c>
      <c r="O56" s="258">
        <v>23257</v>
      </c>
      <c r="P56" s="259">
        <v>95</v>
      </c>
      <c r="Q56" s="258">
        <v>26938</v>
      </c>
      <c r="R56" s="259">
        <v>110</v>
      </c>
      <c r="S56" s="258">
        <v>31221</v>
      </c>
      <c r="T56" s="259">
        <v>136</v>
      </c>
      <c r="U56" s="258">
        <v>35212</v>
      </c>
      <c r="V56" s="259">
        <v>151</v>
      </c>
      <c r="W56" s="258">
        <v>42232</v>
      </c>
      <c r="X56" s="259">
        <v>168</v>
      </c>
      <c r="Y56" s="258">
        <v>45332</v>
      </c>
      <c r="Z56" s="259">
        <v>191</v>
      </c>
      <c r="AA56" s="258">
        <v>49802</v>
      </c>
      <c r="AB56" s="259">
        <v>212</v>
      </c>
      <c r="AC56" s="258">
        <v>54056</v>
      </c>
      <c r="AD56" s="259">
        <v>229</v>
      </c>
      <c r="AE56" s="258">
        <v>58971</v>
      </c>
      <c r="AF56" s="259">
        <v>250</v>
      </c>
      <c r="AG56" s="258">
        <v>63031</v>
      </c>
      <c r="AH56" s="259">
        <v>279</v>
      </c>
      <c r="AI56" s="258">
        <v>67914</v>
      </c>
      <c r="AJ56" s="259">
        <v>313</v>
      </c>
      <c r="AK56" s="258">
        <v>72180</v>
      </c>
      <c r="AL56" s="259">
        <v>338</v>
      </c>
      <c r="AM56" s="258">
        <v>76884</v>
      </c>
      <c r="AN56" s="259">
        <v>361</v>
      </c>
      <c r="AO56" s="258">
        <v>82091</v>
      </c>
      <c r="AP56" s="259">
        <v>396</v>
      </c>
      <c r="AQ56" s="258">
        <v>86776</v>
      </c>
      <c r="AR56" s="259">
        <v>414</v>
      </c>
      <c r="AS56" s="258">
        <v>89986</v>
      </c>
      <c r="AT56" s="259">
        <v>434</v>
      </c>
      <c r="AU56" s="258">
        <v>95717</v>
      </c>
      <c r="AV56" s="259">
        <v>452</v>
      </c>
      <c r="AW56" s="258">
        <v>100651</v>
      </c>
      <c r="AX56" s="259">
        <v>463</v>
      </c>
      <c r="AY56" s="258">
        <v>105632</v>
      </c>
      <c r="AZ56" s="259">
        <v>485</v>
      </c>
      <c r="BA56" s="258">
        <v>109912</v>
      </c>
      <c r="BB56" s="259">
        <v>511</v>
      </c>
      <c r="BC56" s="258">
        <v>114537</v>
      </c>
      <c r="BD56" s="259">
        <v>535</v>
      </c>
      <c r="BE56" s="258">
        <v>118681</v>
      </c>
      <c r="BF56" s="259">
        <v>558</v>
      </c>
      <c r="BG56" s="258">
        <v>123168</v>
      </c>
      <c r="BH56" s="259">
        <v>582</v>
      </c>
      <c r="BI56" s="258">
        <v>126943</v>
      </c>
      <c r="BJ56" s="259">
        <v>614</v>
      </c>
      <c r="BK56" s="258">
        <v>130936</v>
      </c>
      <c r="BL56" s="259">
        <v>642</v>
      </c>
      <c r="BM56" s="258">
        <v>135963</v>
      </c>
      <c r="BN56" s="259">
        <v>669</v>
      </c>
      <c r="BO56" s="258">
        <v>140386</v>
      </c>
      <c r="BP56" s="259">
        <v>690</v>
      </c>
      <c r="BQ56" s="258">
        <v>144527</v>
      </c>
      <c r="BR56" s="259">
        <v>722</v>
      </c>
      <c r="BS56" s="258">
        <v>148662</v>
      </c>
      <c r="BT56" s="259">
        <v>754</v>
      </c>
      <c r="BU56" s="258">
        <v>153592</v>
      </c>
      <c r="BV56" s="259">
        <v>794</v>
      </c>
      <c r="BW56" s="258">
        <v>157877</v>
      </c>
      <c r="BX56" s="259">
        <v>826</v>
      </c>
      <c r="BY56" s="258">
        <v>162062</v>
      </c>
      <c r="BZ56" s="259">
        <v>859</v>
      </c>
      <c r="CA56" s="258">
        <v>165230</v>
      </c>
      <c r="CB56" s="259">
        <v>902</v>
      </c>
      <c r="CC56" s="258">
        <v>169518</v>
      </c>
      <c r="CD56" s="259">
        <v>942</v>
      </c>
      <c r="CE56" s="258">
        <v>172868</v>
      </c>
      <c r="CF56" s="259">
        <v>975</v>
      </c>
      <c r="CG56" s="258">
        <v>176335</v>
      </c>
      <c r="CH56" s="259">
        <v>1005</v>
      </c>
      <c r="CI56" s="258">
        <v>180092</v>
      </c>
      <c r="CJ56" s="259">
        <v>1038</v>
      </c>
      <c r="CK56" s="258">
        <v>183489</v>
      </c>
      <c r="CL56" s="259">
        <v>1068</v>
      </c>
      <c r="CM56" s="258">
        <v>186756</v>
      </c>
      <c r="CN56" s="259">
        <v>1053</v>
      </c>
      <c r="CO56" s="258">
        <v>189986</v>
      </c>
      <c r="CP56" s="259">
        <v>1097</v>
      </c>
      <c r="CQ56" s="258">
        <v>193534</v>
      </c>
      <c r="CR56" s="259">
        <v>1128</v>
      </c>
      <c r="CS56" s="258">
        <v>196972</v>
      </c>
      <c r="CT56" s="259">
        <v>1162</v>
      </c>
      <c r="CU56" s="258">
        <v>200719</v>
      </c>
      <c r="CV56" s="259">
        <v>1198</v>
      </c>
      <c r="CW56" s="258">
        <v>204089</v>
      </c>
      <c r="CX56" s="259">
        <v>1226</v>
      </c>
      <c r="CY56" s="258">
        <v>208228</v>
      </c>
      <c r="CZ56" s="259">
        <v>1283</v>
      </c>
      <c r="DA56" s="258">
        <v>212136</v>
      </c>
      <c r="DB56" s="259">
        <v>1328</v>
      </c>
      <c r="DC56" s="258">
        <v>214514</v>
      </c>
      <c r="DD56" s="259">
        <v>1332</v>
      </c>
      <c r="DE56" s="258">
        <v>217150</v>
      </c>
      <c r="DF56" s="259">
        <v>1356</v>
      </c>
      <c r="DG56" s="258">
        <v>220759</v>
      </c>
      <c r="DH56" s="259">
        <v>1384</v>
      </c>
      <c r="DI56" s="258">
        <v>225237</v>
      </c>
      <c r="DJ56" s="259">
        <v>1412</v>
      </c>
      <c r="DK56" s="258">
        <v>228456</v>
      </c>
      <c r="DL56" s="259">
        <v>1430</v>
      </c>
      <c r="DM56" s="258">
        <v>232250</v>
      </c>
      <c r="DN56" s="259">
        <v>1465</v>
      </c>
      <c r="DO56" s="258">
        <v>235213</v>
      </c>
      <c r="DP56" s="260">
        <v>1495</v>
      </c>
      <c r="DQ56" s="258">
        <v>237895</v>
      </c>
      <c r="DR56" s="259">
        <v>1518</v>
      </c>
      <c r="DS56" s="258">
        <v>241440</v>
      </c>
      <c r="DT56" s="259">
        <v>1584</v>
      </c>
      <c r="DU56" s="258">
        <v>244716</v>
      </c>
      <c r="DV56" s="259">
        <v>1604</v>
      </c>
      <c r="DW56" s="258">
        <v>246798</v>
      </c>
      <c r="DX56" s="260">
        <v>1621</v>
      </c>
      <c r="DY56" s="258">
        <v>250750</v>
      </c>
      <c r="DZ56" s="259">
        <v>1641</v>
      </c>
      <c r="EA56" s="258">
        <v>253153</v>
      </c>
      <c r="EB56" s="259">
        <v>1665</v>
      </c>
      <c r="EC56" s="258">
        <v>256388</v>
      </c>
      <c r="ED56" s="259">
        <v>1689</v>
      </c>
      <c r="EE56" s="258">
        <v>260855</v>
      </c>
      <c r="EF56" s="260">
        <v>1709</v>
      </c>
      <c r="EG56" s="258">
        <v>265324</v>
      </c>
      <c r="EH56" s="259">
        <v>1742</v>
      </c>
      <c r="EI56" s="258">
        <v>268712</v>
      </c>
      <c r="EJ56" s="259">
        <v>1772</v>
      </c>
      <c r="EK56" s="258">
        <v>271721</v>
      </c>
      <c r="EL56" s="259">
        <v>1798</v>
      </c>
      <c r="EM56" s="258">
        <v>275141</v>
      </c>
      <c r="EN56" s="259">
        <v>1817</v>
      </c>
      <c r="EO56" s="258">
        <v>279078</v>
      </c>
      <c r="EP56" s="259">
        <v>1842</v>
      </c>
      <c r="EQ56" s="258">
        <v>283386</v>
      </c>
      <c r="ER56" s="259">
        <v>1930</v>
      </c>
      <c r="ES56" s="258">
        <v>287206</v>
      </c>
      <c r="ET56" s="259">
        <v>1964</v>
      </c>
      <c r="EU56" s="260">
        <v>290854</v>
      </c>
      <c r="EV56" s="260">
        <v>1991</v>
      </c>
      <c r="EW56" s="258">
        <v>294913</v>
      </c>
      <c r="EX56" s="260">
        <v>2020</v>
      </c>
      <c r="EY56" s="258"/>
      <c r="EZ56" s="260"/>
      <c r="FA56" s="258"/>
      <c r="FB56" s="260"/>
      <c r="FC56" s="260"/>
      <c r="FD56" s="260"/>
    </row>
    <row r="57" spans="1:160" s="148" customFormat="1" x14ac:dyDescent="0.2">
      <c r="A57" s="256">
        <v>51</v>
      </c>
      <c r="B57" s="257" t="s">
        <v>151</v>
      </c>
      <c r="C57" s="258"/>
      <c r="D57" s="259"/>
      <c r="E57" s="258"/>
      <c r="F57" s="259"/>
      <c r="G57" s="258"/>
      <c r="H57" s="259"/>
      <c r="I57" s="258"/>
      <c r="J57" s="259"/>
      <c r="K57" s="258">
        <v>324</v>
      </c>
      <c r="L57" s="259">
        <v>17</v>
      </c>
      <c r="M57" s="258">
        <v>347</v>
      </c>
      <c r="N57" s="259">
        <v>32</v>
      </c>
      <c r="O57" s="258">
        <v>367</v>
      </c>
      <c r="P57" s="259">
        <v>45</v>
      </c>
      <c r="Q57" s="258">
        <v>376</v>
      </c>
      <c r="R57" s="259">
        <v>49</v>
      </c>
      <c r="S57" s="258">
        <v>381</v>
      </c>
      <c r="T57" s="259">
        <v>54</v>
      </c>
      <c r="U57" s="258">
        <v>385</v>
      </c>
      <c r="V57" s="259">
        <v>56</v>
      </c>
      <c r="W57" s="258">
        <v>396</v>
      </c>
      <c r="X57" s="259">
        <v>57</v>
      </c>
      <c r="Y57" s="258">
        <v>399</v>
      </c>
      <c r="Z57" s="259">
        <v>58</v>
      </c>
      <c r="AA57" s="258">
        <v>410</v>
      </c>
      <c r="AB57" s="259">
        <v>60</v>
      </c>
      <c r="AC57" s="258">
        <v>416</v>
      </c>
      <c r="AD57" s="259">
        <v>65</v>
      </c>
      <c r="AE57" s="258">
        <v>425</v>
      </c>
      <c r="AF57" s="259">
        <v>67</v>
      </c>
      <c r="AG57" s="258">
        <v>430</v>
      </c>
      <c r="AH57" s="259">
        <v>71</v>
      </c>
      <c r="AI57" s="258">
        <v>440</v>
      </c>
      <c r="AJ57" s="259">
        <v>73</v>
      </c>
      <c r="AK57" s="258">
        <v>451</v>
      </c>
      <c r="AL57" s="259">
        <v>74</v>
      </c>
      <c r="AM57" s="258">
        <v>461</v>
      </c>
      <c r="AN57" s="259">
        <v>76</v>
      </c>
      <c r="AO57" s="258">
        <v>465</v>
      </c>
      <c r="AP57" s="259">
        <v>77</v>
      </c>
      <c r="AQ57" s="258">
        <v>469</v>
      </c>
      <c r="AR57" s="259">
        <v>78</v>
      </c>
      <c r="AS57" s="258">
        <v>474</v>
      </c>
      <c r="AT57" s="259">
        <v>80</v>
      </c>
      <c r="AU57" s="258">
        <v>486</v>
      </c>
      <c r="AV57" s="259">
        <v>82</v>
      </c>
      <c r="AW57" s="258">
        <v>492</v>
      </c>
      <c r="AX57" s="259">
        <v>83</v>
      </c>
      <c r="AY57" s="258">
        <v>493</v>
      </c>
      <c r="AZ57" s="259">
        <v>86</v>
      </c>
      <c r="BA57" s="258">
        <v>500</v>
      </c>
      <c r="BB57" s="259">
        <v>86</v>
      </c>
      <c r="BC57" s="258">
        <v>511</v>
      </c>
      <c r="BD57" s="259">
        <v>90</v>
      </c>
      <c r="BE57" s="258">
        <v>514</v>
      </c>
      <c r="BF57" s="259">
        <v>94</v>
      </c>
      <c r="BG57" s="258">
        <v>525</v>
      </c>
      <c r="BH57" s="259">
        <v>98</v>
      </c>
      <c r="BI57" s="258">
        <v>530</v>
      </c>
      <c r="BJ57" s="259">
        <v>105</v>
      </c>
      <c r="BK57" s="258">
        <v>539</v>
      </c>
      <c r="BL57" s="259">
        <v>108</v>
      </c>
      <c r="BM57" s="258">
        <v>545</v>
      </c>
      <c r="BN57" s="259">
        <v>110</v>
      </c>
      <c r="BO57" s="258">
        <v>551</v>
      </c>
      <c r="BP57" s="259">
        <v>116</v>
      </c>
      <c r="BQ57" s="258">
        <v>562</v>
      </c>
      <c r="BR57" s="259">
        <v>118</v>
      </c>
      <c r="BS57" s="258">
        <v>565</v>
      </c>
      <c r="BT57" s="259">
        <v>119</v>
      </c>
      <c r="BU57" s="258">
        <v>572</v>
      </c>
      <c r="BV57" s="259">
        <v>120</v>
      </c>
      <c r="BW57" s="258">
        <v>582</v>
      </c>
      <c r="BX57" s="259">
        <v>121</v>
      </c>
      <c r="BY57" s="258">
        <v>593</v>
      </c>
      <c r="BZ57" s="259">
        <v>122</v>
      </c>
      <c r="CA57" s="258">
        <v>607</v>
      </c>
      <c r="CB57" s="259">
        <v>126</v>
      </c>
      <c r="CC57" s="258">
        <v>612</v>
      </c>
      <c r="CD57" s="259">
        <v>128</v>
      </c>
      <c r="CE57" s="258">
        <v>620</v>
      </c>
      <c r="CF57" s="259">
        <v>133</v>
      </c>
      <c r="CG57" s="258">
        <v>625</v>
      </c>
      <c r="CH57" s="259">
        <v>137</v>
      </c>
      <c r="CI57" s="258">
        <v>635</v>
      </c>
      <c r="CJ57" s="259">
        <v>146</v>
      </c>
      <c r="CK57" s="258">
        <v>641</v>
      </c>
      <c r="CL57" s="259">
        <v>151</v>
      </c>
      <c r="CM57" s="258">
        <v>646</v>
      </c>
      <c r="CN57" s="259">
        <v>146</v>
      </c>
      <c r="CO57" s="258">
        <v>655</v>
      </c>
      <c r="CP57" s="259">
        <v>149</v>
      </c>
      <c r="CQ57" s="258">
        <v>667</v>
      </c>
      <c r="CR57" s="259">
        <v>151</v>
      </c>
      <c r="CS57" s="258">
        <v>678</v>
      </c>
      <c r="CT57" s="259">
        <v>152</v>
      </c>
      <c r="CU57" s="258">
        <v>691</v>
      </c>
      <c r="CV57" s="259">
        <v>152</v>
      </c>
      <c r="CW57" s="258">
        <v>708</v>
      </c>
      <c r="CX57" s="259">
        <v>152</v>
      </c>
      <c r="CY57" s="258">
        <v>721</v>
      </c>
      <c r="CZ57" s="259">
        <v>157</v>
      </c>
      <c r="DA57" s="258">
        <v>728</v>
      </c>
      <c r="DB57" s="259">
        <v>157</v>
      </c>
      <c r="DC57" s="258">
        <v>732</v>
      </c>
      <c r="DD57" s="259">
        <v>157</v>
      </c>
      <c r="DE57" s="258">
        <v>734</v>
      </c>
      <c r="DF57" s="259">
        <v>160</v>
      </c>
      <c r="DG57" s="258">
        <v>745</v>
      </c>
      <c r="DH57" s="259">
        <v>163</v>
      </c>
      <c r="DI57" s="258">
        <v>755</v>
      </c>
      <c r="DJ57" s="259">
        <v>165</v>
      </c>
      <c r="DK57" s="258">
        <v>766</v>
      </c>
      <c r="DL57" s="259">
        <v>166</v>
      </c>
      <c r="DM57" s="258">
        <v>775</v>
      </c>
      <c r="DN57" s="259">
        <v>167</v>
      </c>
      <c r="DO57" s="258">
        <v>785</v>
      </c>
      <c r="DP57" s="260">
        <v>167</v>
      </c>
      <c r="DQ57" s="258">
        <v>788</v>
      </c>
      <c r="DR57" s="259">
        <v>168</v>
      </c>
      <c r="DS57" s="258">
        <v>790</v>
      </c>
      <c r="DT57" s="259">
        <v>172</v>
      </c>
      <c r="DU57" s="258">
        <v>796</v>
      </c>
      <c r="DV57" s="259">
        <v>174</v>
      </c>
      <c r="DW57" s="258">
        <v>803</v>
      </c>
      <c r="DX57" s="260">
        <v>180</v>
      </c>
      <c r="DY57" s="258">
        <v>811</v>
      </c>
      <c r="DZ57" s="259">
        <v>181</v>
      </c>
      <c r="EA57" s="258">
        <v>826</v>
      </c>
      <c r="EB57" s="259">
        <v>183</v>
      </c>
      <c r="EC57" s="258">
        <v>833</v>
      </c>
      <c r="ED57" s="259">
        <v>186</v>
      </c>
      <c r="EE57" s="258">
        <v>841</v>
      </c>
      <c r="EF57" s="260">
        <v>187</v>
      </c>
      <c r="EG57" s="258">
        <v>846</v>
      </c>
      <c r="EH57" s="259">
        <v>190</v>
      </c>
      <c r="EI57" s="258">
        <v>848</v>
      </c>
      <c r="EJ57" s="259">
        <v>192</v>
      </c>
      <c r="EK57" s="258">
        <v>851</v>
      </c>
      <c r="EL57" s="259">
        <v>195</v>
      </c>
      <c r="EM57" s="258">
        <v>857</v>
      </c>
      <c r="EN57" s="259">
        <v>195</v>
      </c>
      <c r="EO57" s="258">
        <v>865</v>
      </c>
      <c r="EP57" s="259">
        <v>197</v>
      </c>
      <c r="EQ57" s="258">
        <v>872</v>
      </c>
      <c r="ER57" s="259">
        <v>203</v>
      </c>
      <c r="ES57" s="258">
        <v>894</v>
      </c>
      <c r="ET57" s="259">
        <v>207</v>
      </c>
      <c r="EU57" s="260">
        <v>910</v>
      </c>
      <c r="EV57" s="260">
        <v>207</v>
      </c>
      <c r="EW57" s="258">
        <v>922</v>
      </c>
      <c r="EX57" s="260">
        <v>209</v>
      </c>
      <c r="EY57" s="258"/>
      <c r="EZ57" s="260"/>
      <c r="FA57" s="258"/>
      <c r="FB57" s="260"/>
      <c r="FC57" s="260"/>
      <c r="FD57" s="260"/>
    </row>
    <row r="58" spans="1:160" s="148" customFormat="1" x14ac:dyDescent="0.2">
      <c r="A58" s="256">
        <v>52</v>
      </c>
      <c r="B58" s="257" t="s">
        <v>49</v>
      </c>
      <c r="C58" s="258"/>
      <c r="D58" s="259"/>
      <c r="E58" s="258"/>
      <c r="F58" s="259"/>
      <c r="G58" s="258"/>
      <c r="H58" s="259"/>
      <c r="I58" s="258"/>
      <c r="J58" s="259"/>
      <c r="K58" s="258">
        <v>9043</v>
      </c>
      <c r="L58" s="259">
        <v>774</v>
      </c>
      <c r="M58" s="258">
        <v>14586</v>
      </c>
      <c r="N58" s="259">
        <v>1612</v>
      </c>
      <c r="O58" s="258">
        <v>18052</v>
      </c>
      <c r="P58" s="259">
        <v>2464</v>
      </c>
      <c r="Q58" s="258">
        <v>19141</v>
      </c>
      <c r="R58" s="259">
        <v>2752</v>
      </c>
      <c r="S58" s="258">
        <v>20688</v>
      </c>
      <c r="T58" s="259">
        <v>2995</v>
      </c>
      <c r="U58" s="258">
        <v>21948</v>
      </c>
      <c r="V58" s="259">
        <v>3264</v>
      </c>
      <c r="W58" s="258">
        <v>23370</v>
      </c>
      <c r="X58" s="259">
        <v>3452</v>
      </c>
      <c r="Y58" s="258">
        <v>24118</v>
      </c>
      <c r="Z58" s="259">
        <v>3676</v>
      </c>
      <c r="AA58" s="258">
        <v>25281</v>
      </c>
      <c r="AB58" s="259">
        <v>3891</v>
      </c>
      <c r="AC58" s="258">
        <v>26433</v>
      </c>
      <c r="AD58" s="259">
        <v>4188</v>
      </c>
      <c r="AE58" s="258">
        <v>27589</v>
      </c>
      <c r="AF58" s="259">
        <v>4442</v>
      </c>
      <c r="AG58" s="258">
        <v>28552</v>
      </c>
      <c r="AH58" s="259">
        <v>4639</v>
      </c>
      <c r="AI58" s="258">
        <v>29945</v>
      </c>
      <c r="AJ58" s="259">
        <v>4932</v>
      </c>
      <c r="AK58" s="258">
        <v>31149</v>
      </c>
      <c r="AL58" s="259">
        <v>5157</v>
      </c>
      <c r="AM58" s="258">
        <v>32382</v>
      </c>
      <c r="AN58" s="259">
        <v>5418</v>
      </c>
      <c r="AO58" s="258">
        <v>33537</v>
      </c>
      <c r="AP58" s="259">
        <v>5677</v>
      </c>
      <c r="AQ58" s="258">
        <v>34688</v>
      </c>
      <c r="AR58" s="259">
        <v>5887</v>
      </c>
      <c r="AS58" s="258">
        <v>35382</v>
      </c>
      <c r="AT58" s="259">
        <v>6096</v>
      </c>
      <c r="AU58" s="258">
        <v>36715</v>
      </c>
      <c r="AV58" s="259">
        <v>6330</v>
      </c>
      <c r="AW58" s="258">
        <v>37806</v>
      </c>
      <c r="AX58" s="259">
        <v>6516</v>
      </c>
      <c r="AY58" s="258">
        <v>38777</v>
      </c>
      <c r="AZ58" s="259">
        <v>6731</v>
      </c>
      <c r="BA58" s="258">
        <v>39786</v>
      </c>
      <c r="BB58" s="259">
        <v>6988</v>
      </c>
      <c r="BC58" s="258">
        <v>40857</v>
      </c>
      <c r="BD58" s="259">
        <v>7282</v>
      </c>
      <c r="BE58" s="258">
        <v>41825</v>
      </c>
      <c r="BF58" s="259">
        <v>7501</v>
      </c>
      <c r="BG58" s="258">
        <v>42979</v>
      </c>
      <c r="BH58" s="259">
        <v>7744</v>
      </c>
      <c r="BI58" s="258">
        <v>43920</v>
      </c>
      <c r="BJ58" s="259">
        <v>8100</v>
      </c>
      <c r="BK58" s="258">
        <v>44821</v>
      </c>
      <c r="BL58" s="259">
        <v>8341</v>
      </c>
      <c r="BM58" s="258">
        <v>45719</v>
      </c>
      <c r="BN58" s="259">
        <v>8582</v>
      </c>
      <c r="BO58" s="258">
        <v>46644</v>
      </c>
      <c r="BP58" s="259">
        <v>8825</v>
      </c>
      <c r="BQ58" s="258">
        <v>47670</v>
      </c>
      <c r="BR58" s="259">
        <v>9106</v>
      </c>
      <c r="BS58" s="258">
        <v>48662</v>
      </c>
      <c r="BT58" s="259">
        <v>9391</v>
      </c>
      <c r="BU58" s="258">
        <v>49566</v>
      </c>
      <c r="BV58" s="259">
        <v>9678</v>
      </c>
      <c r="BW58" s="258">
        <v>50548</v>
      </c>
      <c r="BX58" s="259">
        <v>9947</v>
      </c>
      <c r="BY58" s="258">
        <v>51654</v>
      </c>
      <c r="BZ58" s="259">
        <v>10238</v>
      </c>
      <c r="CA58" s="258">
        <v>52418</v>
      </c>
      <c r="CB58" s="259">
        <v>10530</v>
      </c>
      <c r="CC58" s="258">
        <v>53486</v>
      </c>
      <c r="CD58" s="259">
        <v>10759</v>
      </c>
      <c r="CE58" s="258">
        <v>54406</v>
      </c>
      <c r="CF58" s="259">
        <v>11019</v>
      </c>
      <c r="CG58" s="258">
        <v>55582</v>
      </c>
      <c r="CH58" s="259">
        <v>11293</v>
      </c>
      <c r="CI58" s="258">
        <v>56492</v>
      </c>
      <c r="CJ58" s="259">
        <v>11559</v>
      </c>
      <c r="CK58" s="258">
        <v>57434</v>
      </c>
      <c r="CL58" s="259">
        <v>11834</v>
      </c>
      <c r="CM58" s="258">
        <v>58290</v>
      </c>
      <c r="CN58" s="259">
        <v>12000</v>
      </c>
      <c r="CO58" s="258">
        <v>59205</v>
      </c>
      <c r="CP58" s="259">
        <v>12325</v>
      </c>
      <c r="CQ58" s="258">
        <v>60241</v>
      </c>
      <c r="CR58" s="259">
        <v>12629</v>
      </c>
      <c r="CS58" s="258">
        <v>61422</v>
      </c>
      <c r="CT58" s="259">
        <v>12909</v>
      </c>
      <c r="CU58" s="258">
        <v>62624</v>
      </c>
      <c r="CV58" s="259">
        <v>13209</v>
      </c>
      <c r="CW58" s="258">
        <v>63768</v>
      </c>
      <c r="CX58" s="259">
        <v>13494</v>
      </c>
      <c r="CY58" s="258">
        <v>64891</v>
      </c>
      <c r="CZ58" s="259">
        <v>13688</v>
      </c>
      <c r="DA58" s="258">
        <v>65976</v>
      </c>
      <c r="DB58" s="259">
        <v>14072</v>
      </c>
      <c r="DC58" s="258">
        <v>66188</v>
      </c>
      <c r="DD58" s="259">
        <v>14199</v>
      </c>
      <c r="DE58" s="258">
        <v>66554</v>
      </c>
      <c r="DF58" s="259">
        <v>14416</v>
      </c>
      <c r="DG58" s="258">
        <v>67267</v>
      </c>
      <c r="DH58" s="259">
        <v>14680</v>
      </c>
      <c r="DI58" s="258">
        <v>67930</v>
      </c>
      <c r="DJ58" s="259">
        <v>14934</v>
      </c>
      <c r="DK58" s="258">
        <v>68605</v>
      </c>
      <c r="DL58" s="259">
        <v>15206</v>
      </c>
      <c r="DM58" s="258">
        <v>69380</v>
      </c>
      <c r="DN58" s="259">
        <v>15442</v>
      </c>
      <c r="DO58" s="258">
        <v>70275</v>
      </c>
      <c r="DP58" s="260">
        <v>15849</v>
      </c>
      <c r="DQ58" s="258">
        <v>71203</v>
      </c>
      <c r="DR58" s="259">
        <v>16056</v>
      </c>
      <c r="DS58" s="258">
        <v>72147</v>
      </c>
      <c r="DT58" s="259">
        <v>16979</v>
      </c>
      <c r="DU58" s="258">
        <v>73018</v>
      </c>
      <c r="DV58" s="259">
        <v>17201</v>
      </c>
      <c r="DW58" s="258">
        <v>73911</v>
      </c>
      <c r="DX58" s="260">
        <v>17464</v>
      </c>
      <c r="DY58" s="258">
        <v>74981</v>
      </c>
      <c r="DZ58" s="259">
        <v>17681</v>
      </c>
      <c r="EA58" s="258">
        <v>76758</v>
      </c>
      <c r="EB58" s="259">
        <v>17902</v>
      </c>
      <c r="EC58" s="258">
        <v>79909</v>
      </c>
      <c r="ED58" s="259">
        <v>18157</v>
      </c>
      <c r="EE58" s="258">
        <v>82755</v>
      </c>
      <c r="EF58" s="260">
        <v>18501</v>
      </c>
      <c r="EG58" s="258">
        <v>85874</v>
      </c>
      <c r="EH58" s="259">
        <v>18702</v>
      </c>
      <c r="EI58" s="258">
        <v>88700</v>
      </c>
      <c r="EJ58" s="259">
        <v>18915</v>
      </c>
      <c r="EK58" s="258">
        <v>91402</v>
      </c>
      <c r="EL58" s="259">
        <v>19141</v>
      </c>
      <c r="EM58" s="258">
        <v>93989</v>
      </c>
      <c r="EN58" s="259">
        <v>19353</v>
      </c>
      <c r="EO58" s="258">
        <v>96831</v>
      </c>
      <c r="EP58" s="259">
        <v>19637</v>
      </c>
      <c r="EQ58" s="258">
        <v>99753</v>
      </c>
      <c r="ER58" s="259">
        <v>20267</v>
      </c>
      <c r="ES58" s="258">
        <v>102402</v>
      </c>
      <c r="ET58" s="259">
        <v>20524</v>
      </c>
      <c r="EU58" s="260">
        <v>105197</v>
      </c>
      <c r="EV58" s="260">
        <v>20739</v>
      </c>
      <c r="EW58" s="258">
        <v>108025</v>
      </c>
      <c r="EX58" s="260">
        <v>20967</v>
      </c>
      <c r="EY58" s="258"/>
      <c r="EZ58" s="260"/>
      <c r="FA58" s="258"/>
      <c r="FB58" s="260"/>
      <c r="FC58" s="260"/>
      <c r="FD58" s="260"/>
    </row>
    <row r="59" spans="1:160" s="148" customFormat="1" ht="13.5" customHeight="1" x14ac:dyDescent="0.2">
      <c r="A59" s="256">
        <v>53</v>
      </c>
      <c r="B59" s="257" t="s">
        <v>50</v>
      </c>
      <c r="C59" s="258"/>
      <c r="D59" s="259"/>
      <c r="E59" s="258"/>
      <c r="F59" s="259"/>
      <c r="G59" s="258"/>
      <c r="H59" s="259"/>
      <c r="I59" s="258"/>
      <c r="J59" s="259"/>
      <c r="K59" s="258">
        <v>1227</v>
      </c>
      <c r="L59" s="259">
        <v>49</v>
      </c>
      <c r="M59" s="258">
        <v>2105</v>
      </c>
      <c r="N59" s="259">
        <v>110</v>
      </c>
      <c r="O59" s="258">
        <v>3287</v>
      </c>
      <c r="P59" s="259">
        <v>189</v>
      </c>
      <c r="Q59" s="258">
        <v>3616</v>
      </c>
      <c r="R59" s="259">
        <v>203</v>
      </c>
      <c r="S59" s="258">
        <v>4105</v>
      </c>
      <c r="T59" s="259">
        <v>244</v>
      </c>
      <c r="U59" s="258">
        <v>4679</v>
      </c>
      <c r="V59" s="259">
        <v>284</v>
      </c>
      <c r="W59" s="258">
        <v>5314</v>
      </c>
      <c r="X59" s="259">
        <v>311</v>
      </c>
      <c r="Y59" s="258">
        <v>5512</v>
      </c>
      <c r="Z59" s="259">
        <v>332</v>
      </c>
      <c r="AA59" s="258">
        <v>5979</v>
      </c>
      <c r="AB59" s="259">
        <v>364</v>
      </c>
      <c r="AC59" s="258">
        <v>6483</v>
      </c>
      <c r="AD59" s="259">
        <v>386</v>
      </c>
      <c r="AE59" s="258">
        <v>6984</v>
      </c>
      <c r="AF59" s="259">
        <v>405</v>
      </c>
      <c r="AG59" s="258">
        <v>7300</v>
      </c>
      <c r="AH59" s="259">
        <v>426</v>
      </c>
      <c r="AI59" s="258">
        <v>7891</v>
      </c>
      <c r="AJ59" s="259">
        <v>450</v>
      </c>
      <c r="AK59" s="258">
        <v>8411</v>
      </c>
      <c r="AL59" s="259">
        <v>469</v>
      </c>
      <c r="AM59" s="258">
        <v>8990</v>
      </c>
      <c r="AN59" s="259">
        <v>488</v>
      </c>
      <c r="AO59" s="258">
        <v>9311</v>
      </c>
      <c r="AP59" s="259">
        <v>499</v>
      </c>
      <c r="AQ59" s="258">
        <v>9961</v>
      </c>
      <c r="AR59" s="259">
        <v>529</v>
      </c>
      <c r="AS59" s="258">
        <v>10361</v>
      </c>
      <c r="AT59" s="259">
        <v>545</v>
      </c>
      <c r="AU59" s="258">
        <v>11046</v>
      </c>
      <c r="AV59" s="259">
        <v>565</v>
      </c>
      <c r="AW59" s="258">
        <v>11445</v>
      </c>
      <c r="AX59" s="259">
        <v>580</v>
      </c>
      <c r="AY59" s="258">
        <v>12133</v>
      </c>
      <c r="AZ59" s="259">
        <v>596</v>
      </c>
      <c r="BA59" s="258">
        <v>12809</v>
      </c>
      <c r="BB59" s="259">
        <v>627</v>
      </c>
      <c r="BC59" s="258">
        <v>13413</v>
      </c>
      <c r="BD59" s="259">
        <v>651</v>
      </c>
      <c r="BE59" s="258">
        <v>13767</v>
      </c>
      <c r="BF59" s="259">
        <v>668</v>
      </c>
      <c r="BG59" s="258">
        <v>14382</v>
      </c>
      <c r="BH59" s="259">
        <v>693</v>
      </c>
      <c r="BI59" s="258">
        <v>15051</v>
      </c>
      <c r="BJ59" s="259">
        <v>749</v>
      </c>
      <c r="BK59" s="258">
        <v>15630</v>
      </c>
      <c r="BL59" s="259">
        <v>769</v>
      </c>
      <c r="BM59" s="258">
        <v>15989</v>
      </c>
      <c r="BN59" s="259">
        <v>795</v>
      </c>
      <c r="BO59" s="258">
        <v>16502</v>
      </c>
      <c r="BP59" s="259">
        <v>816</v>
      </c>
      <c r="BQ59" s="258">
        <v>17029</v>
      </c>
      <c r="BR59" s="259">
        <v>852</v>
      </c>
      <c r="BS59" s="258">
        <v>17498</v>
      </c>
      <c r="BT59" s="259">
        <v>882</v>
      </c>
      <c r="BU59" s="258">
        <v>17805</v>
      </c>
      <c r="BV59" s="259">
        <v>913</v>
      </c>
      <c r="BW59" s="258">
        <v>18365</v>
      </c>
      <c r="BX59" s="259">
        <v>938</v>
      </c>
      <c r="BY59" s="258">
        <v>18831</v>
      </c>
      <c r="BZ59" s="259">
        <v>964</v>
      </c>
      <c r="CA59" s="258">
        <v>19203</v>
      </c>
      <c r="CB59" s="259">
        <v>998</v>
      </c>
      <c r="CC59" s="258">
        <v>19556</v>
      </c>
      <c r="CD59" s="259">
        <v>1023</v>
      </c>
      <c r="CE59" s="258">
        <v>19926</v>
      </c>
      <c r="CF59" s="259">
        <v>1060</v>
      </c>
      <c r="CG59" s="258">
        <v>20392</v>
      </c>
      <c r="CH59" s="259">
        <v>1093</v>
      </c>
      <c r="CI59" s="258">
        <v>20743</v>
      </c>
      <c r="CJ59" s="259">
        <v>1133</v>
      </c>
      <c r="CK59" s="258">
        <v>21012</v>
      </c>
      <c r="CL59" s="259">
        <v>1154</v>
      </c>
      <c r="CM59" s="258">
        <v>21412</v>
      </c>
      <c r="CN59" s="259">
        <v>1163</v>
      </c>
      <c r="CO59" s="258">
        <v>21821</v>
      </c>
      <c r="CP59" s="259">
        <v>1195</v>
      </c>
      <c r="CQ59" s="258">
        <v>22141</v>
      </c>
      <c r="CR59" s="259">
        <v>1229</v>
      </c>
      <c r="CS59" s="258">
        <v>22376</v>
      </c>
      <c r="CT59" s="259">
        <v>1250</v>
      </c>
      <c r="CU59" s="258">
        <v>22667</v>
      </c>
      <c r="CV59" s="259">
        <v>1291</v>
      </c>
      <c r="CW59" s="258">
        <v>22967</v>
      </c>
      <c r="CX59" s="259">
        <v>1324</v>
      </c>
      <c r="CY59" s="258">
        <v>23237</v>
      </c>
      <c r="CZ59" s="259">
        <v>1352</v>
      </c>
      <c r="DA59" s="258">
        <v>23439</v>
      </c>
      <c r="DB59" s="259">
        <v>1371</v>
      </c>
      <c r="DC59" s="258">
        <v>23526</v>
      </c>
      <c r="DD59" s="259">
        <v>1375</v>
      </c>
      <c r="DE59" s="258">
        <v>23663</v>
      </c>
      <c r="DF59" s="259">
        <v>1388</v>
      </c>
      <c r="DG59" s="258">
        <v>23771</v>
      </c>
      <c r="DH59" s="259">
        <v>1393</v>
      </c>
      <c r="DI59" s="258">
        <v>23860</v>
      </c>
      <c r="DJ59" s="259">
        <v>1409</v>
      </c>
      <c r="DK59" s="258">
        <v>23993</v>
      </c>
      <c r="DL59" s="259">
        <v>1418</v>
      </c>
      <c r="DM59" s="258">
        <v>24088</v>
      </c>
      <c r="DN59" s="259">
        <v>1439</v>
      </c>
      <c r="DO59" s="258">
        <v>24221</v>
      </c>
      <c r="DP59" s="260">
        <v>1456</v>
      </c>
      <c r="DQ59" s="258">
        <v>24319</v>
      </c>
      <c r="DR59" s="259">
        <v>1467</v>
      </c>
      <c r="DS59" s="258">
        <v>24479</v>
      </c>
      <c r="DT59" s="259">
        <v>1513</v>
      </c>
      <c r="DU59" s="258">
        <v>24673</v>
      </c>
      <c r="DV59" s="259">
        <v>1526</v>
      </c>
      <c r="DW59" s="258">
        <v>24868</v>
      </c>
      <c r="DX59" s="260">
        <v>1543</v>
      </c>
      <c r="DY59" s="258">
        <v>25012</v>
      </c>
      <c r="DZ59" s="259">
        <v>1559</v>
      </c>
      <c r="EA59" s="258">
        <v>25218</v>
      </c>
      <c r="EB59" s="259">
        <v>1579</v>
      </c>
      <c r="EC59" s="258">
        <v>25457</v>
      </c>
      <c r="ED59" s="259">
        <v>1598</v>
      </c>
      <c r="EE59" s="258">
        <v>25656</v>
      </c>
      <c r="EF59" s="260">
        <v>1618</v>
      </c>
      <c r="EG59" s="258">
        <v>25802</v>
      </c>
      <c r="EH59" s="259">
        <v>1627</v>
      </c>
      <c r="EI59" s="258">
        <v>26013</v>
      </c>
      <c r="EJ59" s="259">
        <v>1644</v>
      </c>
      <c r="EK59" s="258">
        <v>26239</v>
      </c>
      <c r="EL59" s="259">
        <v>1659</v>
      </c>
      <c r="EM59" s="258">
        <v>26452</v>
      </c>
      <c r="EN59" s="259">
        <v>1674</v>
      </c>
      <c r="EO59" s="258">
        <v>26634</v>
      </c>
      <c r="EP59" s="259">
        <v>1686</v>
      </c>
      <c r="EQ59" s="258">
        <v>26835</v>
      </c>
      <c r="ER59" s="259">
        <v>1730</v>
      </c>
      <c r="ES59" s="258">
        <v>27110</v>
      </c>
      <c r="ET59" s="259">
        <v>1751</v>
      </c>
      <c r="EU59" s="260">
        <v>27366</v>
      </c>
      <c r="EV59" s="260">
        <v>1769</v>
      </c>
      <c r="EW59" s="258">
        <v>27584</v>
      </c>
      <c r="EX59" s="260">
        <v>1786</v>
      </c>
      <c r="EY59" s="258"/>
      <c r="EZ59" s="260"/>
      <c r="FA59" s="258"/>
      <c r="FB59" s="260"/>
      <c r="FC59" s="260"/>
      <c r="FD59" s="260"/>
    </row>
    <row r="60" spans="1:160" s="148" customFormat="1" x14ac:dyDescent="0.2">
      <c r="A60" s="256">
        <v>54</v>
      </c>
      <c r="B60" s="257" t="s">
        <v>51</v>
      </c>
      <c r="C60" s="258"/>
      <c r="D60" s="259"/>
      <c r="E60" s="258"/>
      <c r="F60" s="259"/>
      <c r="G60" s="258"/>
      <c r="H60" s="259"/>
      <c r="I60" s="258"/>
      <c r="J60" s="259"/>
      <c r="K60" s="258">
        <v>24429</v>
      </c>
      <c r="L60" s="259">
        <v>81</v>
      </c>
      <c r="M60" s="258">
        <v>58181</v>
      </c>
      <c r="N60" s="259">
        <v>145</v>
      </c>
      <c r="O60" s="258">
        <v>92795</v>
      </c>
      <c r="P60" s="259">
        <v>210</v>
      </c>
      <c r="Q60" s="258">
        <v>109060</v>
      </c>
      <c r="R60" s="259">
        <v>268</v>
      </c>
      <c r="S60" s="258">
        <v>125823</v>
      </c>
      <c r="T60" s="259">
        <v>307</v>
      </c>
      <c r="U60" s="258">
        <v>142076</v>
      </c>
      <c r="V60" s="259">
        <v>360</v>
      </c>
      <c r="W60" s="258">
        <v>163164</v>
      </c>
      <c r="X60" s="259">
        <v>406</v>
      </c>
      <c r="Y60" s="258">
        <v>174033</v>
      </c>
      <c r="Z60" s="259">
        <v>446</v>
      </c>
      <c r="AA60" s="258">
        <v>189890</v>
      </c>
      <c r="AB60" s="259">
        <v>514</v>
      </c>
      <c r="AC60" s="258">
        <v>205498</v>
      </c>
      <c r="AD60" s="259">
        <v>556</v>
      </c>
      <c r="AE60" s="258">
        <v>222387</v>
      </c>
      <c r="AF60" s="259">
        <v>601</v>
      </c>
      <c r="AG60" s="258">
        <v>238058</v>
      </c>
      <c r="AH60" s="259">
        <v>648</v>
      </c>
      <c r="AI60" s="258">
        <v>255778</v>
      </c>
      <c r="AJ60" s="259">
        <v>676</v>
      </c>
      <c r="AK60" s="258">
        <v>271904</v>
      </c>
      <c r="AL60" s="259">
        <v>727</v>
      </c>
      <c r="AM60" s="258">
        <v>287629</v>
      </c>
      <c r="AN60" s="259">
        <v>765</v>
      </c>
      <c r="AO60" s="258">
        <v>303906</v>
      </c>
      <c r="AP60" s="259">
        <v>804</v>
      </c>
      <c r="AQ60" s="258">
        <v>319371</v>
      </c>
      <c r="AR60" s="259">
        <v>849</v>
      </c>
      <c r="AS60" s="258">
        <v>329770</v>
      </c>
      <c r="AT60" s="259">
        <v>894</v>
      </c>
      <c r="AU60" s="258">
        <v>348421</v>
      </c>
      <c r="AV60" s="259">
        <v>931</v>
      </c>
      <c r="AW60" s="258">
        <v>363055</v>
      </c>
      <c r="AX60" s="259">
        <v>986</v>
      </c>
      <c r="AY60" s="258">
        <v>378343</v>
      </c>
      <c r="AZ60" s="259">
        <v>1030</v>
      </c>
      <c r="BA60" s="258">
        <v>392532</v>
      </c>
      <c r="BB60" s="259">
        <v>1068</v>
      </c>
      <c r="BC60" s="258">
        <v>406888</v>
      </c>
      <c r="BD60" s="259">
        <v>1113</v>
      </c>
      <c r="BE60" s="258">
        <v>423142</v>
      </c>
      <c r="BF60" s="259">
        <v>1133</v>
      </c>
      <c r="BG60" s="258">
        <v>438560</v>
      </c>
      <c r="BH60" s="259">
        <v>1169</v>
      </c>
      <c r="BI60" s="258">
        <v>453794</v>
      </c>
      <c r="BJ60" s="259">
        <v>1212</v>
      </c>
      <c r="BK60" s="258">
        <v>468186</v>
      </c>
      <c r="BL60" s="259">
        <v>1245</v>
      </c>
      <c r="BM60" s="258">
        <v>485584</v>
      </c>
      <c r="BN60" s="259">
        <v>1277</v>
      </c>
      <c r="BO60" s="258">
        <v>500484</v>
      </c>
      <c r="BP60" s="259">
        <v>1317</v>
      </c>
      <c r="BQ60" s="258">
        <v>515103</v>
      </c>
      <c r="BR60" s="259">
        <v>1357</v>
      </c>
      <c r="BS60" s="258">
        <v>529102</v>
      </c>
      <c r="BT60" s="259">
        <v>1397</v>
      </c>
      <c r="BU60" s="258">
        <v>543592</v>
      </c>
      <c r="BV60" s="259">
        <v>1438</v>
      </c>
      <c r="BW60" s="258">
        <v>557980</v>
      </c>
      <c r="BX60" s="259">
        <v>1474</v>
      </c>
      <c r="BY60" s="258">
        <v>571487</v>
      </c>
      <c r="BZ60" s="259">
        <v>1527</v>
      </c>
      <c r="CA60" s="258">
        <v>584142</v>
      </c>
      <c r="CB60" s="259">
        <v>1576</v>
      </c>
      <c r="CC60" s="258">
        <v>599123</v>
      </c>
      <c r="CD60" s="259">
        <v>1613</v>
      </c>
      <c r="CE60" s="258">
        <v>611848</v>
      </c>
      <c r="CF60" s="259">
        <v>1649</v>
      </c>
      <c r="CG60" s="258">
        <v>627272</v>
      </c>
      <c r="CH60" s="259">
        <v>1672</v>
      </c>
      <c r="CI60" s="258">
        <v>641677</v>
      </c>
      <c r="CJ60" s="259">
        <v>1690</v>
      </c>
      <c r="CK60" s="258">
        <v>655599</v>
      </c>
      <c r="CL60" s="259">
        <v>1719</v>
      </c>
      <c r="CM60" s="258">
        <v>670925</v>
      </c>
      <c r="CN60" s="259">
        <v>1734</v>
      </c>
      <c r="CO60" s="258">
        <v>685185</v>
      </c>
      <c r="CP60" s="259">
        <v>1746</v>
      </c>
      <c r="CQ60" s="258">
        <v>699645</v>
      </c>
      <c r="CR60" s="259">
        <v>1763</v>
      </c>
      <c r="CS60" s="258">
        <v>715471</v>
      </c>
      <c r="CT60" s="259">
        <v>1783</v>
      </c>
      <c r="CU60" s="258">
        <v>731362</v>
      </c>
      <c r="CV60" s="259">
        <v>1801</v>
      </c>
      <c r="CW60" s="258">
        <v>745742</v>
      </c>
      <c r="CX60" s="259">
        <v>1814</v>
      </c>
      <c r="CY60" s="258">
        <v>759465</v>
      </c>
      <c r="CZ60" s="259">
        <v>1829</v>
      </c>
      <c r="DA60" s="258">
        <v>774152</v>
      </c>
      <c r="DB60" s="259">
        <v>1843</v>
      </c>
      <c r="DC60" s="258">
        <v>786381</v>
      </c>
      <c r="DD60" s="259">
        <v>1847</v>
      </c>
      <c r="DE60" s="258">
        <v>798630</v>
      </c>
      <c r="DF60" s="259">
        <v>1852</v>
      </c>
      <c r="DG60" s="258">
        <v>809932</v>
      </c>
      <c r="DH60" s="259">
        <v>1861</v>
      </c>
      <c r="DI60" s="258">
        <v>820690</v>
      </c>
      <c r="DJ60" s="259">
        <v>1871</v>
      </c>
      <c r="DK60" s="258">
        <v>831125</v>
      </c>
      <c r="DL60" s="259">
        <v>1874</v>
      </c>
      <c r="DM60" s="258">
        <v>841638</v>
      </c>
      <c r="DN60" s="259">
        <v>1881</v>
      </c>
      <c r="DO60" s="258">
        <v>853764</v>
      </c>
      <c r="DP60" s="260">
        <v>1886</v>
      </c>
      <c r="DQ60" s="258">
        <v>866308</v>
      </c>
      <c r="DR60" s="259">
        <v>1891</v>
      </c>
      <c r="DS60" s="258">
        <v>879322</v>
      </c>
      <c r="DT60" s="259">
        <v>1902</v>
      </c>
      <c r="DU60" s="258">
        <v>891955</v>
      </c>
      <c r="DV60" s="259">
        <v>1902</v>
      </c>
      <c r="DW60" s="258">
        <v>904486</v>
      </c>
      <c r="DX60" s="260">
        <v>1906</v>
      </c>
      <c r="DY60" s="258">
        <v>918030</v>
      </c>
      <c r="DZ60" s="259">
        <v>1911</v>
      </c>
      <c r="EA60" s="258">
        <v>931002</v>
      </c>
      <c r="EB60" s="259">
        <v>1921</v>
      </c>
      <c r="EC60" s="258">
        <v>943712</v>
      </c>
      <c r="ED60" s="259">
        <v>1933</v>
      </c>
      <c r="EE60" s="258">
        <v>955316</v>
      </c>
      <c r="EF60" s="260">
        <v>1962</v>
      </c>
      <c r="EG60" s="258">
        <v>967805</v>
      </c>
      <c r="EH60" s="259">
        <v>1970</v>
      </c>
      <c r="EI60" s="258">
        <v>980009</v>
      </c>
      <c r="EJ60" s="259">
        <v>1976</v>
      </c>
      <c r="EK60" s="258">
        <v>991656</v>
      </c>
      <c r="EL60" s="259">
        <v>1977</v>
      </c>
      <c r="EM60" s="258">
        <v>1001876</v>
      </c>
      <c r="EN60" s="259">
        <v>1981</v>
      </c>
      <c r="EO60" s="258">
        <v>1013665</v>
      </c>
      <c r="EP60" s="259">
        <v>1985</v>
      </c>
      <c r="EQ60" s="258">
        <v>1026381</v>
      </c>
      <c r="ER60" s="259">
        <v>2017</v>
      </c>
      <c r="ES60" s="258">
        <v>1037608</v>
      </c>
      <c r="ET60" s="259">
        <v>2022</v>
      </c>
      <c r="EU60" s="260">
        <v>1049399</v>
      </c>
      <c r="EV60" s="260">
        <v>2025</v>
      </c>
      <c r="EW60" s="258">
        <v>1061434</v>
      </c>
      <c r="EX60" s="260">
        <v>2026</v>
      </c>
      <c r="EY60" s="258"/>
      <c r="EZ60" s="260"/>
      <c r="FA60" s="258"/>
      <c r="FB60" s="260"/>
      <c r="FC60" s="260"/>
      <c r="FD60" s="260"/>
    </row>
    <row r="61" spans="1:160" s="148" customFormat="1" x14ac:dyDescent="0.2">
      <c r="A61" s="256">
        <v>55</v>
      </c>
      <c r="B61" s="257" t="s">
        <v>52</v>
      </c>
      <c r="C61" s="258"/>
      <c r="D61" s="259"/>
      <c r="E61" s="258"/>
      <c r="F61" s="259"/>
      <c r="G61" s="258"/>
      <c r="H61" s="259"/>
      <c r="I61" s="258"/>
      <c r="J61" s="259"/>
      <c r="K61" s="258">
        <v>390</v>
      </c>
      <c r="L61" s="259">
        <v>12</v>
      </c>
      <c r="M61" s="258">
        <v>807</v>
      </c>
      <c r="N61" s="259">
        <v>28</v>
      </c>
      <c r="O61" s="258">
        <v>1275</v>
      </c>
      <c r="P61" s="259">
        <v>66</v>
      </c>
      <c r="Q61" s="258">
        <v>1454</v>
      </c>
      <c r="R61" s="259">
        <v>74</v>
      </c>
      <c r="S61" s="258">
        <v>1631</v>
      </c>
      <c r="T61" s="259">
        <v>81</v>
      </c>
      <c r="U61" s="258">
        <v>1837</v>
      </c>
      <c r="V61" s="259">
        <v>90</v>
      </c>
      <c r="W61" s="258">
        <v>2101</v>
      </c>
      <c r="X61" s="259">
        <v>99</v>
      </c>
      <c r="Y61" s="258">
        <v>2224</v>
      </c>
      <c r="Z61" s="259">
        <v>113</v>
      </c>
      <c r="AA61" s="258">
        <v>2414</v>
      </c>
      <c r="AB61" s="259">
        <v>126</v>
      </c>
      <c r="AC61" s="258">
        <v>2656</v>
      </c>
      <c r="AD61" s="259">
        <v>137</v>
      </c>
      <c r="AE61" s="258">
        <v>2871</v>
      </c>
      <c r="AF61" s="259">
        <v>153</v>
      </c>
      <c r="AG61" s="258">
        <v>3063</v>
      </c>
      <c r="AH61" s="259">
        <v>165</v>
      </c>
      <c r="AI61" s="258">
        <v>3282</v>
      </c>
      <c r="AJ61" s="259">
        <v>183</v>
      </c>
      <c r="AK61" s="258">
        <v>3545</v>
      </c>
      <c r="AL61" s="259">
        <v>199</v>
      </c>
      <c r="AM61" s="258">
        <v>3743</v>
      </c>
      <c r="AN61" s="259">
        <v>217</v>
      </c>
      <c r="AO61" s="258">
        <v>3930</v>
      </c>
      <c r="AP61" s="259">
        <v>234</v>
      </c>
      <c r="AQ61" s="258">
        <v>4159</v>
      </c>
      <c r="AR61" s="259">
        <v>245</v>
      </c>
      <c r="AS61" s="258">
        <v>4307</v>
      </c>
      <c r="AT61" s="259">
        <v>258</v>
      </c>
      <c r="AU61" s="258">
        <v>4593</v>
      </c>
      <c r="AV61" s="259">
        <v>274</v>
      </c>
      <c r="AW61" s="258">
        <v>4782</v>
      </c>
      <c r="AX61" s="259">
        <v>282</v>
      </c>
      <c r="AY61" s="258">
        <v>4987</v>
      </c>
      <c r="AZ61" s="259">
        <v>294</v>
      </c>
      <c r="BA61" s="258">
        <v>5240</v>
      </c>
      <c r="BB61" s="259">
        <v>307</v>
      </c>
      <c r="BC61" s="258">
        <v>5463</v>
      </c>
      <c r="BD61" s="259">
        <v>323</v>
      </c>
      <c r="BE61" s="258">
        <v>5677</v>
      </c>
      <c r="BF61" s="259">
        <v>336</v>
      </c>
      <c r="BG61" s="258">
        <v>5920</v>
      </c>
      <c r="BH61" s="259">
        <v>354</v>
      </c>
      <c r="BI61" s="258">
        <v>6139</v>
      </c>
      <c r="BJ61" s="259">
        <v>374</v>
      </c>
      <c r="BK61" s="258">
        <v>6306</v>
      </c>
      <c r="BL61" s="259">
        <v>393</v>
      </c>
      <c r="BM61" s="258">
        <v>6514</v>
      </c>
      <c r="BN61" s="259">
        <v>405</v>
      </c>
      <c r="BO61" s="258">
        <v>6731</v>
      </c>
      <c r="BP61" s="259">
        <v>418</v>
      </c>
      <c r="BQ61" s="258">
        <v>6959</v>
      </c>
      <c r="BR61" s="259">
        <v>435</v>
      </c>
      <c r="BS61" s="258">
        <v>7168</v>
      </c>
      <c r="BT61" s="259">
        <v>449</v>
      </c>
      <c r="BU61" s="258">
        <v>7342</v>
      </c>
      <c r="BV61" s="259">
        <v>462</v>
      </c>
      <c r="BW61" s="258">
        <v>7557</v>
      </c>
      <c r="BX61" s="259">
        <v>494</v>
      </c>
      <c r="BY61" s="258">
        <v>7801</v>
      </c>
      <c r="BZ61" s="259">
        <v>509</v>
      </c>
      <c r="CA61" s="258">
        <v>7979</v>
      </c>
      <c r="CB61" s="259">
        <v>526</v>
      </c>
      <c r="CC61" s="258">
        <v>8197</v>
      </c>
      <c r="CD61" s="259">
        <v>544</v>
      </c>
      <c r="CE61" s="258">
        <v>8394</v>
      </c>
      <c r="CF61" s="259">
        <v>569</v>
      </c>
      <c r="CG61" s="258">
        <v>8645</v>
      </c>
      <c r="CH61" s="259">
        <v>603</v>
      </c>
      <c r="CI61" s="258">
        <v>8850</v>
      </c>
      <c r="CJ61" s="259">
        <v>624</v>
      </c>
      <c r="CK61" s="258">
        <v>9067</v>
      </c>
      <c r="CL61" s="259">
        <v>642</v>
      </c>
      <c r="CM61" s="258">
        <v>9304</v>
      </c>
      <c r="CN61" s="259">
        <v>645</v>
      </c>
      <c r="CO61" s="258">
        <v>9553</v>
      </c>
      <c r="CP61" s="259">
        <v>666</v>
      </c>
      <c r="CQ61" s="258">
        <v>9806</v>
      </c>
      <c r="CR61" s="259">
        <v>693</v>
      </c>
      <c r="CS61" s="258">
        <v>10058</v>
      </c>
      <c r="CT61" s="259">
        <v>712</v>
      </c>
      <c r="CU61" s="258">
        <v>10296</v>
      </c>
      <c r="CV61" s="259">
        <v>729</v>
      </c>
      <c r="CW61" s="258">
        <v>10562</v>
      </c>
      <c r="CX61" s="259">
        <v>746</v>
      </c>
      <c r="CY61" s="258">
        <v>10887</v>
      </c>
      <c r="CZ61" s="259">
        <v>770</v>
      </c>
      <c r="DA61" s="258">
        <v>11193</v>
      </c>
      <c r="DB61" s="259">
        <v>782</v>
      </c>
      <c r="DC61" s="258">
        <v>11429</v>
      </c>
      <c r="DD61" s="259">
        <v>792</v>
      </c>
      <c r="DE61" s="258">
        <v>11724</v>
      </c>
      <c r="DF61" s="259">
        <v>810</v>
      </c>
      <c r="DG61" s="258">
        <v>11987</v>
      </c>
      <c r="DH61" s="259">
        <v>829</v>
      </c>
      <c r="DI61" s="258">
        <v>12182</v>
      </c>
      <c r="DJ61" s="259">
        <v>839</v>
      </c>
      <c r="DK61" s="258">
        <v>12400</v>
      </c>
      <c r="DL61" s="259">
        <v>852</v>
      </c>
      <c r="DM61" s="258">
        <v>12697</v>
      </c>
      <c r="DN61" s="259">
        <v>884</v>
      </c>
      <c r="DO61" s="258">
        <v>12934</v>
      </c>
      <c r="DP61" s="260">
        <v>896</v>
      </c>
      <c r="DQ61" s="258">
        <v>13143</v>
      </c>
      <c r="DR61" s="259">
        <v>908</v>
      </c>
      <c r="DS61" s="258">
        <v>13424</v>
      </c>
      <c r="DT61" s="259">
        <v>977</v>
      </c>
      <c r="DU61" s="258">
        <v>13699</v>
      </c>
      <c r="DV61" s="259">
        <v>988</v>
      </c>
      <c r="DW61" s="258">
        <v>13937</v>
      </c>
      <c r="DX61" s="260">
        <v>1003</v>
      </c>
      <c r="DY61" s="258">
        <v>14176</v>
      </c>
      <c r="DZ61" s="259">
        <v>1012</v>
      </c>
      <c r="EA61" s="258">
        <v>14398</v>
      </c>
      <c r="EB61" s="259">
        <v>1027</v>
      </c>
      <c r="EC61" s="258">
        <v>14671</v>
      </c>
      <c r="ED61" s="259">
        <v>1039</v>
      </c>
      <c r="EE61" s="258">
        <v>14902</v>
      </c>
      <c r="EF61" s="260">
        <v>1050</v>
      </c>
      <c r="EG61" s="258">
        <v>15139</v>
      </c>
      <c r="EH61" s="259">
        <v>1060</v>
      </c>
      <c r="EI61" s="258">
        <v>15422</v>
      </c>
      <c r="EJ61" s="259">
        <v>1072</v>
      </c>
      <c r="EK61" s="258">
        <v>15751</v>
      </c>
      <c r="EL61" s="259">
        <v>1087</v>
      </c>
      <c r="EM61" s="258">
        <v>16044</v>
      </c>
      <c r="EN61" s="259">
        <v>1104</v>
      </c>
      <c r="EO61" s="258">
        <v>16310</v>
      </c>
      <c r="EP61" s="259">
        <v>1128</v>
      </c>
      <c r="EQ61" s="258">
        <v>16644</v>
      </c>
      <c r="ER61" s="259">
        <v>1193</v>
      </c>
      <c r="ES61" s="258">
        <v>17015</v>
      </c>
      <c r="ET61" s="259">
        <v>1219</v>
      </c>
      <c r="EU61" s="260">
        <v>17337</v>
      </c>
      <c r="EV61" s="260">
        <v>1244</v>
      </c>
      <c r="EW61" s="258">
        <v>17626</v>
      </c>
      <c r="EX61" s="260">
        <v>1262</v>
      </c>
      <c r="EY61" s="258"/>
      <c r="EZ61" s="260"/>
      <c r="FA61" s="258"/>
      <c r="FB61" s="260"/>
      <c r="FC61" s="260"/>
      <c r="FD61" s="260"/>
    </row>
    <row r="62" spans="1:160" s="148" customFormat="1" x14ac:dyDescent="0.2">
      <c r="A62" s="256">
        <v>56</v>
      </c>
      <c r="B62" s="257" t="s">
        <v>53</v>
      </c>
      <c r="C62" s="258"/>
      <c r="D62" s="259"/>
      <c r="E62" s="258"/>
      <c r="F62" s="259"/>
      <c r="G62" s="258"/>
      <c r="H62" s="259"/>
      <c r="I62" s="258"/>
      <c r="J62" s="259"/>
      <c r="K62" s="258">
        <v>9392</v>
      </c>
      <c r="L62" s="259">
        <v>665</v>
      </c>
      <c r="M62" s="258">
        <v>19065</v>
      </c>
      <c r="N62" s="259">
        <v>1372</v>
      </c>
      <c r="O62" s="258">
        <v>29874</v>
      </c>
      <c r="P62" s="259">
        <v>2137</v>
      </c>
      <c r="Q62" s="258">
        <v>34261</v>
      </c>
      <c r="R62" s="259">
        <v>2433</v>
      </c>
      <c r="S62" s="258">
        <v>40263</v>
      </c>
      <c r="T62" s="259">
        <v>2787</v>
      </c>
      <c r="U62" s="258">
        <v>46400</v>
      </c>
      <c r="V62" s="259">
        <v>3152</v>
      </c>
      <c r="W62" s="258">
        <v>55112</v>
      </c>
      <c r="X62" s="259">
        <v>3474</v>
      </c>
      <c r="Y62" s="258">
        <v>58756</v>
      </c>
      <c r="Z62" s="259">
        <v>3793</v>
      </c>
      <c r="AA62" s="258">
        <v>64764</v>
      </c>
      <c r="AB62" s="259">
        <v>4152</v>
      </c>
      <c r="AC62" s="258">
        <v>69865</v>
      </c>
      <c r="AD62" s="259">
        <v>4447</v>
      </c>
      <c r="AE62" s="258">
        <v>77085</v>
      </c>
      <c r="AF62" s="259">
        <v>4783</v>
      </c>
      <c r="AG62" s="258">
        <v>82038</v>
      </c>
      <c r="AH62" s="259">
        <v>5086</v>
      </c>
      <c r="AI62" s="258">
        <v>89309</v>
      </c>
      <c r="AJ62" s="259">
        <v>5430</v>
      </c>
      <c r="AK62" s="258">
        <v>95463</v>
      </c>
      <c r="AL62" s="259">
        <v>5727</v>
      </c>
      <c r="AM62" s="258">
        <v>102430</v>
      </c>
      <c r="AN62" s="259">
        <v>6083</v>
      </c>
      <c r="AO62" s="258">
        <v>107589</v>
      </c>
      <c r="AP62" s="259">
        <v>6382</v>
      </c>
      <c r="AQ62" s="258">
        <v>112683</v>
      </c>
      <c r="AR62" s="259">
        <v>6732</v>
      </c>
      <c r="AS62" s="258">
        <v>116939</v>
      </c>
      <c r="AT62" s="259">
        <v>7005</v>
      </c>
      <c r="AU62" s="258">
        <v>127253</v>
      </c>
      <c r="AV62" s="259">
        <v>7286</v>
      </c>
      <c r="AW62" s="258">
        <v>133473</v>
      </c>
      <c r="AX62" s="259">
        <v>7584</v>
      </c>
      <c r="AY62" s="258">
        <v>140045</v>
      </c>
      <c r="AZ62" s="259">
        <v>7935</v>
      </c>
      <c r="BA62" s="258">
        <v>146180</v>
      </c>
      <c r="BB62" s="259">
        <v>8286</v>
      </c>
      <c r="BC62" s="258">
        <v>152636</v>
      </c>
      <c r="BD62" s="259">
        <v>8612</v>
      </c>
      <c r="BE62" s="258">
        <v>157713</v>
      </c>
      <c r="BF62" s="259">
        <v>8967</v>
      </c>
      <c r="BG62" s="258">
        <v>164892</v>
      </c>
      <c r="BH62" s="259">
        <v>9215</v>
      </c>
      <c r="BI62" s="258">
        <v>172224</v>
      </c>
      <c r="BJ62" s="259">
        <v>9849</v>
      </c>
      <c r="BK62" s="258">
        <v>180454</v>
      </c>
      <c r="BL62" s="259">
        <v>10213</v>
      </c>
      <c r="BM62" s="258">
        <v>187620</v>
      </c>
      <c r="BN62" s="259">
        <v>10567</v>
      </c>
      <c r="BO62" s="258">
        <v>195088</v>
      </c>
      <c r="BP62" s="259">
        <v>10998</v>
      </c>
      <c r="BQ62" s="258">
        <v>203241</v>
      </c>
      <c r="BR62" s="259">
        <v>11397</v>
      </c>
      <c r="BS62" s="258">
        <v>211481</v>
      </c>
      <c r="BT62" s="259">
        <v>11824</v>
      </c>
      <c r="BU62" s="258">
        <v>217847</v>
      </c>
      <c r="BV62" s="259">
        <v>12221</v>
      </c>
      <c r="BW62" s="258">
        <v>226135</v>
      </c>
      <c r="BX62" s="259">
        <v>12709</v>
      </c>
      <c r="BY62" s="258">
        <v>233980</v>
      </c>
      <c r="BZ62" s="259">
        <v>13105</v>
      </c>
      <c r="CA62" s="258">
        <v>240875</v>
      </c>
      <c r="CB62" s="259">
        <v>13472</v>
      </c>
      <c r="CC62" s="258">
        <v>248480</v>
      </c>
      <c r="CD62" s="259">
        <v>13826</v>
      </c>
      <c r="CE62" s="258">
        <v>255923</v>
      </c>
      <c r="CF62" s="259">
        <v>14205</v>
      </c>
      <c r="CG62" s="258">
        <v>264336</v>
      </c>
      <c r="CH62" s="259">
        <v>14576</v>
      </c>
      <c r="CI62" s="258">
        <v>273045</v>
      </c>
      <c r="CJ62" s="259">
        <v>14983</v>
      </c>
      <c r="CK62" s="258">
        <v>280741</v>
      </c>
      <c r="CL62" s="259">
        <v>15396</v>
      </c>
      <c r="CM62" s="258">
        <v>289951</v>
      </c>
      <c r="CN62" s="259">
        <v>15776</v>
      </c>
      <c r="CO62" s="258">
        <v>298521</v>
      </c>
      <c r="CP62" s="259">
        <v>16229</v>
      </c>
      <c r="CQ62" s="258">
        <v>307542</v>
      </c>
      <c r="CR62" s="259">
        <v>16724</v>
      </c>
      <c r="CS62" s="258">
        <v>315431</v>
      </c>
      <c r="CT62" s="259">
        <v>17143</v>
      </c>
      <c r="CU62" s="258">
        <v>325462</v>
      </c>
      <c r="CV62" s="259">
        <v>17621</v>
      </c>
      <c r="CW62" s="258">
        <v>335733</v>
      </c>
      <c r="CX62" s="259">
        <v>18100</v>
      </c>
      <c r="CY62" s="258">
        <v>344711</v>
      </c>
      <c r="CZ62" s="259">
        <v>18416</v>
      </c>
      <c r="DA62" s="258">
        <v>352342</v>
      </c>
      <c r="DB62" s="259">
        <v>19016</v>
      </c>
      <c r="DC62" s="258">
        <v>353056</v>
      </c>
      <c r="DD62" s="259">
        <v>19045</v>
      </c>
      <c r="DE62" s="258">
        <v>354704</v>
      </c>
      <c r="DF62" s="259">
        <v>19246</v>
      </c>
      <c r="DG62" s="258">
        <v>359722</v>
      </c>
      <c r="DH62" s="259">
        <v>19750</v>
      </c>
      <c r="DI62" s="258">
        <v>365505</v>
      </c>
      <c r="DJ62" s="259">
        <v>20179</v>
      </c>
      <c r="DK62" s="258">
        <v>371402</v>
      </c>
      <c r="DL62" s="259">
        <v>20653</v>
      </c>
      <c r="DM62" s="258">
        <v>378451</v>
      </c>
      <c r="DN62" s="259">
        <v>21188</v>
      </c>
      <c r="DO62" s="258">
        <v>385518</v>
      </c>
      <c r="DP62" s="260">
        <v>22031</v>
      </c>
      <c r="DQ62" s="258">
        <v>393291</v>
      </c>
      <c r="DR62" s="259">
        <v>22511</v>
      </c>
      <c r="DS62" s="258">
        <v>402518</v>
      </c>
      <c r="DT62" s="259">
        <v>23316</v>
      </c>
      <c r="DU62" s="258">
        <v>411934</v>
      </c>
      <c r="DV62" s="259">
        <v>23809</v>
      </c>
      <c r="DW62" s="258">
        <v>421763</v>
      </c>
      <c r="DX62" s="260">
        <v>24306</v>
      </c>
      <c r="DY62" s="258">
        <v>429800</v>
      </c>
      <c r="DZ62" s="259">
        <v>24851</v>
      </c>
      <c r="EA62" s="258">
        <v>439383</v>
      </c>
      <c r="EB62" s="259">
        <v>25495</v>
      </c>
      <c r="EC62" s="258">
        <v>447649</v>
      </c>
      <c r="ED62" s="259">
        <v>26029</v>
      </c>
      <c r="EE62" s="258">
        <v>455593</v>
      </c>
      <c r="EF62" s="260">
        <v>26609</v>
      </c>
      <c r="EG62" s="258">
        <v>462250</v>
      </c>
      <c r="EH62" s="259">
        <v>27149</v>
      </c>
      <c r="EI62" s="258">
        <v>469246</v>
      </c>
      <c r="EJ62" s="259">
        <v>27689</v>
      </c>
      <c r="EK62" s="258">
        <v>476494</v>
      </c>
      <c r="EL62" s="259">
        <v>28280</v>
      </c>
      <c r="EM62" s="258">
        <v>484827</v>
      </c>
      <c r="EN62" s="259">
        <v>28759</v>
      </c>
      <c r="EO62" s="258">
        <v>491663</v>
      </c>
      <c r="EP62" s="259">
        <v>29267</v>
      </c>
      <c r="EQ62" s="258">
        <v>499911</v>
      </c>
      <c r="ER62" s="259">
        <v>31155</v>
      </c>
      <c r="ES62" s="258">
        <v>508932</v>
      </c>
      <c r="ET62" s="259">
        <v>31921</v>
      </c>
      <c r="EU62" s="260">
        <v>518914</v>
      </c>
      <c r="EV62" s="260">
        <v>32576</v>
      </c>
      <c r="EW62" s="258">
        <v>526053</v>
      </c>
      <c r="EX62" s="260">
        <v>33038</v>
      </c>
      <c r="EY62" s="258"/>
      <c r="EZ62" s="260"/>
      <c r="FA62" s="258"/>
      <c r="FB62" s="260"/>
      <c r="FC62" s="260"/>
      <c r="FD62" s="260"/>
    </row>
    <row r="63" spans="1:160" s="148" customFormat="1" x14ac:dyDescent="0.2">
      <c r="A63" s="256">
        <v>57</v>
      </c>
      <c r="B63" s="257" t="s">
        <v>424</v>
      </c>
      <c r="C63" s="258"/>
      <c r="D63" s="259"/>
      <c r="E63" s="258"/>
      <c r="F63" s="259"/>
      <c r="G63" s="258"/>
      <c r="H63" s="259"/>
      <c r="I63" s="258"/>
      <c r="J63" s="259"/>
      <c r="K63" s="258"/>
      <c r="L63" s="259"/>
      <c r="M63" s="258"/>
      <c r="N63" s="259"/>
      <c r="O63" s="258"/>
      <c r="P63" s="259"/>
      <c r="Q63" s="258"/>
      <c r="R63" s="259"/>
      <c r="S63" s="258"/>
      <c r="T63" s="259"/>
      <c r="U63" s="258"/>
      <c r="V63" s="259"/>
      <c r="W63" s="258"/>
      <c r="X63" s="259"/>
      <c r="Y63" s="258"/>
      <c r="Z63" s="259"/>
      <c r="AA63" s="258"/>
      <c r="AB63" s="259"/>
      <c r="AC63" s="258">
        <v>361</v>
      </c>
      <c r="AD63" s="259">
        <v>468</v>
      </c>
      <c r="AE63" s="258">
        <v>866</v>
      </c>
      <c r="AF63" s="259">
        <v>537</v>
      </c>
      <c r="AG63" s="258">
        <v>1276</v>
      </c>
      <c r="AH63" s="259">
        <v>605</v>
      </c>
      <c r="AI63" s="258">
        <v>1779</v>
      </c>
      <c r="AJ63" s="259">
        <v>693</v>
      </c>
      <c r="AK63" s="258">
        <v>2277</v>
      </c>
      <c r="AL63" s="259">
        <v>762</v>
      </c>
      <c r="AM63" s="258">
        <v>2723</v>
      </c>
      <c r="AN63" s="259">
        <v>794</v>
      </c>
      <c r="AO63" s="258">
        <v>3239</v>
      </c>
      <c r="AP63" s="259">
        <v>822</v>
      </c>
      <c r="AQ63" s="258">
        <v>3727</v>
      </c>
      <c r="AR63" s="259">
        <v>843</v>
      </c>
      <c r="AS63" s="258">
        <v>4057</v>
      </c>
      <c r="AT63" s="259">
        <v>857</v>
      </c>
      <c r="AU63" s="258">
        <v>4659</v>
      </c>
      <c r="AV63" s="259">
        <v>885</v>
      </c>
      <c r="AW63" s="258">
        <v>5145</v>
      </c>
      <c r="AX63" s="259">
        <v>913</v>
      </c>
      <c r="AY63" s="258">
        <v>5662</v>
      </c>
      <c r="AZ63" s="259">
        <v>924</v>
      </c>
      <c r="BA63" s="258">
        <v>6137</v>
      </c>
      <c r="BB63" s="259">
        <v>941</v>
      </c>
      <c r="BC63" s="258">
        <v>6688</v>
      </c>
      <c r="BD63" s="259">
        <v>965</v>
      </c>
      <c r="BE63" s="258">
        <v>7239</v>
      </c>
      <c r="BF63" s="259">
        <v>981</v>
      </c>
      <c r="BG63" s="258">
        <v>7780</v>
      </c>
      <c r="BH63" s="259">
        <v>989</v>
      </c>
      <c r="BI63" s="258">
        <v>8258</v>
      </c>
      <c r="BJ63" s="259">
        <v>1035</v>
      </c>
      <c r="BK63" s="258">
        <v>8751</v>
      </c>
      <c r="BL63" s="259">
        <v>1056</v>
      </c>
      <c r="BM63" s="258">
        <v>9266</v>
      </c>
      <c r="BN63" s="259">
        <v>1076</v>
      </c>
      <c r="BO63" s="258">
        <v>9728</v>
      </c>
      <c r="BP63" s="259">
        <v>1095</v>
      </c>
      <c r="BQ63" s="258">
        <v>10191</v>
      </c>
      <c r="BR63" s="259">
        <v>1109</v>
      </c>
      <c r="BS63" s="258">
        <v>10651</v>
      </c>
      <c r="BT63" s="259">
        <v>1124</v>
      </c>
      <c r="BU63" s="258">
        <v>11121</v>
      </c>
      <c r="BV63" s="259">
        <v>1152</v>
      </c>
      <c r="BW63" s="258">
        <v>11599</v>
      </c>
      <c r="BX63" s="259">
        <v>1166</v>
      </c>
      <c r="BY63" s="258">
        <v>19441</v>
      </c>
      <c r="BZ63" s="259">
        <v>1199</v>
      </c>
      <c r="CA63" s="258">
        <v>19929</v>
      </c>
      <c r="CB63" s="259">
        <v>1215</v>
      </c>
      <c r="CC63" s="258">
        <v>20361</v>
      </c>
      <c r="CD63" s="259">
        <v>1241</v>
      </c>
      <c r="CE63" s="258">
        <v>20733</v>
      </c>
      <c r="CF63" s="259">
        <v>1258</v>
      </c>
      <c r="CG63" s="258">
        <v>20762</v>
      </c>
      <c r="CH63" s="259">
        <v>1274</v>
      </c>
      <c r="CI63" s="258">
        <v>21167</v>
      </c>
      <c r="CJ63" s="259">
        <v>1295</v>
      </c>
      <c r="CK63" s="258">
        <v>21585</v>
      </c>
      <c r="CL63" s="259">
        <v>1313</v>
      </c>
      <c r="CM63" s="258">
        <v>21763</v>
      </c>
      <c r="CN63" s="259">
        <v>1324</v>
      </c>
      <c r="CO63" s="258">
        <v>22222</v>
      </c>
      <c r="CP63" s="259">
        <v>1334</v>
      </c>
      <c r="CQ63" s="258">
        <v>22664</v>
      </c>
      <c r="CR63" s="259">
        <v>1351</v>
      </c>
      <c r="CS63" s="258">
        <v>23103</v>
      </c>
      <c r="CT63" s="259">
        <v>1367</v>
      </c>
      <c r="CU63" s="258">
        <v>23503</v>
      </c>
      <c r="CV63" s="259">
        <v>1378</v>
      </c>
      <c r="CW63" s="258">
        <v>23993</v>
      </c>
      <c r="CX63" s="259">
        <v>1384</v>
      </c>
      <c r="CY63" s="258">
        <v>24406</v>
      </c>
      <c r="CZ63" s="259">
        <v>1388</v>
      </c>
      <c r="DA63" s="258">
        <v>24829</v>
      </c>
      <c r="DB63" s="259">
        <v>1388</v>
      </c>
      <c r="DC63" s="258">
        <v>25246</v>
      </c>
      <c r="DD63" s="259">
        <v>1398</v>
      </c>
      <c r="DE63" s="258">
        <v>25626</v>
      </c>
      <c r="DF63" s="259">
        <v>1406</v>
      </c>
      <c r="DG63" s="258">
        <v>26034</v>
      </c>
      <c r="DH63" s="259">
        <v>1415</v>
      </c>
      <c r="DI63" s="258">
        <v>26499</v>
      </c>
      <c r="DJ63" s="259">
        <v>1415</v>
      </c>
      <c r="DK63" s="258">
        <v>26873</v>
      </c>
      <c r="DL63" s="259">
        <v>1408</v>
      </c>
      <c r="DM63" s="258">
        <v>27305</v>
      </c>
      <c r="DN63" s="259">
        <v>1460</v>
      </c>
      <c r="DO63" s="258">
        <v>27674</v>
      </c>
      <c r="DP63" s="260">
        <v>1470</v>
      </c>
      <c r="DQ63" s="258">
        <v>28117</v>
      </c>
      <c r="DR63" s="259">
        <v>1476</v>
      </c>
      <c r="DS63" s="258">
        <v>28531</v>
      </c>
      <c r="DT63" s="259">
        <v>1494</v>
      </c>
      <c r="DU63" s="258">
        <v>28907</v>
      </c>
      <c r="DV63" s="259">
        <v>1498</v>
      </c>
      <c r="DW63" s="258">
        <v>29342</v>
      </c>
      <c r="DX63" s="260">
        <v>1505</v>
      </c>
      <c r="DY63" s="258">
        <v>29776</v>
      </c>
      <c r="DZ63" s="259">
        <v>1507</v>
      </c>
      <c r="EA63" s="258">
        <v>30147</v>
      </c>
      <c r="EB63" s="259">
        <v>1511</v>
      </c>
      <c r="EC63" s="258">
        <v>30505</v>
      </c>
      <c r="ED63" s="259">
        <v>1514</v>
      </c>
      <c r="EE63" s="258">
        <v>30891</v>
      </c>
      <c r="EF63" s="260">
        <v>1519</v>
      </c>
      <c r="EG63" s="258">
        <v>31335</v>
      </c>
      <c r="EH63" s="259">
        <v>1522</v>
      </c>
      <c r="EI63" s="258">
        <v>31696</v>
      </c>
      <c r="EJ63" s="259">
        <v>1530</v>
      </c>
      <c r="EK63" s="258">
        <v>32011</v>
      </c>
      <c r="EL63" s="259">
        <v>1536</v>
      </c>
      <c r="EM63" s="258">
        <v>32344</v>
      </c>
      <c r="EN63" s="259">
        <v>1542</v>
      </c>
      <c r="EO63" s="258">
        <v>32766</v>
      </c>
      <c r="EP63" s="259">
        <v>1548</v>
      </c>
      <c r="EQ63" s="258">
        <v>33160</v>
      </c>
      <c r="ER63" s="259">
        <v>1564</v>
      </c>
      <c r="ES63" s="258">
        <v>33462</v>
      </c>
      <c r="ET63" s="259">
        <v>1569</v>
      </c>
      <c r="EU63" s="260">
        <v>33874</v>
      </c>
      <c r="EV63" s="260">
        <v>1572</v>
      </c>
      <c r="EW63" s="258">
        <v>34278</v>
      </c>
      <c r="EX63" s="260">
        <v>1578</v>
      </c>
      <c r="EY63" s="258"/>
      <c r="EZ63" s="260"/>
      <c r="FA63" s="258"/>
      <c r="FB63" s="260"/>
      <c r="FC63" s="260"/>
      <c r="FD63" s="260"/>
    </row>
    <row r="64" spans="1:160" s="148" customFormat="1" x14ac:dyDescent="0.2">
      <c r="A64" s="256">
        <v>58</v>
      </c>
      <c r="B64" s="257" t="s">
        <v>541</v>
      </c>
      <c r="C64" s="258"/>
      <c r="D64" s="259"/>
      <c r="E64" s="258"/>
      <c r="F64" s="259"/>
      <c r="G64" s="258"/>
      <c r="H64" s="259"/>
      <c r="I64" s="258"/>
      <c r="J64" s="259"/>
      <c r="K64" s="258"/>
      <c r="L64" s="259"/>
      <c r="M64" s="258"/>
      <c r="N64" s="259"/>
      <c r="O64" s="258"/>
      <c r="P64" s="259"/>
      <c r="Q64" s="258"/>
      <c r="R64" s="259"/>
      <c r="S64" s="258"/>
      <c r="T64" s="259"/>
      <c r="U64" s="258"/>
      <c r="V64" s="259"/>
      <c r="W64" s="258"/>
      <c r="X64" s="259"/>
      <c r="Y64" s="258"/>
      <c r="Z64" s="259"/>
      <c r="AA64" s="258"/>
      <c r="AB64" s="259"/>
      <c r="AC64" s="258">
        <v>117</v>
      </c>
      <c r="AD64" s="259">
        <v>253</v>
      </c>
      <c r="AE64" s="258">
        <v>288</v>
      </c>
      <c r="AF64" s="259">
        <v>269</v>
      </c>
      <c r="AG64" s="258">
        <v>412</v>
      </c>
      <c r="AH64" s="259">
        <v>277</v>
      </c>
      <c r="AI64" s="258">
        <v>604</v>
      </c>
      <c r="AJ64" s="259">
        <v>339</v>
      </c>
      <c r="AK64" s="258">
        <v>766</v>
      </c>
      <c r="AL64" s="259">
        <v>371</v>
      </c>
      <c r="AM64" s="258">
        <v>924</v>
      </c>
      <c r="AN64" s="259">
        <v>396</v>
      </c>
      <c r="AO64" s="258">
        <v>1117</v>
      </c>
      <c r="AP64" s="259">
        <v>431</v>
      </c>
      <c r="AQ64" s="258">
        <v>1269</v>
      </c>
      <c r="AR64" s="259">
        <v>454</v>
      </c>
      <c r="AS64" s="258">
        <v>1391</v>
      </c>
      <c r="AT64" s="259">
        <v>473</v>
      </c>
      <c r="AU64" s="258">
        <v>1598</v>
      </c>
      <c r="AV64" s="259">
        <v>493</v>
      </c>
      <c r="AW64" s="258">
        <v>1760</v>
      </c>
      <c r="AX64" s="259">
        <v>510</v>
      </c>
      <c r="AY64" s="258">
        <v>1937</v>
      </c>
      <c r="AZ64" s="259">
        <v>525</v>
      </c>
      <c r="BA64" s="258">
        <v>2082</v>
      </c>
      <c r="BB64" s="259">
        <v>550</v>
      </c>
      <c r="BC64" s="258">
        <v>2238</v>
      </c>
      <c r="BD64" s="259">
        <v>575</v>
      </c>
      <c r="BE64" s="258">
        <v>2402</v>
      </c>
      <c r="BF64" s="259">
        <v>602</v>
      </c>
      <c r="BG64" s="258">
        <v>2604</v>
      </c>
      <c r="BH64" s="259">
        <v>647</v>
      </c>
      <c r="BI64" s="258">
        <v>2754</v>
      </c>
      <c r="BJ64" s="259">
        <v>690</v>
      </c>
      <c r="BK64" s="258">
        <v>2896</v>
      </c>
      <c r="BL64" s="259">
        <v>727</v>
      </c>
      <c r="BM64" s="258">
        <v>3080</v>
      </c>
      <c r="BN64" s="259">
        <v>782</v>
      </c>
      <c r="BO64" s="258">
        <v>3250</v>
      </c>
      <c r="BP64" s="259">
        <v>834</v>
      </c>
      <c r="BQ64" s="258">
        <v>3419</v>
      </c>
      <c r="BR64" s="259">
        <v>849</v>
      </c>
      <c r="BS64" s="258">
        <v>3579</v>
      </c>
      <c r="BT64" s="259">
        <v>893</v>
      </c>
      <c r="BU64" s="258">
        <v>3754</v>
      </c>
      <c r="BV64" s="259">
        <v>921</v>
      </c>
      <c r="BW64" s="258">
        <v>3913</v>
      </c>
      <c r="BX64" s="259">
        <v>952</v>
      </c>
      <c r="BY64" s="258">
        <v>7032</v>
      </c>
      <c r="BZ64" s="259">
        <v>996</v>
      </c>
      <c r="CA64" s="258">
        <v>7166</v>
      </c>
      <c r="CB64" s="259">
        <v>1036</v>
      </c>
      <c r="CC64" s="258">
        <v>7339</v>
      </c>
      <c r="CD64" s="259">
        <v>1070</v>
      </c>
      <c r="CE64" s="258">
        <v>7484</v>
      </c>
      <c r="CF64" s="259">
        <v>1104</v>
      </c>
      <c r="CG64" s="258">
        <v>7541</v>
      </c>
      <c r="CH64" s="259">
        <v>1141</v>
      </c>
      <c r="CI64" s="258">
        <v>7693</v>
      </c>
      <c r="CJ64" s="259">
        <v>1179</v>
      </c>
      <c r="CK64" s="258">
        <v>7902</v>
      </c>
      <c r="CL64" s="259">
        <v>1219</v>
      </c>
      <c r="CM64" s="258">
        <v>7976</v>
      </c>
      <c r="CN64" s="259">
        <v>1248</v>
      </c>
      <c r="CO64" s="258">
        <v>8168</v>
      </c>
      <c r="CP64" s="259">
        <v>1292</v>
      </c>
      <c r="CQ64" s="258">
        <v>8333</v>
      </c>
      <c r="CR64" s="259">
        <v>1322</v>
      </c>
      <c r="CS64" s="258">
        <v>8501</v>
      </c>
      <c r="CT64" s="259">
        <v>1360</v>
      </c>
      <c r="CU64" s="258">
        <v>8686</v>
      </c>
      <c r="CV64" s="259">
        <v>1395</v>
      </c>
      <c r="CW64" s="258">
        <v>8840</v>
      </c>
      <c r="CX64" s="259">
        <v>1435</v>
      </c>
      <c r="CY64" s="258">
        <v>9012</v>
      </c>
      <c r="CZ64" s="259">
        <v>1450</v>
      </c>
      <c r="DA64" s="258">
        <v>9182</v>
      </c>
      <c r="DB64" s="259">
        <v>1474</v>
      </c>
      <c r="DC64" s="258">
        <v>9326</v>
      </c>
      <c r="DD64" s="259">
        <v>1415</v>
      </c>
      <c r="DE64" s="258">
        <v>9501</v>
      </c>
      <c r="DF64" s="259">
        <v>1430</v>
      </c>
      <c r="DG64" s="258">
        <v>9652</v>
      </c>
      <c r="DH64" s="259">
        <v>1457</v>
      </c>
      <c r="DI64" s="258">
        <v>9801</v>
      </c>
      <c r="DJ64" s="259">
        <v>1476</v>
      </c>
      <c r="DK64" s="258">
        <v>9955</v>
      </c>
      <c r="DL64" s="259">
        <v>1497</v>
      </c>
      <c r="DM64" s="258">
        <v>10098</v>
      </c>
      <c r="DN64" s="259">
        <v>1561</v>
      </c>
      <c r="DO64" s="258">
        <v>10234</v>
      </c>
      <c r="DP64" s="260">
        <v>1594</v>
      </c>
      <c r="DQ64" s="258">
        <v>10373</v>
      </c>
      <c r="DR64" s="259">
        <v>1611</v>
      </c>
      <c r="DS64" s="258">
        <v>10510</v>
      </c>
      <c r="DT64" s="259">
        <v>1641</v>
      </c>
      <c r="DU64" s="258">
        <v>10651</v>
      </c>
      <c r="DV64" s="259">
        <v>1656</v>
      </c>
      <c r="DW64" s="258">
        <v>10783</v>
      </c>
      <c r="DX64" s="260">
        <v>1678</v>
      </c>
      <c r="DY64" s="258">
        <v>10943</v>
      </c>
      <c r="DZ64" s="259">
        <v>1694</v>
      </c>
      <c r="EA64" s="258">
        <v>11068</v>
      </c>
      <c r="EB64" s="259">
        <v>1709</v>
      </c>
      <c r="EC64" s="258">
        <v>11207</v>
      </c>
      <c r="ED64" s="259">
        <v>1715</v>
      </c>
      <c r="EE64" s="258">
        <v>11345</v>
      </c>
      <c r="EF64" s="260">
        <v>1740</v>
      </c>
      <c r="EG64" s="258">
        <v>11497</v>
      </c>
      <c r="EH64" s="259">
        <v>1766</v>
      </c>
      <c r="EI64" s="258">
        <v>11635</v>
      </c>
      <c r="EJ64" s="259">
        <v>1784</v>
      </c>
      <c r="EK64" s="258">
        <v>11746</v>
      </c>
      <c r="EL64" s="259">
        <v>1806</v>
      </c>
      <c r="EM64" s="258">
        <v>11878</v>
      </c>
      <c r="EN64" s="259">
        <v>1825</v>
      </c>
      <c r="EO64" s="258">
        <v>12015</v>
      </c>
      <c r="EP64" s="259">
        <v>1851</v>
      </c>
      <c r="EQ64" s="258">
        <v>12181</v>
      </c>
      <c r="ER64" s="259">
        <v>1927</v>
      </c>
      <c r="ES64" s="258">
        <v>12302</v>
      </c>
      <c r="ET64" s="259">
        <v>1946</v>
      </c>
      <c r="EU64" s="260">
        <v>12420</v>
      </c>
      <c r="EV64" s="260">
        <v>1971</v>
      </c>
      <c r="EW64" s="258">
        <v>12576</v>
      </c>
      <c r="EX64" s="260">
        <v>1991</v>
      </c>
      <c r="EY64" s="258"/>
      <c r="EZ64" s="260"/>
      <c r="FA64" s="258"/>
      <c r="FB64" s="260"/>
      <c r="FC64" s="260"/>
      <c r="FD64" s="260"/>
    </row>
    <row r="65" spans="1:160" s="148" customFormat="1" x14ac:dyDescent="0.2">
      <c r="A65" s="256">
        <v>59</v>
      </c>
      <c r="B65" s="257" t="s">
        <v>542</v>
      </c>
      <c r="C65" s="258"/>
      <c r="D65" s="259"/>
      <c r="E65" s="258"/>
      <c r="F65" s="259"/>
      <c r="G65" s="258"/>
      <c r="H65" s="259"/>
      <c r="I65" s="258"/>
      <c r="J65" s="259"/>
      <c r="K65" s="258"/>
      <c r="L65" s="259"/>
      <c r="M65" s="258"/>
      <c r="N65" s="259"/>
      <c r="O65" s="258"/>
      <c r="P65" s="259"/>
      <c r="Q65" s="258"/>
      <c r="R65" s="259"/>
      <c r="S65" s="258"/>
      <c r="T65" s="259"/>
      <c r="U65" s="258"/>
      <c r="V65" s="259"/>
      <c r="W65" s="258"/>
      <c r="X65" s="259"/>
      <c r="Y65" s="258"/>
      <c r="Z65" s="259"/>
      <c r="AA65" s="258"/>
      <c r="AB65" s="259"/>
      <c r="AC65" s="258">
        <v>320</v>
      </c>
      <c r="AD65" s="259">
        <v>449</v>
      </c>
      <c r="AE65" s="258">
        <v>782</v>
      </c>
      <c r="AF65" s="259">
        <v>528</v>
      </c>
      <c r="AG65" s="258">
        <v>1161</v>
      </c>
      <c r="AH65" s="259">
        <v>597</v>
      </c>
      <c r="AI65" s="258">
        <v>1564</v>
      </c>
      <c r="AJ65" s="259">
        <v>744</v>
      </c>
      <c r="AK65" s="258">
        <v>2025</v>
      </c>
      <c r="AL65" s="259">
        <v>830</v>
      </c>
      <c r="AM65" s="258">
        <v>2438</v>
      </c>
      <c r="AN65" s="259">
        <v>912</v>
      </c>
      <c r="AO65" s="258">
        <v>2914</v>
      </c>
      <c r="AP65" s="259">
        <v>991</v>
      </c>
      <c r="AQ65" s="258">
        <v>3357</v>
      </c>
      <c r="AR65" s="259">
        <v>1052</v>
      </c>
      <c r="AS65" s="258">
        <v>3653</v>
      </c>
      <c r="AT65" s="259">
        <v>1067</v>
      </c>
      <c r="AU65" s="258">
        <v>4176</v>
      </c>
      <c r="AV65" s="259">
        <v>1092</v>
      </c>
      <c r="AW65" s="258">
        <v>4654</v>
      </c>
      <c r="AX65" s="259">
        <v>1119</v>
      </c>
      <c r="AY65" s="258">
        <v>5063</v>
      </c>
      <c r="AZ65" s="259">
        <v>1131</v>
      </c>
      <c r="BA65" s="258">
        <v>5484</v>
      </c>
      <c r="BB65" s="259">
        <v>1149</v>
      </c>
      <c r="BC65" s="258">
        <v>5967</v>
      </c>
      <c r="BD65" s="259">
        <v>1173</v>
      </c>
      <c r="BE65" s="258">
        <v>6484</v>
      </c>
      <c r="BF65" s="259">
        <v>1186</v>
      </c>
      <c r="BG65" s="258">
        <v>6979</v>
      </c>
      <c r="BH65" s="259">
        <v>1213</v>
      </c>
      <c r="BI65" s="258">
        <v>7410</v>
      </c>
      <c r="BJ65" s="259">
        <v>1249</v>
      </c>
      <c r="BK65" s="258">
        <v>7858</v>
      </c>
      <c r="BL65" s="259">
        <v>1270</v>
      </c>
      <c r="BM65" s="258">
        <v>8348</v>
      </c>
      <c r="BN65" s="259">
        <v>1289</v>
      </c>
      <c r="BO65" s="258">
        <v>8789</v>
      </c>
      <c r="BP65" s="259">
        <v>1302</v>
      </c>
      <c r="BQ65" s="258">
        <v>9181</v>
      </c>
      <c r="BR65" s="259">
        <v>1321</v>
      </c>
      <c r="BS65" s="258">
        <v>9590</v>
      </c>
      <c r="BT65" s="259">
        <v>1339</v>
      </c>
      <c r="BU65" s="258">
        <v>10003</v>
      </c>
      <c r="BV65" s="259">
        <v>1365</v>
      </c>
      <c r="BW65" s="258">
        <v>10400</v>
      </c>
      <c r="BX65" s="259">
        <v>1383</v>
      </c>
      <c r="BY65" s="258">
        <v>17615</v>
      </c>
      <c r="BZ65" s="259">
        <v>1409</v>
      </c>
      <c r="CA65" s="258">
        <v>17971</v>
      </c>
      <c r="CB65" s="259">
        <v>1434</v>
      </c>
      <c r="CC65" s="258">
        <v>18336</v>
      </c>
      <c r="CD65" s="259">
        <v>1457</v>
      </c>
      <c r="CE65" s="258">
        <v>18653</v>
      </c>
      <c r="CF65" s="259">
        <v>1475</v>
      </c>
      <c r="CG65" s="258">
        <v>18679</v>
      </c>
      <c r="CH65" s="259">
        <v>1489</v>
      </c>
      <c r="CI65" s="258">
        <v>19007</v>
      </c>
      <c r="CJ65" s="259">
        <v>1511</v>
      </c>
      <c r="CK65" s="258">
        <v>19392</v>
      </c>
      <c r="CL65" s="259">
        <v>1531</v>
      </c>
      <c r="CM65" s="258">
        <v>19629</v>
      </c>
      <c r="CN65" s="259">
        <v>1545</v>
      </c>
      <c r="CO65" s="258">
        <v>19989</v>
      </c>
      <c r="CP65" s="259">
        <v>1558</v>
      </c>
      <c r="CQ65" s="258">
        <v>20324</v>
      </c>
      <c r="CR65" s="259">
        <v>1582</v>
      </c>
      <c r="CS65" s="258">
        <v>20679</v>
      </c>
      <c r="CT65" s="259">
        <v>1596</v>
      </c>
      <c r="CU65" s="258">
        <v>21001</v>
      </c>
      <c r="CV65" s="259">
        <v>1616</v>
      </c>
      <c r="CW65" s="258">
        <v>21326</v>
      </c>
      <c r="CX65" s="259">
        <v>1626</v>
      </c>
      <c r="CY65" s="258">
        <v>21773</v>
      </c>
      <c r="CZ65" s="259">
        <v>1632</v>
      </c>
      <c r="DA65" s="258">
        <v>22100</v>
      </c>
      <c r="DB65" s="259">
        <v>1634</v>
      </c>
      <c r="DC65" s="258">
        <v>22417</v>
      </c>
      <c r="DD65" s="259">
        <v>1642</v>
      </c>
      <c r="DE65" s="258">
        <v>22800</v>
      </c>
      <c r="DF65" s="259">
        <v>1649</v>
      </c>
      <c r="DG65" s="258">
        <v>23163</v>
      </c>
      <c r="DH65" s="259">
        <v>1657</v>
      </c>
      <c r="DI65" s="258">
        <v>23508</v>
      </c>
      <c r="DJ65" s="259">
        <v>1658</v>
      </c>
      <c r="DK65" s="258">
        <v>23821</v>
      </c>
      <c r="DL65" s="259">
        <v>1657</v>
      </c>
      <c r="DM65" s="258">
        <v>24171</v>
      </c>
      <c r="DN65" s="259">
        <v>1710</v>
      </c>
      <c r="DO65" s="258">
        <v>24464</v>
      </c>
      <c r="DP65" s="260">
        <v>1723</v>
      </c>
      <c r="DQ65" s="258">
        <v>24804</v>
      </c>
      <c r="DR65" s="259">
        <v>1727</v>
      </c>
      <c r="DS65" s="258">
        <v>25122</v>
      </c>
      <c r="DT65" s="259">
        <v>1759</v>
      </c>
      <c r="DU65" s="258">
        <v>25447</v>
      </c>
      <c r="DV65" s="259">
        <v>1764</v>
      </c>
      <c r="DW65" s="258">
        <v>25739</v>
      </c>
      <c r="DX65" s="260">
        <v>1770</v>
      </c>
      <c r="DY65" s="258">
        <v>26045</v>
      </c>
      <c r="DZ65" s="259">
        <v>1774</v>
      </c>
      <c r="EA65" s="258">
        <v>26312</v>
      </c>
      <c r="EB65" s="259">
        <v>1776</v>
      </c>
      <c r="EC65" s="258">
        <v>26562</v>
      </c>
      <c r="ED65" s="259">
        <v>1776</v>
      </c>
      <c r="EE65" s="258">
        <v>26890</v>
      </c>
      <c r="EF65" s="260">
        <v>1779</v>
      </c>
      <c r="EG65" s="258">
        <v>27207</v>
      </c>
      <c r="EH65" s="259">
        <v>1783</v>
      </c>
      <c r="EI65" s="258">
        <v>27480</v>
      </c>
      <c r="EJ65" s="259">
        <v>1786</v>
      </c>
      <c r="EK65" s="258">
        <v>27722</v>
      </c>
      <c r="EL65" s="259">
        <v>1790</v>
      </c>
      <c r="EM65" s="258">
        <v>27975</v>
      </c>
      <c r="EN65" s="259">
        <v>1792</v>
      </c>
      <c r="EO65" s="258">
        <v>28251</v>
      </c>
      <c r="EP65" s="259">
        <v>1798</v>
      </c>
      <c r="EQ65" s="258">
        <v>28540</v>
      </c>
      <c r="ER65" s="259">
        <v>1805</v>
      </c>
      <c r="ES65" s="258">
        <v>28762</v>
      </c>
      <c r="ET65" s="259">
        <v>1810</v>
      </c>
      <c r="EU65" s="260">
        <v>29049</v>
      </c>
      <c r="EV65" s="260">
        <v>1813</v>
      </c>
      <c r="EW65" s="258">
        <v>29314</v>
      </c>
      <c r="EX65" s="260">
        <v>1820</v>
      </c>
      <c r="EY65" s="258"/>
      <c r="EZ65" s="260"/>
      <c r="FA65" s="258"/>
      <c r="FB65" s="260"/>
      <c r="FC65" s="260"/>
      <c r="FD65" s="260"/>
    </row>
    <row r="66" spans="1:160" s="148" customFormat="1" x14ac:dyDescent="0.2">
      <c r="A66" s="256">
        <v>60</v>
      </c>
      <c r="B66" s="257" t="s">
        <v>246</v>
      </c>
      <c r="C66" s="258"/>
      <c r="D66" s="259"/>
      <c r="E66" s="258"/>
      <c r="F66" s="259"/>
      <c r="G66" s="258"/>
      <c r="H66" s="259"/>
      <c r="I66" s="258"/>
      <c r="J66" s="259"/>
      <c r="K66" s="258"/>
      <c r="L66" s="259"/>
      <c r="M66" s="258"/>
      <c r="N66" s="259"/>
      <c r="O66" s="258"/>
      <c r="P66" s="259"/>
      <c r="Q66" s="258"/>
      <c r="R66" s="259"/>
      <c r="S66" s="258"/>
      <c r="T66" s="259"/>
      <c r="U66" s="258"/>
      <c r="V66" s="259"/>
      <c r="W66" s="258"/>
      <c r="X66" s="259"/>
      <c r="Y66" s="258"/>
      <c r="Z66" s="259"/>
      <c r="AA66" s="258"/>
      <c r="AB66" s="259"/>
      <c r="AC66" s="258">
        <v>1714</v>
      </c>
      <c r="AD66" s="259">
        <v>394</v>
      </c>
      <c r="AE66" s="258">
        <v>3349</v>
      </c>
      <c r="AF66" s="259">
        <v>626</v>
      </c>
      <c r="AG66" s="258">
        <v>4950</v>
      </c>
      <c r="AH66" s="259">
        <v>759</v>
      </c>
      <c r="AI66" s="258">
        <v>6707</v>
      </c>
      <c r="AJ66" s="259">
        <v>916</v>
      </c>
      <c r="AK66" s="258">
        <v>7992</v>
      </c>
      <c r="AL66" s="259">
        <v>1033</v>
      </c>
      <c r="AM66" s="258">
        <v>9210</v>
      </c>
      <c r="AN66" s="259">
        <v>1173</v>
      </c>
      <c r="AO66" s="258">
        <v>10392</v>
      </c>
      <c r="AP66" s="259">
        <v>1311</v>
      </c>
      <c r="AQ66" s="258">
        <v>11723</v>
      </c>
      <c r="AR66" s="259">
        <v>1456</v>
      </c>
      <c r="AS66" s="258">
        <v>12907</v>
      </c>
      <c r="AT66" s="259">
        <v>1534</v>
      </c>
      <c r="AU66" s="258">
        <v>15634</v>
      </c>
      <c r="AV66" s="259">
        <v>1616</v>
      </c>
      <c r="AW66" s="258">
        <v>18340</v>
      </c>
      <c r="AX66" s="259">
        <v>1696</v>
      </c>
      <c r="AY66" s="258">
        <v>20115</v>
      </c>
      <c r="AZ66" s="259">
        <v>1806</v>
      </c>
      <c r="BA66" s="258">
        <v>21706</v>
      </c>
      <c r="BB66" s="259">
        <v>1976</v>
      </c>
      <c r="BC66" s="258">
        <v>23352</v>
      </c>
      <c r="BD66" s="259">
        <v>2172</v>
      </c>
      <c r="BE66" s="258">
        <v>25602</v>
      </c>
      <c r="BF66" s="259">
        <v>2334</v>
      </c>
      <c r="BG66" s="258">
        <v>27967</v>
      </c>
      <c r="BH66" s="259">
        <v>2619</v>
      </c>
      <c r="BI66" s="258">
        <v>29361</v>
      </c>
      <c r="BJ66" s="259">
        <v>2941</v>
      </c>
      <c r="BK66" s="258">
        <v>30593</v>
      </c>
      <c r="BL66" s="259">
        <v>3171</v>
      </c>
      <c r="BM66" s="258">
        <v>31920</v>
      </c>
      <c r="BN66" s="259">
        <v>3376</v>
      </c>
      <c r="BO66" s="258">
        <v>33212</v>
      </c>
      <c r="BP66" s="259">
        <v>3581</v>
      </c>
      <c r="BQ66" s="258">
        <v>34628</v>
      </c>
      <c r="BR66" s="259">
        <v>3834</v>
      </c>
      <c r="BS66" s="258">
        <v>35864</v>
      </c>
      <c r="BT66" s="259">
        <v>4052</v>
      </c>
      <c r="BU66" s="258">
        <v>37128</v>
      </c>
      <c r="BV66" s="259">
        <v>4273</v>
      </c>
      <c r="BW66" s="258">
        <v>38483</v>
      </c>
      <c r="BX66" s="259">
        <v>4520</v>
      </c>
      <c r="BY66" s="258">
        <v>39862</v>
      </c>
      <c r="BZ66" s="259">
        <v>4802</v>
      </c>
      <c r="CA66" s="258">
        <v>40875</v>
      </c>
      <c r="CB66" s="259">
        <v>4981</v>
      </c>
      <c r="CC66" s="258">
        <v>42358</v>
      </c>
      <c r="CD66" s="259">
        <v>5217</v>
      </c>
      <c r="CE66" s="258">
        <v>43715</v>
      </c>
      <c r="CF66" s="259">
        <v>5457</v>
      </c>
      <c r="CG66" s="258">
        <v>45429</v>
      </c>
      <c r="CH66" s="259">
        <v>5708</v>
      </c>
      <c r="CI66" s="258">
        <v>46824</v>
      </c>
      <c r="CJ66" s="259">
        <v>5941</v>
      </c>
      <c r="CK66" s="258">
        <v>48138</v>
      </c>
      <c r="CL66" s="259">
        <v>6231</v>
      </c>
      <c r="CM66" s="258">
        <v>49667</v>
      </c>
      <c r="CN66" s="259">
        <v>6414</v>
      </c>
      <c r="CO66" s="258">
        <v>51096</v>
      </c>
      <c r="CP66" s="259">
        <v>6731</v>
      </c>
      <c r="CQ66" s="258">
        <v>52395</v>
      </c>
      <c r="CR66" s="259">
        <v>7000</v>
      </c>
      <c r="CS66" s="258">
        <v>53889</v>
      </c>
      <c r="CT66" s="259">
        <v>7265</v>
      </c>
      <c r="CU66" s="258">
        <v>55494</v>
      </c>
      <c r="CV66" s="259">
        <v>7536</v>
      </c>
      <c r="CW66" s="258">
        <v>57086</v>
      </c>
      <c r="CX66" s="259">
        <v>7801</v>
      </c>
      <c r="CY66" s="258">
        <v>58524</v>
      </c>
      <c r="CZ66" s="259">
        <v>8042</v>
      </c>
      <c r="DA66" s="258">
        <v>60203</v>
      </c>
      <c r="DB66" s="259">
        <v>8367</v>
      </c>
      <c r="DC66" s="258">
        <v>60794</v>
      </c>
      <c r="DD66" s="259">
        <v>8484</v>
      </c>
      <c r="DE66" s="258">
        <v>61736</v>
      </c>
      <c r="DF66" s="259">
        <v>8688</v>
      </c>
      <c r="DG66" s="258">
        <v>62806</v>
      </c>
      <c r="DH66" s="259">
        <v>8894</v>
      </c>
      <c r="DI66" s="258">
        <v>63956</v>
      </c>
      <c r="DJ66" s="259">
        <v>9098</v>
      </c>
      <c r="DK66" s="258">
        <v>65353</v>
      </c>
      <c r="DL66" s="259">
        <v>9286</v>
      </c>
      <c r="DM66" s="258">
        <v>66820</v>
      </c>
      <c r="DN66" s="259">
        <v>9521</v>
      </c>
      <c r="DO66" s="258">
        <v>68167</v>
      </c>
      <c r="DP66" s="260">
        <v>9802</v>
      </c>
      <c r="DQ66" s="258">
        <v>69576</v>
      </c>
      <c r="DR66" s="259">
        <v>9955</v>
      </c>
      <c r="DS66" s="258">
        <v>71128</v>
      </c>
      <c r="DT66" s="259">
        <v>10443</v>
      </c>
      <c r="DU66" s="258">
        <v>72816</v>
      </c>
      <c r="DV66" s="259">
        <v>10632</v>
      </c>
      <c r="DW66" s="258">
        <v>74150</v>
      </c>
      <c r="DX66" s="260">
        <v>10802</v>
      </c>
      <c r="DY66" s="258">
        <v>75777</v>
      </c>
      <c r="DZ66" s="259">
        <v>10974</v>
      </c>
      <c r="EA66" s="258">
        <v>77486</v>
      </c>
      <c r="EB66" s="259">
        <v>11160</v>
      </c>
      <c r="EC66" s="258">
        <v>79192</v>
      </c>
      <c r="ED66" s="259">
        <v>11347</v>
      </c>
      <c r="EE66" s="258">
        <v>80887</v>
      </c>
      <c r="EF66" s="260">
        <v>11582</v>
      </c>
      <c r="EG66" s="258">
        <v>82567</v>
      </c>
      <c r="EH66" s="259">
        <v>11749</v>
      </c>
      <c r="EI66" s="258">
        <v>84355</v>
      </c>
      <c r="EJ66" s="259">
        <v>11907</v>
      </c>
      <c r="EK66" s="258">
        <v>86063</v>
      </c>
      <c r="EL66" s="259">
        <v>12153</v>
      </c>
      <c r="EM66" s="258">
        <v>87710</v>
      </c>
      <c r="EN66" s="259">
        <v>12330</v>
      </c>
      <c r="EO66" s="258">
        <v>89254</v>
      </c>
      <c r="EP66" s="259">
        <v>12570</v>
      </c>
      <c r="EQ66" s="258">
        <v>91090</v>
      </c>
      <c r="ER66" s="259">
        <v>13101</v>
      </c>
      <c r="ES66" s="258">
        <v>92845</v>
      </c>
      <c r="ET66" s="259">
        <v>13305</v>
      </c>
      <c r="EU66" s="260">
        <v>94737</v>
      </c>
      <c r="EV66" s="260">
        <v>13505</v>
      </c>
      <c r="EW66" s="258">
        <v>96828</v>
      </c>
      <c r="EX66" s="260">
        <v>13700</v>
      </c>
      <c r="EY66" s="258"/>
      <c r="EZ66" s="260"/>
      <c r="FA66" s="258"/>
      <c r="FB66" s="260"/>
      <c r="FC66" s="260"/>
      <c r="FD66" s="260"/>
    </row>
    <row r="67" spans="1:160" s="148" customFormat="1" x14ac:dyDescent="0.2">
      <c r="A67" s="256">
        <v>61</v>
      </c>
      <c r="B67" s="257" t="s">
        <v>242</v>
      </c>
      <c r="C67" s="258"/>
      <c r="D67" s="259"/>
      <c r="E67" s="258"/>
      <c r="F67" s="259"/>
      <c r="G67" s="258"/>
      <c r="H67" s="259"/>
      <c r="I67" s="258"/>
      <c r="J67" s="259"/>
      <c r="K67" s="258"/>
      <c r="L67" s="259"/>
      <c r="M67" s="258"/>
      <c r="N67" s="259"/>
      <c r="O67" s="258"/>
      <c r="P67" s="259"/>
      <c r="Q67" s="258"/>
      <c r="R67" s="259"/>
      <c r="S67" s="258"/>
      <c r="T67" s="259"/>
      <c r="U67" s="258"/>
      <c r="V67" s="259"/>
      <c r="W67" s="258"/>
      <c r="X67" s="259"/>
      <c r="Y67" s="258"/>
      <c r="Z67" s="259"/>
      <c r="AA67" s="258"/>
      <c r="AB67" s="259"/>
      <c r="AC67" s="258">
        <v>6083</v>
      </c>
      <c r="AD67" s="259">
        <v>1691</v>
      </c>
      <c r="AE67" s="258">
        <v>11879</v>
      </c>
      <c r="AF67" s="259">
        <v>3165</v>
      </c>
      <c r="AG67" s="258">
        <v>17553</v>
      </c>
      <c r="AH67" s="259">
        <v>4156</v>
      </c>
      <c r="AI67" s="258">
        <v>25683</v>
      </c>
      <c r="AJ67" s="259">
        <v>5607</v>
      </c>
      <c r="AK67" s="258">
        <v>32016</v>
      </c>
      <c r="AL67" s="259">
        <v>6812</v>
      </c>
      <c r="AM67" s="258">
        <v>37472</v>
      </c>
      <c r="AN67" s="259">
        <v>7966</v>
      </c>
      <c r="AO67" s="258">
        <v>43092</v>
      </c>
      <c r="AP67" s="259">
        <v>8866</v>
      </c>
      <c r="AQ67" s="258">
        <v>49744</v>
      </c>
      <c r="AR67" s="259">
        <v>9968</v>
      </c>
      <c r="AS67" s="258">
        <v>55283</v>
      </c>
      <c r="AT67" s="259">
        <v>10837</v>
      </c>
      <c r="AU67" s="258">
        <v>69180</v>
      </c>
      <c r="AV67" s="259">
        <v>11729</v>
      </c>
      <c r="AW67" s="258">
        <v>79933</v>
      </c>
      <c r="AX67" s="259">
        <v>12568</v>
      </c>
      <c r="AY67" s="258">
        <v>87578</v>
      </c>
      <c r="AZ67" s="259">
        <v>13657</v>
      </c>
      <c r="BA67" s="258">
        <v>94039</v>
      </c>
      <c r="BB67" s="259">
        <v>14632</v>
      </c>
      <c r="BC67" s="258">
        <v>99300</v>
      </c>
      <c r="BD67" s="259">
        <v>15585</v>
      </c>
      <c r="BE67" s="258">
        <v>106376</v>
      </c>
      <c r="BF67" s="259">
        <v>16388</v>
      </c>
      <c r="BG67" s="258">
        <v>114168</v>
      </c>
      <c r="BH67" s="259">
        <v>17845</v>
      </c>
      <c r="BI67" s="258">
        <v>120124</v>
      </c>
      <c r="BJ67" s="259">
        <v>19717</v>
      </c>
      <c r="BK67" s="258">
        <v>125413</v>
      </c>
      <c r="BL67" s="259">
        <v>20890</v>
      </c>
      <c r="BM67" s="258">
        <v>131112</v>
      </c>
      <c r="BN67" s="259">
        <v>21911</v>
      </c>
      <c r="BO67" s="258">
        <v>137529</v>
      </c>
      <c r="BP67" s="259">
        <v>23360</v>
      </c>
      <c r="BQ67" s="258">
        <v>144345</v>
      </c>
      <c r="BR67" s="259">
        <v>24853</v>
      </c>
      <c r="BS67" s="258">
        <v>150488</v>
      </c>
      <c r="BT67" s="259">
        <v>26335</v>
      </c>
      <c r="BU67" s="258">
        <v>156066</v>
      </c>
      <c r="BV67" s="259">
        <v>27669</v>
      </c>
      <c r="BW67" s="258">
        <v>162634</v>
      </c>
      <c r="BX67" s="259">
        <v>29408</v>
      </c>
      <c r="BY67" s="258">
        <v>169524</v>
      </c>
      <c r="BZ67" s="259">
        <v>31355</v>
      </c>
      <c r="CA67" s="258">
        <v>174523</v>
      </c>
      <c r="CB67" s="259">
        <v>33009</v>
      </c>
      <c r="CC67" s="258">
        <v>180924</v>
      </c>
      <c r="CD67" s="259">
        <v>34340</v>
      </c>
      <c r="CE67" s="258">
        <v>187150</v>
      </c>
      <c r="CF67" s="259">
        <v>36007</v>
      </c>
      <c r="CG67" s="258">
        <v>194587</v>
      </c>
      <c r="CH67" s="259">
        <v>37752</v>
      </c>
      <c r="CI67" s="258">
        <v>200715</v>
      </c>
      <c r="CJ67" s="259">
        <v>39440</v>
      </c>
      <c r="CK67" s="258">
        <v>206995</v>
      </c>
      <c r="CL67" s="259">
        <v>41031</v>
      </c>
      <c r="CM67" s="258">
        <v>214239</v>
      </c>
      <c r="CN67" s="259">
        <v>42941</v>
      </c>
      <c r="CO67" s="258">
        <v>221437</v>
      </c>
      <c r="CP67" s="259">
        <v>44889</v>
      </c>
      <c r="CQ67" s="258">
        <v>227893</v>
      </c>
      <c r="CR67" s="259">
        <v>46856</v>
      </c>
      <c r="CS67" s="258">
        <v>234716</v>
      </c>
      <c r="CT67" s="259">
        <v>48517</v>
      </c>
      <c r="CU67" s="258">
        <v>242543</v>
      </c>
      <c r="CV67" s="259">
        <v>50761</v>
      </c>
      <c r="CW67" s="258">
        <v>250281</v>
      </c>
      <c r="CX67" s="259">
        <v>52944</v>
      </c>
      <c r="CY67" s="258">
        <v>255528</v>
      </c>
      <c r="CZ67" s="259">
        <v>54747</v>
      </c>
      <c r="DA67" s="258">
        <v>261810</v>
      </c>
      <c r="DB67" s="259">
        <v>57270</v>
      </c>
      <c r="DC67" s="258">
        <v>264117</v>
      </c>
      <c r="DD67" s="259">
        <v>58464</v>
      </c>
      <c r="DE67" s="258">
        <v>266808</v>
      </c>
      <c r="DF67" s="259">
        <v>59718</v>
      </c>
      <c r="DG67" s="258">
        <v>269901</v>
      </c>
      <c r="DH67" s="259">
        <v>61356</v>
      </c>
      <c r="DI67" s="258">
        <v>273688</v>
      </c>
      <c r="DJ67" s="259">
        <v>63303</v>
      </c>
      <c r="DK67" s="258">
        <v>278667</v>
      </c>
      <c r="DL67" s="259">
        <v>65265</v>
      </c>
      <c r="DM67" s="258">
        <v>283597</v>
      </c>
      <c r="DN67" s="259">
        <v>67238</v>
      </c>
      <c r="DO67" s="258">
        <v>288602</v>
      </c>
      <c r="DP67" s="260">
        <v>69159</v>
      </c>
      <c r="DQ67" s="258">
        <v>293260</v>
      </c>
      <c r="DR67" s="259">
        <v>70432</v>
      </c>
      <c r="DS67" s="258">
        <v>299191</v>
      </c>
      <c r="DT67" s="259">
        <v>72371</v>
      </c>
      <c r="DU67" s="258">
        <v>305843</v>
      </c>
      <c r="DV67" s="259">
        <v>74060</v>
      </c>
      <c r="DW67" s="258">
        <v>311839</v>
      </c>
      <c r="DX67" s="260">
        <v>75767</v>
      </c>
      <c r="DY67" s="258">
        <v>318553</v>
      </c>
      <c r="DZ67" s="259">
        <v>77220</v>
      </c>
      <c r="EA67" s="258">
        <v>326726</v>
      </c>
      <c r="EB67" s="259">
        <v>79011</v>
      </c>
      <c r="EC67" s="258">
        <v>335640</v>
      </c>
      <c r="ED67" s="259">
        <v>80801</v>
      </c>
      <c r="EE67" s="258">
        <v>343745</v>
      </c>
      <c r="EF67" s="260">
        <v>83330</v>
      </c>
      <c r="EG67" s="258">
        <v>352315</v>
      </c>
      <c r="EH67" s="259">
        <v>84939</v>
      </c>
      <c r="EI67" s="258">
        <v>361170</v>
      </c>
      <c r="EJ67" s="259">
        <v>86804</v>
      </c>
      <c r="EK67" s="258">
        <v>369677</v>
      </c>
      <c r="EL67" s="259">
        <v>88895</v>
      </c>
      <c r="EM67" s="258">
        <v>377430</v>
      </c>
      <c r="EN67" s="259">
        <v>90822</v>
      </c>
      <c r="EO67" s="258">
        <v>385389</v>
      </c>
      <c r="EP67" s="259">
        <v>92854</v>
      </c>
      <c r="EQ67" s="258">
        <v>396332</v>
      </c>
      <c r="ER67" s="259">
        <v>97251</v>
      </c>
      <c r="ES67" s="258">
        <v>407000</v>
      </c>
      <c r="ET67" s="259">
        <v>99355</v>
      </c>
      <c r="EU67" s="260">
        <v>416868</v>
      </c>
      <c r="EV67" s="260">
        <v>101451</v>
      </c>
      <c r="EW67" s="258">
        <v>426585</v>
      </c>
      <c r="EX67" s="260">
        <v>103258</v>
      </c>
      <c r="EY67" s="258"/>
      <c r="EZ67" s="260"/>
      <c r="FA67" s="258"/>
      <c r="FB67" s="260"/>
      <c r="FC67" s="260"/>
      <c r="FD67" s="260"/>
    </row>
    <row r="68" spans="1:160" s="148" customFormat="1" x14ac:dyDescent="0.2">
      <c r="A68" s="256">
        <v>62</v>
      </c>
      <c r="B68" s="257" t="s">
        <v>245</v>
      </c>
      <c r="C68" s="258"/>
      <c r="D68" s="259"/>
      <c r="E68" s="258"/>
      <c r="F68" s="259"/>
      <c r="G68" s="258"/>
      <c r="H68" s="259"/>
      <c r="I68" s="258"/>
      <c r="J68" s="259"/>
      <c r="K68" s="258"/>
      <c r="L68" s="259"/>
      <c r="M68" s="258"/>
      <c r="N68" s="259"/>
      <c r="O68" s="258"/>
      <c r="P68" s="259"/>
      <c r="Q68" s="258"/>
      <c r="R68" s="259"/>
      <c r="S68" s="258"/>
      <c r="T68" s="259"/>
      <c r="U68" s="258"/>
      <c r="V68" s="259"/>
      <c r="W68" s="258"/>
      <c r="X68" s="259"/>
      <c r="Y68" s="258"/>
      <c r="Z68" s="259"/>
      <c r="AA68" s="258"/>
      <c r="AB68" s="259"/>
      <c r="AC68" s="258">
        <v>998</v>
      </c>
      <c r="AD68" s="259">
        <v>719</v>
      </c>
      <c r="AE68" s="258">
        <v>2318</v>
      </c>
      <c r="AF68" s="259">
        <v>968</v>
      </c>
      <c r="AG68" s="258">
        <v>3327</v>
      </c>
      <c r="AH68" s="259">
        <v>1086</v>
      </c>
      <c r="AI68" s="258">
        <v>4622</v>
      </c>
      <c r="AJ68" s="259">
        <v>1195</v>
      </c>
      <c r="AK68" s="258">
        <v>5432</v>
      </c>
      <c r="AL68" s="259">
        <v>1295</v>
      </c>
      <c r="AM68" s="258">
        <v>6188</v>
      </c>
      <c r="AN68" s="259">
        <v>1389</v>
      </c>
      <c r="AO68" s="258">
        <v>6993</v>
      </c>
      <c r="AP68" s="259">
        <v>1486</v>
      </c>
      <c r="AQ68" s="258">
        <v>7939</v>
      </c>
      <c r="AR68" s="259">
        <v>1567</v>
      </c>
      <c r="AS68" s="258">
        <v>8651</v>
      </c>
      <c r="AT68" s="259">
        <v>1631</v>
      </c>
      <c r="AU68" s="258">
        <v>10427</v>
      </c>
      <c r="AV68" s="259">
        <v>1710</v>
      </c>
      <c r="AW68" s="258">
        <v>12487</v>
      </c>
      <c r="AX68" s="259">
        <v>1795</v>
      </c>
      <c r="AY68" s="258">
        <v>13870</v>
      </c>
      <c r="AZ68" s="259">
        <v>1869</v>
      </c>
      <c r="BA68" s="258">
        <v>14711</v>
      </c>
      <c r="BB68" s="259">
        <v>1960</v>
      </c>
      <c r="BC68" s="258">
        <v>15671</v>
      </c>
      <c r="BD68" s="259">
        <v>2048</v>
      </c>
      <c r="BE68" s="258">
        <v>16794</v>
      </c>
      <c r="BF68" s="259">
        <v>2127</v>
      </c>
      <c r="BG68" s="258">
        <v>17931</v>
      </c>
      <c r="BH68" s="259">
        <v>2238</v>
      </c>
      <c r="BI68" s="258">
        <v>18660</v>
      </c>
      <c r="BJ68" s="259">
        <v>2390</v>
      </c>
      <c r="BK68" s="258">
        <v>19308</v>
      </c>
      <c r="BL68" s="259">
        <v>2459</v>
      </c>
      <c r="BM68" s="258">
        <v>20047</v>
      </c>
      <c r="BN68" s="259">
        <v>2533</v>
      </c>
      <c r="BO68" s="258">
        <v>20756</v>
      </c>
      <c r="BP68" s="259">
        <v>2631</v>
      </c>
      <c r="BQ68" s="258">
        <v>21646</v>
      </c>
      <c r="BR68" s="259">
        <v>2730</v>
      </c>
      <c r="BS68" s="258">
        <v>22344</v>
      </c>
      <c r="BT68" s="259">
        <v>2831</v>
      </c>
      <c r="BU68" s="258">
        <v>23098</v>
      </c>
      <c r="BV68" s="259">
        <v>2929</v>
      </c>
      <c r="BW68" s="258">
        <v>23913</v>
      </c>
      <c r="BX68" s="259">
        <v>3030</v>
      </c>
      <c r="BY68" s="258">
        <v>24702</v>
      </c>
      <c r="BZ68" s="259">
        <v>3142</v>
      </c>
      <c r="CA68" s="258">
        <v>25376</v>
      </c>
      <c r="CB68" s="259">
        <v>3246</v>
      </c>
      <c r="CC68" s="258">
        <v>26214</v>
      </c>
      <c r="CD68" s="259">
        <v>3370</v>
      </c>
      <c r="CE68" s="258">
        <v>26998</v>
      </c>
      <c r="CF68" s="259">
        <v>3478</v>
      </c>
      <c r="CG68" s="258">
        <v>27831</v>
      </c>
      <c r="CH68" s="259">
        <v>3594</v>
      </c>
      <c r="CI68" s="258">
        <v>28592</v>
      </c>
      <c r="CJ68" s="259">
        <v>3703</v>
      </c>
      <c r="CK68" s="258">
        <v>29378</v>
      </c>
      <c r="CL68" s="259">
        <v>3817</v>
      </c>
      <c r="CM68" s="258">
        <v>30272</v>
      </c>
      <c r="CN68" s="259">
        <v>3914</v>
      </c>
      <c r="CO68" s="258">
        <v>31084</v>
      </c>
      <c r="CP68" s="259">
        <v>4028</v>
      </c>
      <c r="CQ68" s="258">
        <v>31940</v>
      </c>
      <c r="CR68" s="259">
        <v>4156</v>
      </c>
      <c r="CS68" s="258">
        <v>32838</v>
      </c>
      <c r="CT68" s="259">
        <v>4259</v>
      </c>
      <c r="CU68" s="258">
        <v>33739</v>
      </c>
      <c r="CV68" s="259">
        <v>4389</v>
      </c>
      <c r="CW68" s="258">
        <v>34634</v>
      </c>
      <c r="CX68" s="259">
        <v>4516</v>
      </c>
      <c r="CY68" s="258">
        <v>35394</v>
      </c>
      <c r="CZ68" s="259">
        <v>4594</v>
      </c>
      <c r="DA68" s="258">
        <v>36415</v>
      </c>
      <c r="DB68" s="259">
        <v>4765</v>
      </c>
      <c r="DC68" s="258">
        <v>36668</v>
      </c>
      <c r="DD68" s="259">
        <v>4791</v>
      </c>
      <c r="DE68" s="258">
        <v>37044</v>
      </c>
      <c r="DF68" s="259">
        <v>4868</v>
      </c>
      <c r="DG68" s="258">
        <v>37635</v>
      </c>
      <c r="DH68" s="259">
        <v>5005</v>
      </c>
      <c r="DI68" s="258">
        <v>38397</v>
      </c>
      <c r="DJ68" s="259">
        <v>5117</v>
      </c>
      <c r="DK68" s="258">
        <v>39154</v>
      </c>
      <c r="DL68" s="259">
        <v>5224</v>
      </c>
      <c r="DM68" s="258">
        <v>40018</v>
      </c>
      <c r="DN68" s="259">
        <v>5316</v>
      </c>
      <c r="DO68" s="258">
        <v>40893</v>
      </c>
      <c r="DP68" s="260">
        <v>5485</v>
      </c>
      <c r="DQ68" s="258">
        <v>41833</v>
      </c>
      <c r="DR68" s="259">
        <v>5591</v>
      </c>
      <c r="DS68" s="258">
        <v>42867</v>
      </c>
      <c r="DT68" s="259">
        <v>5742</v>
      </c>
      <c r="DU68" s="258">
        <v>43830</v>
      </c>
      <c r="DV68" s="259">
        <v>5862</v>
      </c>
      <c r="DW68" s="258">
        <v>44799</v>
      </c>
      <c r="DX68" s="260">
        <v>5971</v>
      </c>
      <c r="DY68" s="258">
        <v>45951</v>
      </c>
      <c r="DZ68" s="259">
        <v>6097</v>
      </c>
      <c r="EA68" s="258">
        <v>47050</v>
      </c>
      <c r="EB68" s="259">
        <v>6233</v>
      </c>
      <c r="EC68" s="258">
        <v>48140</v>
      </c>
      <c r="ED68" s="259">
        <v>6341</v>
      </c>
      <c r="EE68" s="258">
        <v>49283</v>
      </c>
      <c r="EF68" s="260">
        <v>6480</v>
      </c>
      <c r="EG68" s="258">
        <v>50433</v>
      </c>
      <c r="EH68" s="259">
        <v>6632</v>
      </c>
      <c r="EI68" s="258">
        <v>51676</v>
      </c>
      <c r="EJ68" s="259">
        <v>6751</v>
      </c>
      <c r="EK68" s="258">
        <v>52838</v>
      </c>
      <c r="EL68" s="259">
        <v>6892</v>
      </c>
      <c r="EM68" s="258">
        <v>53835</v>
      </c>
      <c r="EN68" s="259">
        <v>7013</v>
      </c>
      <c r="EO68" s="258">
        <v>54896</v>
      </c>
      <c r="EP68" s="259">
        <v>7168</v>
      </c>
      <c r="EQ68" s="258">
        <v>56088</v>
      </c>
      <c r="ER68" s="259">
        <v>7583</v>
      </c>
      <c r="ES68" s="258">
        <v>57246</v>
      </c>
      <c r="ET68" s="259">
        <v>7748</v>
      </c>
      <c r="EU68" s="260">
        <v>58479</v>
      </c>
      <c r="EV68" s="260">
        <v>7901</v>
      </c>
      <c r="EW68" s="258">
        <v>59717</v>
      </c>
      <c r="EX68" s="260">
        <v>8044</v>
      </c>
      <c r="EY68" s="258"/>
      <c r="EZ68" s="260"/>
      <c r="FA68" s="258"/>
      <c r="FB68" s="260"/>
      <c r="FC68" s="260"/>
      <c r="FD68" s="260"/>
    </row>
    <row r="69" spans="1:160" s="148" customFormat="1" x14ac:dyDescent="0.2">
      <c r="A69" s="256">
        <v>63</v>
      </c>
      <c r="B69" s="257" t="s">
        <v>239</v>
      </c>
      <c r="C69" s="258"/>
      <c r="D69" s="259"/>
      <c r="E69" s="258"/>
      <c r="F69" s="259"/>
      <c r="G69" s="258"/>
      <c r="H69" s="259"/>
      <c r="I69" s="258"/>
      <c r="J69" s="259"/>
      <c r="K69" s="258"/>
      <c r="L69" s="259"/>
      <c r="M69" s="258"/>
      <c r="N69" s="259"/>
      <c r="O69" s="258"/>
      <c r="P69" s="259"/>
      <c r="Q69" s="258"/>
      <c r="R69" s="259"/>
      <c r="S69" s="258"/>
      <c r="T69" s="259"/>
      <c r="U69" s="258"/>
      <c r="V69" s="259"/>
      <c r="W69" s="258"/>
      <c r="X69" s="259"/>
      <c r="Y69" s="258"/>
      <c r="Z69" s="259"/>
      <c r="AA69" s="258"/>
      <c r="AB69" s="259"/>
      <c r="AC69" s="258">
        <v>46</v>
      </c>
      <c r="AD69" s="259">
        <v>55</v>
      </c>
      <c r="AE69" s="258">
        <v>92</v>
      </c>
      <c r="AF69" s="259">
        <v>88</v>
      </c>
      <c r="AG69" s="258">
        <v>129</v>
      </c>
      <c r="AH69" s="259">
        <v>103</v>
      </c>
      <c r="AI69" s="258">
        <v>174</v>
      </c>
      <c r="AJ69" s="259">
        <v>122</v>
      </c>
      <c r="AK69" s="258">
        <v>208</v>
      </c>
      <c r="AL69" s="259">
        <v>142</v>
      </c>
      <c r="AM69" s="258">
        <v>260</v>
      </c>
      <c r="AN69" s="259">
        <v>155</v>
      </c>
      <c r="AO69" s="258">
        <v>293</v>
      </c>
      <c r="AP69" s="259">
        <v>174</v>
      </c>
      <c r="AQ69" s="258">
        <v>347</v>
      </c>
      <c r="AR69" s="259">
        <v>192</v>
      </c>
      <c r="AS69" s="258">
        <v>362</v>
      </c>
      <c r="AT69" s="259">
        <v>205</v>
      </c>
      <c r="AU69" s="258">
        <v>486</v>
      </c>
      <c r="AV69" s="259">
        <v>220</v>
      </c>
      <c r="AW69" s="258">
        <v>597</v>
      </c>
      <c r="AX69" s="259">
        <v>232</v>
      </c>
      <c r="AY69" s="258">
        <v>642</v>
      </c>
      <c r="AZ69" s="259">
        <v>249</v>
      </c>
      <c r="BA69" s="258">
        <v>688</v>
      </c>
      <c r="BB69" s="259">
        <v>259</v>
      </c>
      <c r="BC69" s="258">
        <v>733</v>
      </c>
      <c r="BD69" s="259">
        <v>268</v>
      </c>
      <c r="BE69" s="258">
        <v>779</v>
      </c>
      <c r="BF69" s="259">
        <v>284</v>
      </c>
      <c r="BG69" s="258">
        <v>834</v>
      </c>
      <c r="BH69" s="259">
        <v>301</v>
      </c>
      <c r="BI69" s="258">
        <v>877</v>
      </c>
      <c r="BJ69" s="259">
        <v>329</v>
      </c>
      <c r="BK69" s="258">
        <v>921</v>
      </c>
      <c r="BL69" s="259">
        <v>342</v>
      </c>
      <c r="BM69" s="258">
        <v>966</v>
      </c>
      <c r="BN69" s="259">
        <v>352</v>
      </c>
      <c r="BO69" s="258">
        <v>1012</v>
      </c>
      <c r="BP69" s="259">
        <v>368</v>
      </c>
      <c r="BQ69" s="258">
        <v>1051</v>
      </c>
      <c r="BR69" s="259">
        <v>394</v>
      </c>
      <c r="BS69" s="258">
        <v>1096</v>
      </c>
      <c r="BT69" s="259">
        <v>416</v>
      </c>
      <c r="BU69" s="258">
        <v>1145</v>
      </c>
      <c r="BV69" s="259">
        <v>431</v>
      </c>
      <c r="BW69" s="258">
        <v>1202</v>
      </c>
      <c r="BX69" s="259">
        <v>449</v>
      </c>
      <c r="BY69" s="258">
        <v>1284</v>
      </c>
      <c r="BZ69" s="259">
        <v>479</v>
      </c>
      <c r="CA69" s="258">
        <v>1362</v>
      </c>
      <c r="CB69" s="259">
        <v>502</v>
      </c>
      <c r="CC69" s="258">
        <v>1438</v>
      </c>
      <c r="CD69" s="259">
        <v>518</v>
      </c>
      <c r="CE69" s="258">
        <v>1511</v>
      </c>
      <c r="CF69" s="259">
        <v>534</v>
      </c>
      <c r="CG69" s="258">
        <v>1617</v>
      </c>
      <c r="CH69" s="259">
        <v>554</v>
      </c>
      <c r="CI69" s="258">
        <v>1689</v>
      </c>
      <c r="CJ69" s="259">
        <v>576</v>
      </c>
      <c r="CK69" s="258">
        <v>1746</v>
      </c>
      <c r="CL69" s="259">
        <v>604</v>
      </c>
      <c r="CM69" s="258">
        <v>1833</v>
      </c>
      <c r="CN69" s="259">
        <v>630</v>
      </c>
      <c r="CO69" s="258">
        <v>1911</v>
      </c>
      <c r="CP69" s="259">
        <v>659</v>
      </c>
      <c r="CQ69" s="258">
        <v>1993</v>
      </c>
      <c r="CR69" s="259">
        <v>681</v>
      </c>
      <c r="CS69" s="258">
        <v>2070</v>
      </c>
      <c r="CT69" s="259">
        <v>714</v>
      </c>
      <c r="CU69" s="258">
        <v>2142</v>
      </c>
      <c r="CV69" s="259">
        <v>730</v>
      </c>
      <c r="CW69" s="258">
        <v>2238</v>
      </c>
      <c r="CX69" s="259">
        <v>749</v>
      </c>
      <c r="CY69" s="258">
        <v>2303</v>
      </c>
      <c r="CZ69" s="259">
        <v>767</v>
      </c>
      <c r="DA69" s="258">
        <v>2350</v>
      </c>
      <c r="DB69" s="259">
        <v>781</v>
      </c>
      <c r="DC69" s="258">
        <v>2374</v>
      </c>
      <c r="DD69" s="259">
        <v>793</v>
      </c>
      <c r="DE69" s="258">
        <v>2404</v>
      </c>
      <c r="DF69" s="259">
        <v>812</v>
      </c>
      <c r="DG69" s="258">
        <v>2455</v>
      </c>
      <c r="DH69" s="259">
        <v>833</v>
      </c>
      <c r="DI69" s="258">
        <v>2511</v>
      </c>
      <c r="DJ69" s="259">
        <v>851</v>
      </c>
      <c r="DK69" s="258">
        <v>2575</v>
      </c>
      <c r="DL69" s="259">
        <v>869</v>
      </c>
      <c r="DM69" s="258">
        <v>2627</v>
      </c>
      <c r="DN69" s="259">
        <v>892</v>
      </c>
      <c r="DO69" s="258">
        <v>2683</v>
      </c>
      <c r="DP69" s="260">
        <v>920</v>
      </c>
      <c r="DQ69" s="258">
        <v>2744</v>
      </c>
      <c r="DR69" s="259">
        <v>948</v>
      </c>
      <c r="DS69" s="258">
        <v>2804</v>
      </c>
      <c r="DT69" s="259">
        <v>986</v>
      </c>
      <c r="DU69" s="258">
        <v>2863</v>
      </c>
      <c r="DV69" s="259">
        <v>1014</v>
      </c>
      <c r="DW69" s="258">
        <v>2932</v>
      </c>
      <c r="DX69" s="260">
        <v>1034</v>
      </c>
      <c r="DY69" s="258">
        <v>3006</v>
      </c>
      <c r="DZ69" s="259">
        <v>1054</v>
      </c>
      <c r="EA69" s="258">
        <v>3071</v>
      </c>
      <c r="EB69" s="259">
        <v>1071</v>
      </c>
      <c r="EC69" s="258">
        <v>3158</v>
      </c>
      <c r="ED69" s="259">
        <v>1089</v>
      </c>
      <c r="EE69" s="258">
        <v>3223</v>
      </c>
      <c r="EF69" s="260">
        <v>1106</v>
      </c>
      <c r="EG69" s="258">
        <v>3273</v>
      </c>
      <c r="EH69" s="259">
        <v>1121</v>
      </c>
      <c r="EI69" s="258">
        <v>3346</v>
      </c>
      <c r="EJ69" s="259">
        <v>1138</v>
      </c>
      <c r="EK69" s="258">
        <v>3408</v>
      </c>
      <c r="EL69" s="259">
        <v>1156</v>
      </c>
      <c r="EM69" s="258">
        <v>3482</v>
      </c>
      <c r="EN69" s="259">
        <v>1168</v>
      </c>
      <c r="EO69" s="258">
        <v>3543</v>
      </c>
      <c r="EP69" s="259">
        <v>1188</v>
      </c>
      <c r="EQ69" s="258">
        <v>3621</v>
      </c>
      <c r="ER69" s="259">
        <v>1231</v>
      </c>
      <c r="ES69" s="258">
        <v>3712</v>
      </c>
      <c r="ET69" s="259">
        <v>1244</v>
      </c>
      <c r="EU69" s="260">
        <v>3794</v>
      </c>
      <c r="EV69" s="260">
        <v>1267</v>
      </c>
      <c r="EW69" s="258">
        <v>3859</v>
      </c>
      <c r="EX69" s="260">
        <v>1285</v>
      </c>
      <c r="EY69" s="258"/>
      <c r="EZ69" s="260"/>
      <c r="FA69" s="258"/>
      <c r="FB69" s="260"/>
      <c r="FC69" s="260"/>
      <c r="FD69" s="260"/>
    </row>
    <row r="70" spans="1:160" s="148" customFormat="1" x14ac:dyDescent="0.2">
      <c r="A70" s="256">
        <v>64</v>
      </c>
      <c r="B70" s="257" t="s">
        <v>248</v>
      </c>
      <c r="C70" s="258"/>
      <c r="D70" s="259"/>
      <c r="E70" s="258"/>
      <c r="F70" s="259"/>
      <c r="G70" s="258"/>
      <c r="H70" s="259"/>
      <c r="I70" s="258"/>
      <c r="J70" s="259"/>
      <c r="K70" s="258"/>
      <c r="L70" s="259"/>
      <c r="M70" s="258"/>
      <c r="N70" s="259"/>
      <c r="O70" s="258"/>
      <c r="P70" s="259"/>
      <c r="Q70" s="258"/>
      <c r="R70" s="259"/>
      <c r="S70" s="258"/>
      <c r="T70" s="259"/>
      <c r="U70" s="258"/>
      <c r="V70" s="259"/>
      <c r="W70" s="258"/>
      <c r="X70" s="259"/>
      <c r="Y70" s="258"/>
      <c r="Z70" s="259"/>
      <c r="AA70" s="258"/>
      <c r="AB70" s="259"/>
      <c r="AC70" s="258">
        <v>2048</v>
      </c>
      <c r="AD70" s="259">
        <v>47</v>
      </c>
      <c r="AE70" s="258">
        <v>4723</v>
      </c>
      <c r="AF70" s="259">
        <v>98</v>
      </c>
      <c r="AG70" s="258">
        <v>9141</v>
      </c>
      <c r="AH70" s="259">
        <v>125</v>
      </c>
      <c r="AI70" s="258">
        <v>13936</v>
      </c>
      <c r="AJ70" s="259">
        <v>165</v>
      </c>
      <c r="AK70" s="258">
        <v>18826</v>
      </c>
      <c r="AL70" s="259">
        <v>201</v>
      </c>
      <c r="AM70" s="258">
        <v>24321</v>
      </c>
      <c r="AN70" s="259">
        <v>246</v>
      </c>
      <c r="AO70" s="258">
        <v>31790</v>
      </c>
      <c r="AP70" s="259">
        <v>280</v>
      </c>
      <c r="AQ70" s="258">
        <v>38693</v>
      </c>
      <c r="AR70" s="259">
        <v>310</v>
      </c>
      <c r="AS70" s="258">
        <v>43796</v>
      </c>
      <c r="AT70" s="259">
        <v>363</v>
      </c>
      <c r="AU70" s="258">
        <v>53177</v>
      </c>
      <c r="AV70" s="259">
        <v>425</v>
      </c>
      <c r="AW70" s="258">
        <v>61342</v>
      </c>
      <c r="AX70" s="259">
        <v>467</v>
      </c>
      <c r="AY70" s="258">
        <v>71113</v>
      </c>
      <c r="AZ70" s="259">
        <v>530</v>
      </c>
      <c r="BA70" s="258">
        <v>80559</v>
      </c>
      <c r="BB70" s="259">
        <v>590</v>
      </c>
      <c r="BC70" s="258">
        <v>89005</v>
      </c>
      <c r="BD70" s="259">
        <v>623</v>
      </c>
      <c r="BE70" s="258">
        <v>98202</v>
      </c>
      <c r="BF70" s="259">
        <v>662</v>
      </c>
      <c r="BG70" s="258">
        <v>107915</v>
      </c>
      <c r="BH70" s="259">
        <v>726</v>
      </c>
      <c r="BI70" s="258">
        <v>116649</v>
      </c>
      <c r="BJ70" s="259">
        <v>787</v>
      </c>
      <c r="BK70" s="258">
        <v>124823</v>
      </c>
      <c r="BL70" s="259">
        <v>836</v>
      </c>
      <c r="BM70" s="258">
        <v>134029</v>
      </c>
      <c r="BN70" s="259">
        <v>866</v>
      </c>
      <c r="BO70" s="258">
        <v>142541</v>
      </c>
      <c r="BP70" s="259">
        <v>914</v>
      </c>
      <c r="BQ70" s="258">
        <v>150736</v>
      </c>
      <c r="BR70" s="259">
        <v>963</v>
      </c>
      <c r="BS70" s="258">
        <v>158235</v>
      </c>
      <c r="BT70" s="259">
        <v>1000</v>
      </c>
      <c r="BU70" s="258">
        <v>166059</v>
      </c>
      <c r="BV70" s="259">
        <v>1050</v>
      </c>
      <c r="BW70" s="258">
        <v>174487</v>
      </c>
      <c r="BX70" s="259">
        <v>1122</v>
      </c>
      <c r="BY70" s="258">
        <v>183123</v>
      </c>
      <c r="BZ70" s="259">
        <v>1186</v>
      </c>
      <c r="CA70" s="258">
        <v>189493</v>
      </c>
      <c r="CB70" s="259">
        <v>1250</v>
      </c>
      <c r="CC70" s="258">
        <v>199728</v>
      </c>
      <c r="CD70" s="259">
        <v>1312</v>
      </c>
      <c r="CE70" s="258">
        <v>208779</v>
      </c>
      <c r="CF70" s="259">
        <v>1374</v>
      </c>
      <c r="CG70" s="258">
        <v>218861</v>
      </c>
      <c r="CH70" s="259">
        <v>1432</v>
      </c>
      <c r="CI70" s="258">
        <v>227957</v>
      </c>
      <c r="CJ70" s="259">
        <v>1484</v>
      </c>
      <c r="CK70" s="258">
        <v>238240</v>
      </c>
      <c r="CL70" s="259">
        <v>1552</v>
      </c>
      <c r="CM70" s="258">
        <v>247524</v>
      </c>
      <c r="CN70" s="259">
        <v>1583</v>
      </c>
      <c r="CO70" s="258">
        <v>256002</v>
      </c>
      <c r="CP70" s="259">
        <v>1657</v>
      </c>
      <c r="CQ70" s="258">
        <v>264135</v>
      </c>
      <c r="CR70" s="259">
        <v>1727</v>
      </c>
      <c r="CS70" s="258">
        <v>273374</v>
      </c>
      <c r="CT70" s="259">
        <v>1785</v>
      </c>
      <c r="CU70" s="258">
        <v>282427</v>
      </c>
      <c r="CV70" s="259">
        <v>1848</v>
      </c>
      <c r="CW70" s="258">
        <v>290940</v>
      </c>
      <c r="CX70" s="259">
        <v>1924</v>
      </c>
      <c r="CY70" s="258">
        <v>297181</v>
      </c>
      <c r="CZ70" s="259">
        <v>1983</v>
      </c>
      <c r="DA70" s="258">
        <v>305178</v>
      </c>
      <c r="DB70" s="259">
        <v>2113</v>
      </c>
      <c r="DC70" s="258">
        <v>306307</v>
      </c>
      <c r="DD70" s="259">
        <v>2128</v>
      </c>
      <c r="DE70" s="258">
        <v>309197</v>
      </c>
      <c r="DF70" s="259">
        <v>2176</v>
      </c>
      <c r="DG70" s="258">
        <v>313508</v>
      </c>
      <c r="DH70" s="259">
        <v>2243</v>
      </c>
      <c r="DI70" s="258">
        <v>318700</v>
      </c>
      <c r="DJ70" s="259">
        <v>2314</v>
      </c>
      <c r="DK70" s="258">
        <v>323997</v>
      </c>
      <c r="DL70" s="259">
        <v>2402</v>
      </c>
      <c r="DM70" s="258">
        <v>330421</v>
      </c>
      <c r="DN70" s="259">
        <v>2459</v>
      </c>
      <c r="DO70" s="258">
        <v>337174</v>
      </c>
      <c r="DP70" s="260">
        <v>2580</v>
      </c>
      <c r="DQ70" s="258">
        <v>343800</v>
      </c>
      <c r="DR70" s="259">
        <v>2658</v>
      </c>
      <c r="DS70" s="258">
        <v>350932</v>
      </c>
      <c r="DT70" s="259">
        <v>2891</v>
      </c>
      <c r="DU70" s="258">
        <v>358159</v>
      </c>
      <c r="DV70" s="259">
        <v>2961</v>
      </c>
      <c r="DW70" s="258">
        <v>365483</v>
      </c>
      <c r="DX70" s="260">
        <v>3055</v>
      </c>
      <c r="DY70" s="258">
        <v>373929</v>
      </c>
      <c r="DZ70" s="259">
        <v>3138</v>
      </c>
      <c r="EA70" s="258">
        <v>382387</v>
      </c>
      <c r="EB70" s="259">
        <v>3236</v>
      </c>
      <c r="EC70" s="258">
        <v>390649</v>
      </c>
      <c r="ED70" s="259">
        <v>3336</v>
      </c>
      <c r="EE70" s="258">
        <v>398463</v>
      </c>
      <c r="EF70" s="260">
        <v>3435</v>
      </c>
      <c r="EG70" s="258">
        <v>407875</v>
      </c>
      <c r="EH70" s="259">
        <v>3507</v>
      </c>
      <c r="EI70" s="258">
        <v>416813</v>
      </c>
      <c r="EJ70" s="259">
        <v>3585</v>
      </c>
      <c r="EK70" s="258">
        <v>425214</v>
      </c>
      <c r="EL70" s="259">
        <v>3706</v>
      </c>
      <c r="EM70" s="258">
        <v>433375</v>
      </c>
      <c r="EN70" s="259">
        <v>3828</v>
      </c>
      <c r="EO70" s="258">
        <v>442825</v>
      </c>
      <c r="EP70" s="259">
        <v>3962</v>
      </c>
      <c r="EQ70" s="258">
        <v>453920</v>
      </c>
      <c r="ER70" s="259">
        <v>4218</v>
      </c>
      <c r="ES70" s="258">
        <v>464290</v>
      </c>
      <c r="ET70" s="259">
        <v>4361</v>
      </c>
      <c r="EU70" s="260">
        <v>474680</v>
      </c>
      <c r="EV70" s="260">
        <v>4475</v>
      </c>
      <c r="EW70" s="258">
        <v>486648</v>
      </c>
      <c r="EX70" s="260">
        <v>4604</v>
      </c>
      <c r="EY70" s="258"/>
      <c r="EZ70" s="260"/>
      <c r="FA70" s="258"/>
      <c r="FB70" s="260"/>
      <c r="FC70" s="260"/>
      <c r="FD70" s="260"/>
    </row>
    <row r="71" spans="1:160" s="148" customFormat="1" x14ac:dyDescent="0.2">
      <c r="A71" s="256">
        <v>65</v>
      </c>
      <c r="B71" s="257" t="s">
        <v>249</v>
      </c>
      <c r="C71" s="258"/>
      <c r="D71" s="259"/>
      <c r="E71" s="258"/>
      <c r="F71" s="259"/>
      <c r="G71" s="258"/>
      <c r="H71" s="259"/>
      <c r="I71" s="258"/>
      <c r="J71" s="259"/>
      <c r="K71" s="258"/>
      <c r="L71" s="259"/>
      <c r="M71" s="258"/>
      <c r="N71" s="259"/>
      <c r="O71" s="258"/>
      <c r="P71" s="259"/>
      <c r="Q71" s="258"/>
      <c r="R71" s="259"/>
      <c r="S71" s="258"/>
      <c r="T71" s="259"/>
      <c r="U71" s="258"/>
      <c r="V71" s="259"/>
      <c r="W71" s="258"/>
      <c r="X71" s="259"/>
      <c r="Y71" s="258"/>
      <c r="Z71" s="259"/>
      <c r="AA71" s="258"/>
      <c r="AB71" s="259"/>
      <c r="AC71" s="258">
        <v>9447</v>
      </c>
      <c r="AD71" s="259">
        <v>132</v>
      </c>
      <c r="AE71" s="258">
        <v>25046</v>
      </c>
      <c r="AF71" s="259">
        <v>271</v>
      </c>
      <c r="AG71" s="258">
        <v>39888</v>
      </c>
      <c r="AH71" s="259">
        <v>355</v>
      </c>
      <c r="AI71" s="258">
        <v>61471</v>
      </c>
      <c r="AJ71" s="259">
        <v>447</v>
      </c>
      <c r="AK71" s="258">
        <v>81921</v>
      </c>
      <c r="AL71" s="259">
        <v>588</v>
      </c>
      <c r="AM71" s="258">
        <v>104409</v>
      </c>
      <c r="AN71" s="259">
        <v>728</v>
      </c>
      <c r="AO71" s="258">
        <v>126652</v>
      </c>
      <c r="AP71" s="259">
        <v>793</v>
      </c>
      <c r="AQ71" s="258">
        <v>149659</v>
      </c>
      <c r="AR71" s="259">
        <v>874</v>
      </c>
      <c r="AS71" s="258">
        <v>166727</v>
      </c>
      <c r="AT71" s="259">
        <v>979</v>
      </c>
      <c r="AU71" s="258">
        <v>198108</v>
      </c>
      <c r="AV71" s="259">
        <v>1086</v>
      </c>
      <c r="AW71" s="258">
        <v>220898</v>
      </c>
      <c r="AX71" s="259">
        <v>1166</v>
      </c>
      <c r="AY71" s="258">
        <v>246103</v>
      </c>
      <c r="AZ71" s="259">
        <v>1253</v>
      </c>
      <c r="BA71" s="258">
        <v>270831</v>
      </c>
      <c r="BB71" s="259">
        <v>1370</v>
      </c>
      <c r="BC71" s="258">
        <v>294420</v>
      </c>
      <c r="BD71" s="259">
        <v>1485</v>
      </c>
      <c r="BE71" s="258">
        <v>319601</v>
      </c>
      <c r="BF71" s="259">
        <v>1578</v>
      </c>
      <c r="BG71" s="258">
        <v>346169</v>
      </c>
      <c r="BH71" s="259">
        <v>1663</v>
      </c>
      <c r="BI71" s="258">
        <v>372254</v>
      </c>
      <c r="BJ71" s="259">
        <v>1863</v>
      </c>
      <c r="BK71" s="258">
        <v>399040</v>
      </c>
      <c r="BL71" s="259">
        <v>2000</v>
      </c>
      <c r="BM71" s="258">
        <v>427314</v>
      </c>
      <c r="BN71" s="259">
        <v>2116</v>
      </c>
      <c r="BO71" s="258">
        <v>453916</v>
      </c>
      <c r="BP71" s="259">
        <v>2225</v>
      </c>
      <c r="BQ71" s="258">
        <v>480553</v>
      </c>
      <c r="BR71" s="259">
        <v>2386</v>
      </c>
      <c r="BS71" s="258">
        <v>506585</v>
      </c>
      <c r="BT71" s="259">
        <v>2570</v>
      </c>
      <c r="BU71" s="258">
        <v>531269</v>
      </c>
      <c r="BV71" s="259">
        <v>2692</v>
      </c>
      <c r="BW71" s="258">
        <v>557345</v>
      </c>
      <c r="BX71" s="259">
        <v>2844</v>
      </c>
      <c r="BY71" s="258">
        <v>583228</v>
      </c>
      <c r="BZ71" s="259">
        <v>3059</v>
      </c>
      <c r="CA71" s="258">
        <v>605098</v>
      </c>
      <c r="CB71" s="259">
        <v>3254</v>
      </c>
      <c r="CC71" s="258">
        <v>629691</v>
      </c>
      <c r="CD71" s="259">
        <v>3391</v>
      </c>
      <c r="CE71" s="258">
        <v>651686</v>
      </c>
      <c r="CF71" s="259">
        <v>3491</v>
      </c>
      <c r="CG71" s="258">
        <v>678448</v>
      </c>
      <c r="CH71" s="259">
        <v>3667</v>
      </c>
      <c r="CI71" s="258">
        <v>702981</v>
      </c>
      <c r="CJ71" s="259">
        <v>3865</v>
      </c>
      <c r="CK71" s="258">
        <v>725769</v>
      </c>
      <c r="CL71" s="259">
        <v>3977</v>
      </c>
      <c r="CM71" s="258">
        <v>750553</v>
      </c>
      <c r="CN71" s="259">
        <v>4084</v>
      </c>
      <c r="CO71" s="258">
        <v>775744</v>
      </c>
      <c r="CP71" s="259">
        <v>4273</v>
      </c>
      <c r="CQ71" s="258">
        <v>801789</v>
      </c>
      <c r="CR71" s="259">
        <v>4467</v>
      </c>
      <c r="CS71" s="258">
        <v>829439</v>
      </c>
      <c r="CT71" s="259">
        <v>4592</v>
      </c>
      <c r="CU71" s="258">
        <v>855789</v>
      </c>
      <c r="CV71" s="259">
        <v>4706</v>
      </c>
      <c r="CW71" s="258">
        <v>881320</v>
      </c>
      <c r="CX71" s="259">
        <v>4887</v>
      </c>
      <c r="CY71" s="258">
        <v>904530</v>
      </c>
      <c r="CZ71" s="259">
        <v>5048</v>
      </c>
      <c r="DA71" s="258">
        <v>929185</v>
      </c>
      <c r="DB71" s="259">
        <v>5085</v>
      </c>
      <c r="DC71" s="258">
        <v>946217</v>
      </c>
      <c r="DD71" s="259">
        <v>5129</v>
      </c>
      <c r="DE71" s="258">
        <v>971059</v>
      </c>
      <c r="DF71" s="259">
        <v>5265</v>
      </c>
      <c r="DG71" s="258">
        <v>994279</v>
      </c>
      <c r="DH71" s="259">
        <v>5395</v>
      </c>
      <c r="DI71" s="258">
        <v>1017091</v>
      </c>
      <c r="DJ71" s="259">
        <v>5492</v>
      </c>
      <c r="DK71" s="258">
        <v>1036814</v>
      </c>
      <c r="DL71" s="259">
        <v>5600</v>
      </c>
      <c r="DM71" s="258">
        <v>1056901</v>
      </c>
      <c r="DN71" s="259">
        <v>5846</v>
      </c>
      <c r="DO71" s="258">
        <v>1078008</v>
      </c>
      <c r="DP71" s="260">
        <v>5979</v>
      </c>
      <c r="DQ71" s="258">
        <v>1100129</v>
      </c>
      <c r="DR71" s="259">
        <v>6082</v>
      </c>
      <c r="DS71" s="258">
        <v>1122491</v>
      </c>
      <c r="DT71" s="259">
        <v>6308</v>
      </c>
      <c r="DU71" s="258">
        <v>1147614</v>
      </c>
      <c r="DV71" s="259">
        <v>6475</v>
      </c>
      <c r="DW71" s="258">
        <v>1172749</v>
      </c>
      <c r="DX71" s="260">
        <v>6651</v>
      </c>
      <c r="DY71" s="258">
        <v>1197024</v>
      </c>
      <c r="DZ71" s="259">
        <v>6729</v>
      </c>
      <c r="EA71" s="258">
        <v>1220610</v>
      </c>
      <c r="EB71" s="259">
        <v>6848</v>
      </c>
      <c r="EC71" s="258">
        <v>1244101</v>
      </c>
      <c r="ED71" s="259">
        <v>6974</v>
      </c>
      <c r="EE71" s="258">
        <v>1267361</v>
      </c>
      <c r="EF71" s="260">
        <v>7123</v>
      </c>
      <c r="EG71" s="258">
        <v>1289056</v>
      </c>
      <c r="EH71" s="259">
        <v>7207</v>
      </c>
      <c r="EI71" s="258">
        <v>1310319</v>
      </c>
      <c r="EJ71" s="259">
        <v>7301</v>
      </c>
      <c r="EK71" s="258">
        <v>1332010</v>
      </c>
      <c r="EL71" s="259">
        <v>7414</v>
      </c>
      <c r="EM71" s="258">
        <v>1353300</v>
      </c>
      <c r="EN71" s="259">
        <v>7513</v>
      </c>
      <c r="EO71" s="258">
        <v>1373762</v>
      </c>
      <c r="EP71" s="259">
        <v>7595</v>
      </c>
      <c r="EQ71" s="258">
        <v>1396326</v>
      </c>
      <c r="ER71" s="259">
        <v>7745</v>
      </c>
      <c r="ES71" s="258">
        <v>1418113</v>
      </c>
      <c r="ET71" s="259">
        <v>7849</v>
      </c>
      <c r="EU71" s="260">
        <v>1440185</v>
      </c>
      <c r="EV71" s="260">
        <v>7926</v>
      </c>
      <c r="EW71" s="258">
        <v>1461430</v>
      </c>
      <c r="EX71" s="260">
        <v>7988</v>
      </c>
      <c r="EY71" s="258"/>
      <c r="EZ71" s="260"/>
      <c r="FA71" s="258"/>
      <c r="FB71" s="260"/>
      <c r="FC71" s="260"/>
      <c r="FD71" s="260"/>
    </row>
    <row r="72" spans="1:160" s="148" customFormat="1" x14ac:dyDescent="0.2">
      <c r="A72" s="256">
        <v>66</v>
      </c>
      <c r="B72" s="257" t="s">
        <v>247</v>
      </c>
      <c r="C72" s="258"/>
      <c r="D72" s="259"/>
      <c r="E72" s="258"/>
      <c r="F72" s="259"/>
      <c r="G72" s="258"/>
      <c r="H72" s="259"/>
      <c r="I72" s="258"/>
      <c r="J72" s="259"/>
      <c r="K72" s="258"/>
      <c r="L72" s="259"/>
      <c r="M72" s="258"/>
      <c r="N72" s="259"/>
      <c r="O72" s="258"/>
      <c r="P72" s="259"/>
      <c r="Q72" s="258"/>
      <c r="R72" s="259"/>
      <c r="S72" s="258"/>
      <c r="T72" s="259"/>
      <c r="U72" s="258"/>
      <c r="V72" s="259"/>
      <c r="W72" s="258"/>
      <c r="X72" s="259"/>
      <c r="Y72" s="258"/>
      <c r="Z72" s="259"/>
      <c r="AA72" s="258"/>
      <c r="AB72" s="259"/>
      <c r="AC72" s="258">
        <v>31205</v>
      </c>
      <c r="AD72" s="259">
        <v>1428</v>
      </c>
      <c r="AE72" s="258">
        <v>64713</v>
      </c>
      <c r="AF72" s="259">
        <v>2669</v>
      </c>
      <c r="AG72" s="258">
        <v>94530</v>
      </c>
      <c r="AH72" s="259">
        <v>3753</v>
      </c>
      <c r="AI72" s="258">
        <v>133466</v>
      </c>
      <c r="AJ72" s="259">
        <v>5001</v>
      </c>
      <c r="AK72" s="258">
        <v>166218</v>
      </c>
      <c r="AL72" s="259">
        <v>6327</v>
      </c>
      <c r="AM72" s="258">
        <v>201210</v>
      </c>
      <c r="AN72" s="259">
        <v>8193</v>
      </c>
      <c r="AO72" s="258">
        <v>237710</v>
      </c>
      <c r="AP72" s="259">
        <v>10377</v>
      </c>
      <c r="AQ72" s="258">
        <v>274913</v>
      </c>
      <c r="AR72" s="259">
        <v>12409</v>
      </c>
      <c r="AS72" s="258">
        <v>298342</v>
      </c>
      <c r="AT72" s="259">
        <v>14735</v>
      </c>
      <c r="AU72" s="258">
        <v>342759</v>
      </c>
      <c r="AV72" s="259">
        <v>17022</v>
      </c>
      <c r="AW72" s="258">
        <v>377165</v>
      </c>
      <c r="AX72" s="259">
        <v>19006</v>
      </c>
      <c r="AY72" s="258">
        <v>415890</v>
      </c>
      <c r="AZ72" s="259">
        <v>21489</v>
      </c>
      <c r="BA72" s="258">
        <v>450165</v>
      </c>
      <c r="BB72" s="259">
        <v>23782</v>
      </c>
      <c r="BC72" s="258">
        <v>484934</v>
      </c>
      <c r="BD72" s="259">
        <v>25969</v>
      </c>
      <c r="BE72" s="258">
        <v>522634</v>
      </c>
      <c r="BF72" s="259">
        <v>28156</v>
      </c>
      <c r="BG72" s="258">
        <v>562128</v>
      </c>
      <c r="BH72" s="259">
        <v>31090</v>
      </c>
      <c r="BI72" s="258">
        <v>597989</v>
      </c>
      <c r="BJ72" s="259">
        <v>36077</v>
      </c>
      <c r="BK72" s="258">
        <v>633078</v>
      </c>
      <c r="BL72" s="259">
        <v>39023</v>
      </c>
      <c r="BM72" s="258">
        <v>672214</v>
      </c>
      <c r="BN72" s="259">
        <v>42363</v>
      </c>
      <c r="BO72" s="258">
        <v>707111</v>
      </c>
      <c r="BP72" s="259">
        <v>45735</v>
      </c>
      <c r="BQ72" s="258">
        <v>742684</v>
      </c>
      <c r="BR72" s="259">
        <v>49352</v>
      </c>
      <c r="BS72" s="258">
        <v>776626</v>
      </c>
      <c r="BT72" s="259">
        <v>52593</v>
      </c>
      <c r="BU72" s="258">
        <v>811934</v>
      </c>
      <c r="BV72" s="259">
        <v>56210</v>
      </c>
      <c r="BW72" s="258">
        <v>848032</v>
      </c>
      <c r="BX72" s="259">
        <v>60064</v>
      </c>
      <c r="BY72" s="258">
        <v>881873</v>
      </c>
      <c r="BZ72" s="259">
        <v>63583</v>
      </c>
      <c r="CA72" s="258">
        <v>910603</v>
      </c>
      <c r="CB72" s="259">
        <v>66664</v>
      </c>
      <c r="CC72" s="258">
        <v>947798</v>
      </c>
      <c r="CD72" s="259">
        <v>69876</v>
      </c>
      <c r="CE72" s="258">
        <v>979410</v>
      </c>
      <c r="CF72" s="259">
        <v>73017</v>
      </c>
      <c r="CG72" s="258">
        <v>1016102</v>
      </c>
      <c r="CH72" s="259">
        <v>76143</v>
      </c>
      <c r="CI72" s="258">
        <v>1049820</v>
      </c>
      <c r="CJ72" s="259">
        <v>79024</v>
      </c>
      <c r="CK72" s="258">
        <v>1084565</v>
      </c>
      <c r="CL72" s="259">
        <v>82132</v>
      </c>
      <c r="CM72" s="258">
        <v>1119633</v>
      </c>
      <c r="CN72" s="259">
        <v>85034</v>
      </c>
      <c r="CO72" s="258">
        <v>1152819</v>
      </c>
      <c r="CP72" s="259">
        <v>88137</v>
      </c>
      <c r="CQ72" s="258">
        <v>1187410</v>
      </c>
      <c r="CR72" s="259">
        <v>91056</v>
      </c>
      <c r="CS72" s="258">
        <v>1223069</v>
      </c>
      <c r="CT72" s="259">
        <v>94093</v>
      </c>
      <c r="CU72" s="258">
        <v>1257205</v>
      </c>
      <c r="CV72" s="259">
        <v>97008</v>
      </c>
      <c r="CW72" s="258">
        <v>1289293</v>
      </c>
      <c r="CX72" s="259">
        <v>99831</v>
      </c>
      <c r="CY72" s="258">
        <v>1318425</v>
      </c>
      <c r="CZ72" s="259">
        <v>102329</v>
      </c>
      <c r="DA72" s="258">
        <v>1350069</v>
      </c>
      <c r="DB72" s="259">
        <v>105043</v>
      </c>
      <c r="DC72" s="258">
        <v>1362454</v>
      </c>
      <c r="DD72" s="259">
        <v>105242</v>
      </c>
      <c r="DE72" s="258">
        <v>1383703</v>
      </c>
      <c r="DF72" s="259">
        <v>106951</v>
      </c>
      <c r="DG72" s="258">
        <v>1402698</v>
      </c>
      <c r="DH72" s="259">
        <v>108770</v>
      </c>
      <c r="DI72" s="258">
        <v>1426381</v>
      </c>
      <c r="DJ72" s="259">
        <v>110377</v>
      </c>
      <c r="DK72" s="258">
        <v>1448525</v>
      </c>
      <c r="DL72" s="259">
        <v>111803</v>
      </c>
      <c r="DM72" s="258">
        <v>1472593</v>
      </c>
      <c r="DN72" s="259">
        <v>116686</v>
      </c>
      <c r="DO72" s="258">
        <v>1498186</v>
      </c>
      <c r="DP72" s="260">
        <v>118981</v>
      </c>
      <c r="DQ72" s="258">
        <v>1525323</v>
      </c>
      <c r="DR72" s="259">
        <v>120756</v>
      </c>
      <c r="DS72" s="258">
        <v>1552358</v>
      </c>
      <c r="DT72" s="259">
        <v>123205</v>
      </c>
      <c r="DU72" s="258">
        <v>1578866</v>
      </c>
      <c r="DV72" s="259">
        <v>125424</v>
      </c>
      <c r="DW72" s="258">
        <v>1605130</v>
      </c>
      <c r="DX72" s="260">
        <v>127443</v>
      </c>
      <c r="DY72" s="258">
        <v>1632442</v>
      </c>
      <c r="DZ72" s="259">
        <v>129384</v>
      </c>
      <c r="EA72" s="258">
        <v>1659487</v>
      </c>
      <c r="EB72" s="259">
        <v>131301</v>
      </c>
      <c r="EC72" s="258">
        <v>1685199</v>
      </c>
      <c r="ED72" s="259">
        <v>133356</v>
      </c>
      <c r="EE72" s="258">
        <v>1710500</v>
      </c>
      <c r="EF72" s="260">
        <v>135511</v>
      </c>
      <c r="EG72" s="258">
        <v>1736665</v>
      </c>
      <c r="EH72" s="259">
        <v>137363</v>
      </c>
      <c r="EI72" s="258">
        <v>1760475</v>
      </c>
      <c r="EJ72" s="259">
        <v>139087</v>
      </c>
      <c r="EK72" s="258">
        <v>1783595</v>
      </c>
      <c r="EL72" s="259">
        <v>140849</v>
      </c>
      <c r="EM72" s="258">
        <v>1807276</v>
      </c>
      <c r="EN72" s="259">
        <v>142341</v>
      </c>
      <c r="EO72" s="258">
        <v>1831840</v>
      </c>
      <c r="EP72" s="259">
        <v>144168</v>
      </c>
      <c r="EQ72" s="258">
        <v>1859350</v>
      </c>
      <c r="ER72" s="259">
        <v>148839</v>
      </c>
      <c r="ES72" s="258">
        <v>1884340</v>
      </c>
      <c r="ET72" s="259">
        <v>150738</v>
      </c>
      <c r="EU72" s="260">
        <v>1910858</v>
      </c>
      <c r="EV72" s="260">
        <v>152735</v>
      </c>
      <c r="EW72" s="258">
        <v>1937883</v>
      </c>
      <c r="EX72" s="260">
        <v>154576</v>
      </c>
      <c r="EY72" s="258"/>
      <c r="EZ72" s="260"/>
      <c r="FA72" s="258"/>
      <c r="FB72" s="260"/>
      <c r="FC72" s="260"/>
      <c r="FD72" s="260"/>
    </row>
    <row r="73" spans="1:160" s="148" customFormat="1" x14ac:dyDescent="0.2">
      <c r="A73" s="256">
        <v>67</v>
      </c>
      <c r="B73" s="257" t="s">
        <v>240</v>
      </c>
      <c r="C73" s="258"/>
      <c r="D73" s="259"/>
      <c r="E73" s="258"/>
      <c r="F73" s="259"/>
      <c r="G73" s="258"/>
      <c r="H73" s="259"/>
      <c r="I73" s="258"/>
      <c r="J73" s="259"/>
      <c r="K73" s="258"/>
      <c r="L73" s="259"/>
      <c r="M73" s="258"/>
      <c r="N73" s="259"/>
      <c r="O73" s="258"/>
      <c r="P73" s="259"/>
      <c r="Q73" s="258"/>
      <c r="R73" s="259"/>
      <c r="S73" s="258"/>
      <c r="T73" s="259"/>
      <c r="U73" s="258"/>
      <c r="V73" s="259"/>
      <c r="W73" s="258"/>
      <c r="X73" s="259"/>
      <c r="Y73" s="258"/>
      <c r="Z73" s="259"/>
      <c r="AA73" s="258"/>
      <c r="AB73" s="259"/>
      <c r="AC73" s="258">
        <v>231</v>
      </c>
      <c r="AD73" s="259">
        <v>246</v>
      </c>
      <c r="AE73" s="258">
        <v>332</v>
      </c>
      <c r="AF73" s="259">
        <v>298</v>
      </c>
      <c r="AG73" s="258">
        <v>401</v>
      </c>
      <c r="AH73" s="259">
        <v>329</v>
      </c>
      <c r="AI73" s="258">
        <v>427</v>
      </c>
      <c r="AJ73" s="259">
        <v>380</v>
      </c>
      <c r="AK73" s="258">
        <v>484</v>
      </c>
      <c r="AL73" s="259">
        <v>426</v>
      </c>
      <c r="AM73" s="258">
        <v>520</v>
      </c>
      <c r="AN73" s="259">
        <v>461</v>
      </c>
      <c r="AO73" s="258">
        <v>566</v>
      </c>
      <c r="AP73" s="259">
        <v>500</v>
      </c>
      <c r="AQ73" s="258">
        <v>615</v>
      </c>
      <c r="AR73" s="259">
        <v>527</v>
      </c>
      <c r="AS73" s="258">
        <v>641</v>
      </c>
      <c r="AT73" s="259">
        <v>552</v>
      </c>
      <c r="AU73" s="258">
        <v>700</v>
      </c>
      <c r="AV73" s="259">
        <v>592</v>
      </c>
      <c r="AW73" s="258">
        <v>752</v>
      </c>
      <c r="AX73" s="259">
        <v>624</v>
      </c>
      <c r="AY73" s="258">
        <v>806</v>
      </c>
      <c r="AZ73" s="259">
        <v>654</v>
      </c>
      <c r="BA73" s="258">
        <v>863</v>
      </c>
      <c r="BB73" s="259">
        <v>695</v>
      </c>
      <c r="BC73" s="258">
        <v>912</v>
      </c>
      <c r="BD73" s="259">
        <v>735</v>
      </c>
      <c r="BE73" s="258">
        <v>951</v>
      </c>
      <c r="BF73" s="259">
        <v>773</v>
      </c>
      <c r="BG73" s="258">
        <v>996</v>
      </c>
      <c r="BH73" s="259">
        <v>800</v>
      </c>
      <c r="BI73" s="258">
        <v>1026</v>
      </c>
      <c r="BJ73" s="259">
        <v>869</v>
      </c>
      <c r="BK73" s="258">
        <v>1072</v>
      </c>
      <c r="BL73" s="259">
        <v>909</v>
      </c>
      <c r="BM73" s="258">
        <v>1119</v>
      </c>
      <c r="BN73" s="259">
        <v>939</v>
      </c>
      <c r="BO73" s="258">
        <v>1166</v>
      </c>
      <c r="BP73" s="259">
        <v>972</v>
      </c>
      <c r="BQ73" s="258">
        <v>1206</v>
      </c>
      <c r="BR73" s="259">
        <v>1005</v>
      </c>
      <c r="BS73" s="258">
        <v>1249</v>
      </c>
      <c r="BT73" s="259">
        <v>1052</v>
      </c>
      <c r="BU73" s="258">
        <v>1297</v>
      </c>
      <c r="BV73" s="259">
        <v>1086</v>
      </c>
      <c r="BW73" s="258">
        <v>1342</v>
      </c>
      <c r="BX73" s="259">
        <v>1128</v>
      </c>
      <c r="BY73" s="258">
        <v>1382</v>
      </c>
      <c r="BZ73" s="259">
        <v>1165</v>
      </c>
      <c r="CA73" s="258">
        <v>1429</v>
      </c>
      <c r="CB73" s="259">
        <v>1211</v>
      </c>
      <c r="CC73" s="258">
        <v>1496</v>
      </c>
      <c r="CD73" s="259">
        <v>1260</v>
      </c>
      <c r="CE73" s="258">
        <v>1548</v>
      </c>
      <c r="CF73" s="259">
        <v>1289</v>
      </c>
      <c r="CG73" s="258">
        <v>1590</v>
      </c>
      <c r="CH73" s="259">
        <v>1310</v>
      </c>
      <c r="CI73" s="258">
        <v>1627</v>
      </c>
      <c r="CJ73" s="259">
        <v>1349</v>
      </c>
      <c r="CK73" s="258">
        <v>1675</v>
      </c>
      <c r="CL73" s="259">
        <v>1393</v>
      </c>
      <c r="CM73" s="258">
        <v>1723</v>
      </c>
      <c r="CN73" s="259">
        <v>1410</v>
      </c>
      <c r="CO73" s="258">
        <v>1763</v>
      </c>
      <c r="CP73" s="259">
        <v>1442</v>
      </c>
      <c r="CQ73" s="258">
        <v>1829</v>
      </c>
      <c r="CR73" s="259">
        <v>1479</v>
      </c>
      <c r="CS73" s="258">
        <v>1878</v>
      </c>
      <c r="CT73" s="259">
        <v>1518</v>
      </c>
      <c r="CU73" s="258">
        <v>1928</v>
      </c>
      <c r="CV73" s="259">
        <v>1551</v>
      </c>
      <c r="CW73" s="258">
        <v>1986</v>
      </c>
      <c r="CX73" s="259">
        <v>1587</v>
      </c>
      <c r="CY73" s="258">
        <v>2042</v>
      </c>
      <c r="CZ73" s="259">
        <v>1622</v>
      </c>
      <c r="DA73" s="258">
        <v>2095</v>
      </c>
      <c r="DB73" s="259">
        <v>1671</v>
      </c>
      <c r="DC73" s="258">
        <v>2124</v>
      </c>
      <c r="DD73" s="259">
        <v>1685</v>
      </c>
      <c r="DE73" s="258">
        <v>2188</v>
      </c>
      <c r="DF73" s="259">
        <v>1719</v>
      </c>
      <c r="DG73" s="258">
        <v>2262</v>
      </c>
      <c r="DH73" s="259">
        <v>1763</v>
      </c>
      <c r="DI73" s="258">
        <v>2328</v>
      </c>
      <c r="DJ73" s="259">
        <v>1815</v>
      </c>
      <c r="DK73" s="258">
        <v>2387</v>
      </c>
      <c r="DL73" s="259">
        <v>1875</v>
      </c>
      <c r="DM73" s="258">
        <v>2440</v>
      </c>
      <c r="DN73" s="259">
        <v>1930</v>
      </c>
      <c r="DO73" s="258">
        <v>2499</v>
      </c>
      <c r="DP73" s="260">
        <v>1992</v>
      </c>
      <c r="DQ73" s="258">
        <v>2563</v>
      </c>
      <c r="DR73" s="259">
        <v>2023</v>
      </c>
      <c r="DS73" s="258">
        <v>2637</v>
      </c>
      <c r="DT73" s="259">
        <v>2076</v>
      </c>
      <c r="DU73" s="258">
        <v>2709</v>
      </c>
      <c r="DV73" s="259">
        <v>2118</v>
      </c>
      <c r="DW73" s="258">
        <v>2780</v>
      </c>
      <c r="DX73" s="260">
        <v>2161</v>
      </c>
      <c r="DY73" s="258">
        <v>2851</v>
      </c>
      <c r="DZ73" s="259">
        <v>2194</v>
      </c>
      <c r="EA73" s="258">
        <v>2906</v>
      </c>
      <c r="EB73" s="259">
        <v>2219</v>
      </c>
      <c r="EC73" s="258">
        <v>2969</v>
      </c>
      <c r="ED73" s="259">
        <v>2249</v>
      </c>
      <c r="EE73" s="258">
        <v>3013</v>
      </c>
      <c r="EF73" s="260">
        <v>2287</v>
      </c>
      <c r="EG73" s="258">
        <v>3078</v>
      </c>
      <c r="EH73" s="259">
        <v>2323</v>
      </c>
      <c r="EI73" s="258">
        <v>3155</v>
      </c>
      <c r="EJ73" s="259">
        <v>2351</v>
      </c>
      <c r="EK73" s="258">
        <v>3227</v>
      </c>
      <c r="EL73" s="259">
        <v>2384</v>
      </c>
      <c r="EM73" s="258">
        <v>3307</v>
      </c>
      <c r="EN73" s="259">
        <v>2411</v>
      </c>
      <c r="EO73" s="258">
        <v>3383</v>
      </c>
      <c r="EP73" s="259">
        <v>2453</v>
      </c>
      <c r="EQ73" s="258">
        <v>3478</v>
      </c>
      <c r="ER73" s="259">
        <v>2530</v>
      </c>
      <c r="ES73" s="258">
        <v>3560</v>
      </c>
      <c r="ET73" s="259">
        <v>2564</v>
      </c>
      <c r="EU73" s="260">
        <v>3654</v>
      </c>
      <c r="EV73" s="260">
        <v>2615</v>
      </c>
      <c r="EW73" s="258">
        <v>3735</v>
      </c>
      <c r="EX73" s="260">
        <v>2640</v>
      </c>
      <c r="EY73" s="258"/>
      <c r="EZ73" s="260"/>
      <c r="FA73" s="258"/>
      <c r="FB73" s="260"/>
      <c r="FC73" s="260"/>
      <c r="FD73" s="260"/>
    </row>
    <row r="74" spans="1:160" s="148" customFormat="1" x14ac:dyDescent="0.2">
      <c r="A74" s="256">
        <v>68</v>
      </c>
      <c r="B74" s="257" t="s">
        <v>237</v>
      </c>
      <c r="C74" s="258"/>
      <c r="D74" s="259"/>
      <c r="E74" s="258"/>
      <c r="F74" s="259"/>
      <c r="G74" s="258"/>
      <c r="H74" s="259"/>
      <c r="I74" s="258"/>
      <c r="J74" s="259"/>
      <c r="K74" s="258"/>
      <c r="L74" s="259"/>
      <c r="M74" s="258"/>
      <c r="N74" s="259"/>
      <c r="O74" s="258"/>
      <c r="P74" s="259"/>
      <c r="Q74" s="258"/>
      <c r="R74" s="259"/>
      <c r="S74" s="258"/>
      <c r="T74" s="259"/>
      <c r="U74" s="258"/>
      <c r="V74" s="259"/>
      <c r="W74" s="258"/>
      <c r="X74" s="259"/>
      <c r="Y74" s="258"/>
      <c r="Z74" s="259"/>
      <c r="AA74" s="258"/>
      <c r="AB74" s="259"/>
      <c r="AC74" s="258">
        <v>99</v>
      </c>
      <c r="AD74" s="259">
        <v>63</v>
      </c>
      <c r="AE74" s="258">
        <v>170</v>
      </c>
      <c r="AF74" s="259">
        <v>101</v>
      </c>
      <c r="AG74" s="258">
        <v>303</v>
      </c>
      <c r="AH74" s="259">
        <v>125</v>
      </c>
      <c r="AI74" s="258">
        <v>393</v>
      </c>
      <c r="AJ74" s="259">
        <v>158</v>
      </c>
      <c r="AK74" s="258">
        <v>441</v>
      </c>
      <c r="AL74" s="259">
        <v>193</v>
      </c>
      <c r="AM74" s="258">
        <v>485</v>
      </c>
      <c r="AN74" s="259">
        <v>221</v>
      </c>
      <c r="AO74" s="258">
        <v>569</v>
      </c>
      <c r="AP74" s="259">
        <v>242</v>
      </c>
      <c r="AQ74" s="258">
        <v>648</v>
      </c>
      <c r="AR74" s="259">
        <v>263</v>
      </c>
      <c r="AS74" s="258">
        <v>708</v>
      </c>
      <c r="AT74" s="259">
        <v>289</v>
      </c>
      <c r="AU74" s="258">
        <v>853</v>
      </c>
      <c r="AV74" s="259">
        <v>303</v>
      </c>
      <c r="AW74" s="258">
        <v>965</v>
      </c>
      <c r="AX74" s="259">
        <v>327</v>
      </c>
      <c r="AY74" s="258">
        <v>1077</v>
      </c>
      <c r="AZ74" s="259">
        <v>361</v>
      </c>
      <c r="BA74" s="258">
        <v>1181</v>
      </c>
      <c r="BB74" s="259">
        <v>385</v>
      </c>
      <c r="BC74" s="258">
        <v>1288</v>
      </c>
      <c r="BD74" s="259">
        <v>413</v>
      </c>
      <c r="BE74" s="258">
        <v>1369</v>
      </c>
      <c r="BF74" s="259">
        <v>432</v>
      </c>
      <c r="BG74" s="258">
        <v>1463</v>
      </c>
      <c r="BH74" s="259">
        <v>458</v>
      </c>
      <c r="BI74" s="258">
        <v>1549</v>
      </c>
      <c r="BJ74" s="259">
        <v>496</v>
      </c>
      <c r="BK74" s="258">
        <v>1613</v>
      </c>
      <c r="BL74" s="259">
        <v>520</v>
      </c>
      <c r="BM74" s="258">
        <v>1675</v>
      </c>
      <c r="BN74" s="259">
        <v>540</v>
      </c>
      <c r="BO74" s="258">
        <v>1737</v>
      </c>
      <c r="BP74" s="259">
        <v>567</v>
      </c>
      <c r="BQ74" s="258">
        <v>1798</v>
      </c>
      <c r="BR74" s="259">
        <v>596</v>
      </c>
      <c r="BS74" s="258">
        <v>1853</v>
      </c>
      <c r="BT74" s="259">
        <v>618</v>
      </c>
      <c r="BU74" s="258">
        <v>1932</v>
      </c>
      <c r="BV74" s="259">
        <v>640</v>
      </c>
      <c r="BW74" s="258">
        <v>2004</v>
      </c>
      <c r="BX74" s="259">
        <v>663</v>
      </c>
      <c r="BY74" s="258">
        <v>2073</v>
      </c>
      <c r="BZ74" s="259">
        <v>688</v>
      </c>
      <c r="CA74" s="258">
        <v>2145</v>
      </c>
      <c r="CB74" s="259">
        <v>711</v>
      </c>
      <c r="CC74" s="258">
        <v>2235</v>
      </c>
      <c r="CD74" s="259">
        <v>745</v>
      </c>
      <c r="CE74" s="258">
        <v>2306</v>
      </c>
      <c r="CF74" s="259">
        <v>777</v>
      </c>
      <c r="CG74" s="258">
        <v>2374</v>
      </c>
      <c r="CH74" s="259">
        <v>810</v>
      </c>
      <c r="CI74" s="258">
        <v>2453</v>
      </c>
      <c r="CJ74" s="259">
        <v>843</v>
      </c>
      <c r="CK74" s="258">
        <v>2551</v>
      </c>
      <c r="CL74" s="259">
        <v>877</v>
      </c>
      <c r="CM74" s="258">
        <v>2646</v>
      </c>
      <c r="CN74" s="259">
        <v>855</v>
      </c>
      <c r="CO74" s="258">
        <v>2721</v>
      </c>
      <c r="CP74" s="259">
        <v>895</v>
      </c>
      <c r="CQ74" s="258">
        <v>2802</v>
      </c>
      <c r="CR74" s="259">
        <v>917</v>
      </c>
      <c r="CS74" s="258">
        <v>2880</v>
      </c>
      <c r="CT74" s="259">
        <v>938</v>
      </c>
      <c r="CU74" s="258">
        <v>2969</v>
      </c>
      <c r="CV74" s="259">
        <v>961</v>
      </c>
      <c r="CW74" s="258">
        <v>3072</v>
      </c>
      <c r="CX74" s="259">
        <v>980</v>
      </c>
      <c r="CY74" s="258">
        <v>3183</v>
      </c>
      <c r="CZ74" s="259">
        <v>994</v>
      </c>
      <c r="DA74" s="258">
        <v>3278</v>
      </c>
      <c r="DB74" s="259">
        <v>1022</v>
      </c>
      <c r="DC74" s="258">
        <v>3329</v>
      </c>
      <c r="DD74" s="259">
        <v>1028</v>
      </c>
      <c r="DE74" s="258">
        <v>3403</v>
      </c>
      <c r="DF74" s="259">
        <v>1044</v>
      </c>
      <c r="DG74" s="258">
        <v>3529</v>
      </c>
      <c r="DH74" s="259">
        <v>1048</v>
      </c>
      <c r="DI74" s="258">
        <v>3615</v>
      </c>
      <c r="DJ74" s="259">
        <v>1064</v>
      </c>
      <c r="DK74" s="258">
        <v>3729</v>
      </c>
      <c r="DL74" s="259">
        <v>1074</v>
      </c>
      <c r="DM74" s="258">
        <v>3856</v>
      </c>
      <c r="DN74" s="259">
        <v>1098</v>
      </c>
      <c r="DO74" s="258">
        <v>3984</v>
      </c>
      <c r="DP74" s="260">
        <v>1117</v>
      </c>
      <c r="DQ74" s="258">
        <v>4092</v>
      </c>
      <c r="DR74" s="259">
        <v>1124</v>
      </c>
      <c r="DS74" s="258">
        <v>4216</v>
      </c>
      <c r="DT74" s="259">
        <v>1274</v>
      </c>
      <c r="DU74" s="258">
        <v>4281</v>
      </c>
      <c r="DV74" s="259">
        <v>1283</v>
      </c>
      <c r="DW74" s="258">
        <v>4342</v>
      </c>
      <c r="DX74" s="260">
        <v>1294</v>
      </c>
      <c r="DY74" s="258">
        <v>4467</v>
      </c>
      <c r="DZ74" s="259">
        <v>1307</v>
      </c>
      <c r="EA74" s="258">
        <v>4563</v>
      </c>
      <c r="EB74" s="259">
        <v>1323</v>
      </c>
      <c r="EC74" s="258">
        <v>4649</v>
      </c>
      <c r="ED74" s="259">
        <v>1336</v>
      </c>
      <c r="EE74" s="258">
        <v>4729</v>
      </c>
      <c r="EF74" s="260">
        <v>1343</v>
      </c>
      <c r="EG74" s="258">
        <v>4837</v>
      </c>
      <c r="EH74" s="259">
        <v>1354</v>
      </c>
      <c r="EI74" s="258">
        <v>4931</v>
      </c>
      <c r="EJ74" s="259">
        <v>1367</v>
      </c>
      <c r="EK74" s="258">
        <v>5019</v>
      </c>
      <c r="EL74" s="259">
        <v>1372</v>
      </c>
      <c r="EM74" s="258">
        <v>5098</v>
      </c>
      <c r="EN74" s="259">
        <v>1386</v>
      </c>
      <c r="EO74" s="258">
        <v>5182</v>
      </c>
      <c r="EP74" s="259">
        <v>1406</v>
      </c>
      <c r="EQ74" s="258">
        <v>5282</v>
      </c>
      <c r="ER74" s="259">
        <v>1443</v>
      </c>
      <c r="ES74" s="258">
        <v>5372</v>
      </c>
      <c r="ET74" s="259">
        <v>1452</v>
      </c>
      <c r="EU74" s="260">
        <v>5498</v>
      </c>
      <c r="EV74" s="260">
        <v>1463</v>
      </c>
      <c r="EW74" s="258">
        <v>5599</v>
      </c>
      <c r="EX74" s="260">
        <v>1469</v>
      </c>
      <c r="EY74" s="258"/>
      <c r="EZ74" s="260"/>
      <c r="FA74" s="258"/>
      <c r="FB74" s="260"/>
      <c r="FC74" s="260"/>
      <c r="FD74" s="260"/>
    </row>
    <row r="75" spans="1:160" s="148" customFormat="1" x14ac:dyDescent="0.2">
      <c r="A75" s="256">
        <v>69</v>
      </c>
      <c r="B75" s="257" t="s">
        <v>243</v>
      </c>
      <c r="C75" s="258"/>
      <c r="D75" s="259"/>
      <c r="E75" s="258"/>
      <c r="F75" s="259"/>
      <c r="G75" s="258"/>
      <c r="H75" s="259"/>
      <c r="I75" s="258"/>
      <c r="J75" s="259"/>
      <c r="K75" s="258"/>
      <c r="L75" s="259"/>
      <c r="M75" s="258"/>
      <c r="N75" s="259"/>
      <c r="O75" s="258"/>
      <c r="P75" s="259"/>
      <c r="Q75" s="258"/>
      <c r="R75" s="259"/>
      <c r="S75" s="258"/>
      <c r="T75" s="259"/>
      <c r="U75" s="258"/>
      <c r="V75" s="259"/>
      <c r="W75" s="258"/>
      <c r="X75" s="259"/>
      <c r="Y75" s="258"/>
      <c r="Z75" s="259"/>
      <c r="AA75" s="258"/>
      <c r="AB75" s="259"/>
      <c r="AC75" s="258">
        <v>200</v>
      </c>
      <c r="AD75" s="259">
        <v>85</v>
      </c>
      <c r="AE75" s="258">
        <v>314</v>
      </c>
      <c r="AF75" s="259">
        <v>120</v>
      </c>
      <c r="AG75" s="258">
        <v>446</v>
      </c>
      <c r="AH75" s="259">
        <v>137</v>
      </c>
      <c r="AI75" s="258">
        <v>598</v>
      </c>
      <c r="AJ75" s="259">
        <v>160</v>
      </c>
      <c r="AK75" s="258">
        <v>726</v>
      </c>
      <c r="AL75" s="259">
        <v>183</v>
      </c>
      <c r="AM75" s="258">
        <v>836</v>
      </c>
      <c r="AN75" s="259">
        <v>209</v>
      </c>
      <c r="AO75" s="258">
        <v>931</v>
      </c>
      <c r="AP75" s="259">
        <v>221</v>
      </c>
      <c r="AQ75" s="258">
        <v>1057</v>
      </c>
      <c r="AR75" s="259">
        <v>243</v>
      </c>
      <c r="AS75" s="258">
        <v>1135</v>
      </c>
      <c r="AT75" s="259">
        <v>256</v>
      </c>
      <c r="AU75" s="258">
        <v>1238</v>
      </c>
      <c r="AV75" s="259">
        <v>271</v>
      </c>
      <c r="AW75" s="258">
        <v>1329</v>
      </c>
      <c r="AX75" s="259">
        <v>287</v>
      </c>
      <c r="AY75" s="258">
        <v>1423</v>
      </c>
      <c r="AZ75" s="259">
        <v>300</v>
      </c>
      <c r="BA75" s="258">
        <v>1498</v>
      </c>
      <c r="BB75" s="259">
        <v>314</v>
      </c>
      <c r="BC75" s="258">
        <v>1571</v>
      </c>
      <c r="BD75" s="259">
        <v>329</v>
      </c>
      <c r="BE75" s="258">
        <v>1657</v>
      </c>
      <c r="BF75" s="259">
        <v>335</v>
      </c>
      <c r="BG75" s="258">
        <v>1715</v>
      </c>
      <c r="BH75" s="259">
        <v>352</v>
      </c>
      <c r="BI75" s="258">
        <v>1796</v>
      </c>
      <c r="BJ75" s="259">
        <v>383</v>
      </c>
      <c r="BK75" s="258">
        <v>1878</v>
      </c>
      <c r="BL75" s="259">
        <v>398</v>
      </c>
      <c r="BM75" s="258">
        <v>1968</v>
      </c>
      <c r="BN75" s="259">
        <v>408</v>
      </c>
      <c r="BO75" s="258">
        <v>2047</v>
      </c>
      <c r="BP75" s="259">
        <v>421</v>
      </c>
      <c r="BQ75" s="258">
        <v>2133</v>
      </c>
      <c r="BR75" s="259">
        <v>439</v>
      </c>
      <c r="BS75" s="258">
        <v>2212</v>
      </c>
      <c r="BT75" s="259">
        <v>462</v>
      </c>
      <c r="BU75" s="258">
        <v>2286</v>
      </c>
      <c r="BV75" s="259">
        <v>484</v>
      </c>
      <c r="BW75" s="258">
        <v>2362</v>
      </c>
      <c r="BX75" s="259">
        <v>511</v>
      </c>
      <c r="BY75" s="258">
        <v>2444</v>
      </c>
      <c r="BZ75" s="259">
        <v>530</v>
      </c>
      <c r="CA75" s="258">
        <v>2490</v>
      </c>
      <c r="CB75" s="259">
        <v>547</v>
      </c>
      <c r="CC75" s="258">
        <v>2560</v>
      </c>
      <c r="CD75" s="259">
        <v>568</v>
      </c>
      <c r="CE75" s="258">
        <v>2615</v>
      </c>
      <c r="CF75" s="259">
        <v>581</v>
      </c>
      <c r="CG75" s="258">
        <v>2686</v>
      </c>
      <c r="CH75" s="259">
        <v>598</v>
      </c>
      <c r="CI75" s="258">
        <v>2762</v>
      </c>
      <c r="CJ75" s="259">
        <v>612</v>
      </c>
      <c r="CK75" s="258">
        <v>2831</v>
      </c>
      <c r="CL75" s="259">
        <v>627</v>
      </c>
      <c r="CM75" s="258">
        <v>2915</v>
      </c>
      <c r="CN75" s="259">
        <v>641</v>
      </c>
      <c r="CO75" s="258">
        <v>3010</v>
      </c>
      <c r="CP75" s="259">
        <v>661</v>
      </c>
      <c r="CQ75" s="258">
        <v>3102</v>
      </c>
      <c r="CR75" s="259">
        <v>682</v>
      </c>
      <c r="CS75" s="258">
        <v>3192</v>
      </c>
      <c r="CT75" s="259">
        <v>699</v>
      </c>
      <c r="CU75" s="258">
        <v>3296</v>
      </c>
      <c r="CV75" s="259">
        <v>717</v>
      </c>
      <c r="CW75" s="258">
        <v>3393</v>
      </c>
      <c r="CX75" s="259">
        <v>732</v>
      </c>
      <c r="CY75" s="258">
        <v>3495</v>
      </c>
      <c r="CZ75" s="259">
        <v>746</v>
      </c>
      <c r="DA75" s="258">
        <v>3592</v>
      </c>
      <c r="DB75" s="259">
        <v>777</v>
      </c>
      <c r="DC75" s="258">
        <v>3630</v>
      </c>
      <c r="DD75" s="259">
        <v>786</v>
      </c>
      <c r="DE75" s="258">
        <v>3701</v>
      </c>
      <c r="DF75" s="259">
        <v>805</v>
      </c>
      <c r="DG75" s="258">
        <v>3800</v>
      </c>
      <c r="DH75" s="259">
        <v>824</v>
      </c>
      <c r="DI75" s="258">
        <v>3881</v>
      </c>
      <c r="DJ75" s="259">
        <v>839</v>
      </c>
      <c r="DK75" s="258">
        <v>3971</v>
      </c>
      <c r="DL75" s="259">
        <v>860</v>
      </c>
      <c r="DM75" s="258">
        <v>4104</v>
      </c>
      <c r="DN75" s="259">
        <v>897</v>
      </c>
      <c r="DO75" s="258">
        <v>4208</v>
      </c>
      <c r="DP75" s="260">
        <v>917</v>
      </c>
      <c r="DQ75" s="258">
        <v>4320</v>
      </c>
      <c r="DR75" s="259">
        <v>943</v>
      </c>
      <c r="DS75" s="258">
        <v>4441</v>
      </c>
      <c r="DT75" s="259">
        <v>983</v>
      </c>
      <c r="DU75" s="258">
        <v>4540</v>
      </c>
      <c r="DV75" s="259">
        <v>1006</v>
      </c>
      <c r="DW75" s="258">
        <v>4633</v>
      </c>
      <c r="DX75" s="260">
        <v>1030</v>
      </c>
      <c r="DY75" s="258">
        <v>4733</v>
      </c>
      <c r="DZ75" s="259">
        <v>1053</v>
      </c>
      <c r="EA75" s="258">
        <v>4843</v>
      </c>
      <c r="EB75" s="259">
        <v>1071</v>
      </c>
      <c r="EC75" s="258">
        <v>4952</v>
      </c>
      <c r="ED75" s="259">
        <v>1099</v>
      </c>
      <c r="EE75" s="258">
        <v>5055</v>
      </c>
      <c r="EF75" s="260">
        <v>1140</v>
      </c>
      <c r="EG75" s="258">
        <v>5194</v>
      </c>
      <c r="EH75" s="259">
        <v>1165</v>
      </c>
      <c r="EI75" s="258">
        <v>5361</v>
      </c>
      <c r="EJ75" s="259">
        <v>1195</v>
      </c>
      <c r="EK75" s="258">
        <v>5496</v>
      </c>
      <c r="EL75" s="259">
        <v>1224</v>
      </c>
      <c r="EM75" s="258">
        <v>5626</v>
      </c>
      <c r="EN75" s="259">
        <v>1248</v>
      </c>
      <c r="EO75" s="258">
        <v>5774</v>
      </c>
      <c r="EP75" s="259">
        <v>1279</v>
      </c>
      <c r="EQ75" s="258">
        <v>5952</v>
      </c>
      <c r="ER75" s="259">
        <v>1329</v>
      </c>
      <c r="ES75" s="258">
        <v>6850</v>
      </c>
      <c r="ET75" s="259">
        <v>1353</v>
      </c>
      <c r="EU75" s="260">
        <v>7369</v>
      </c>
      <c r="EV75" s="260">
        <v>1383</v>
      </c>
      <c r="EW75" s="258">
        <v>8913</v>
      </c>
      <c r="EX75" s="260">
        <v>1423</v>
      </c>
      <c r="EY75" s="258"/>
      <c r="EZ75" s="260"/>
      <c r="FA75" s="258"/>
      <c r="FB75" s="260"/>
      <c r="FC75" s="260"/>
      <c r="FD75" s="260"/>
    </row>
    <row r="76" spans="1:160" s="148" customFormat="1" x14ac:dyDescent="0.2">
      <c r="A76" s="256">
        <v>70</v>
      </c>
      <c r="B76" s="257" t="s">
        <v>287</v>
      </c>
      <c r="C76" s="258"/>
      <c r="D76" s="259"/>
      <c r="E76" s="258"/>
      <c r="F76" s="259"/>
      <c r="G76" s="258"/>
      <c r="H76" s="259"/>
      <c r="I76" s="258"/>
      <c r="J76" s="259"/>
      <c r="K76" s="258"/>
      <c r="L76" s="259"/>
      <c r="M76" s="258"/>
      <c r="N76" s="259"/>
      <c r="O76" s="258"/>
      <c r="P76" s="259"/>
      <c r="Q76" s="258"/>
      <c r="R76" s="259"/>
      <c r="S76" s="258"/>
      <c r="T76" s="259"/>
      <c r="U76" s="258"/>
      <c r="V76" s="259"/>
      <c r="W76" s="258"/>
      <c r="X76" s="259"/>
      <c r="Y76" s="258"/>
      <c r="Z76" s="259"/>
      <c r="AA76" s="258"/>
      <c r="AB76" s="259"/>
      <c r="AC76" s="258"/>
      <c r="AD76" s="259"/>
      <c r="AE76" s="258"/>
      <c r="AF76" s="259"/>
      <c r="AG76" s="258"/>
      <c r="AH76" s="259"/>
      <c r="AI76" s="258"/>
      <c r="AJ76" s="259"/>
      <c r="AK76" s="258"/>
      <c r="AL76" s="259"/>
      <c r="AM76" s="258"/>
      <c r="AN76" s="259"/>
      <c r="AO76" s="258"/>
      <c r="AP76" s="259"/>
      <c r="AQ76" s="258"/>
      <c r="AR76" s="259"/>
      <c r="AS76" s="258"/>
      <c r="AT76" s="259"/>
      <c r="AU76" s="258"/>
      <c r="AV76" s="259"/>
      <c r="AW76" s="258"/>
      <c r="AX76" s="259"/>
      <c r="AY76" s="258"/>
      <c r="AZ76" s="259"/>
      <c r="BA76" s="258">
        <v>1546</v>
      </c>
      <c r="BB76" s="259">
        <v>152</v>
      </c>
      <c r="BC76" s="258">
        <v>2688</v>
      </c>
      <c r="BD76" s="259">
        <v>309</v>
      </c>
      <c r="BE76" s="258">
        <v>3591</v>
      </c>
      <c r="BF76" s="259">
        <v>452</v>
      </c>
      <c r="BG76" s="258">
        <v>4441</v>
      </c>
      <c r="BH76" s="259">
        <v>593</v>
      </c>
      <c r="BI76" s="258">
        <v>5188</v>
      </c>
      <c r="BJ76" s="259">
        <v>762</v>
      </c>
      <c r="BK76" s="258">
        <v>5906</v>
      </c>
      <c r="BL76" s="259">
        <v>883</v>
      </c>
      <c r="BM76" s="258">
        <v>6736</v>
      </c>
      <c r="BN76" s="259">
        <v>991</v>
      </c>
      <c r="BO76" s="258">
        <v>7468</v>
      </c>
      <c r="BP76" s="259">
        <v>1104</v>
      </c>
      <c r="BQ76" s="258">
        <v>8259</v>
      </c>
      <c r="BR76" s="259">
        <v>1223</v>
      </c>
      <c r="BS76" s="258">
        <v>9013</v>
      </c>
      <c r="BT76" s="259">
        <v>1306</v>
      </c>
      <c r="BU76" s="258">
        <v>9847</v>
      </c>
      <c r="BV76" s="259">
        <v>1441</v>
      </c>
      <c r="BW76" s="258">
        <v>10703</v>
      </c>
      <c r="BX76" s="259">
        <v>1551</v>
      </c>
      <c r="BY76" s="258">
        <v>12200</v>
      </c>
      <c r="BZ76" s="259">
        <v>1682</v>
      </c>
      <c r="CA76" s="258">
        <v>13692</v>
      </c>
      <c r="CB76" s="259">
        <v>1787</v>
      </c>
      <c r="CC76" s="258">
        <v>15712</v>
      </c>
      <c r="CD76" s="259">
        <v>1920</v>
      </c>
      <c r="CE76" s="258">
        <v>17457</v>
      </c>
      <c r="CF76" s="259">
        <v>2029</v>
      </c>
      <c r="CG76" s="258">
        <v>19556</v>
      </c>
      <c r="CH76" s="259">
        <v>2161</v>
      </c>
      <c r="CI76" s="258">
        <v>21743</v>
      </c>
      <c r="CJ76" s="259">
        <v>2304</v>
      </c>
      <c r="CK76" s="258">
        <v>24328</v>
      </c>
      <c r="CL76" s="259">
        <v>2456</v>
      </c>
      <c r="CM76" s="258">
        <v>26775</v>
      </c>
      <c r="CN76" s="259">
        <v>2539</v>
      </c>
      <c r="CO76" s="258">
        <v>29457</v>
      </c>
      <c r="CP76" s="259">
        <v>2677</v>
      </c>
      <c r="CQ76" s="258">
        <v>32203</v>
      </c>
      <c r="CR76" s="259">
        <v>2835</v>
      </c>
      <c r="CS76" s="258">
        <v>35330</v>
      </c>
      <c r="CT76" s="259">
        <v>2980</v>
      </c>
      <c r="CU76" s="258">
        <v>38892</v>
      </c>
      <c r="CV76" s="259">
        <v>3118</v>
      </c>
      <c r="CW76" s="258">
        <v>42292</v>
      </c>
      <c r="CX76" s="259">
        <v>3273</v>
      </c>
      <c r="CY76" s="258">
        <v>45566</v>
      </c>
      <c r="CZ76" s="259">
        <v>3420</v>
      </c>
      <c r="DA76" s="258">
        <v>49095</v>
      </c>
      <c r="DB76" s="259">
        <v>3586</v>
      </c>
      <c r="DC76" s="258">
        <v>50397</v>
      </c>
      <c r="DD76" s="259">
        <v>3672</v>
      </c>
      <c r="DE76" s="258">
        <v>52667</v>
      </c>
      <c r="DF76" s="259">
        <v>3832</v>
      </c>
      <c r="DG76" s="258">
        <v>55553</v>
      </c>
      <c r="DH76" s="259">
        <v>4028</v>
      </c>
      <c r="DI76" s="258">
        <v>58637</v>
      </c>
      <c r="DJ76" s="259">
        <v>4233</v>
      </c>
      <c r="DK76" s="258">
        <v>61707</v>
      </c>
      <c r="DL76" s="259">
        <v>4434</v>
      </c>
      <c r="DM76" s="258">
        <v>65322</v>
      </c>
      <c r="DN76" s="259">
        <v>4654</v>
      </c>
      <c r="DO76" s="258">
        <v>69201</v>
      </c>
      <c r="DP76" s="260">
        <v>4886</v>
      </c>
      <c r="DQ76" s="258">
        <v>73018</v>
      </c>
      <c r="DR76" s="259">
        <v>5045</v>
      </c>
      <c r="DS76" s="258">
        <v>76880</v>
      </c>
      <c r="DT76" s="259">
        <v>5358</v>
      </c>
      <c r="DU76" s="258">
        <v>80954</v>
      </c>
      <c r="DV76" s="259">
        <v>5511</v>
      </c>
      <c r="DW76" s="258">
        <v>85092</v>
      </c>
      <c r="DX76" s="260">
        <v>5664</v>
      </c>
      <c r="DY76" s="258">
        <v>90083</v>
      </c>
      <c r="DZ76" s="259">
        <v>5840</v>
      </c>
      <c r="EA76" s="258">
        <v>94847</v>
      </c>
      <c r="EB76" s="259">
        <v>6012</v>
      </c>
      <c r="EC76" s="258">
        <v>99929</v>
      </c>
      <c r="ED76" s="259">
        <v>6190</v>
      </c>
      <c r="EE76" s="258">
        <v>104996</v>
      </c>
      <c r="EF76" s="260">
        <v>6362</v>
      </c>
      <c r="EG76" s="258">
        <v>110595</v>
      </c>
      <c r="EH76" s="259">
        <v>6527</v>
      </c>
      <c r="EI76" s="258">
        <v>116097</v>
      </c>
      <c r="EJ76" s="259">
        <v>6713</v>
      </c>
      <c r="EK76" s="258">
        <v>121518</v>
      </c>
      <c r="EL76" s="259">
        <v>6891</v>
      </c>
      <c r="EM76" s="258">
        <v>127300</v>
      </c>
      <c r="EN76" s="259">
        <v>7085</v>
      </c>
      <c r="EO76" s="258">
        <v>134002</v>
      </c>
      <c r="EP76" s="259">
        <v>7317</v>
      </c>
      <c r="EQ76" s="258">
        <v>140746</v>
      </c>
      <c r="ER76" s="259">
        <v>8211</v>
      </c>
      <c r="ES76" s="258">
        <v>147808</v>
      </c>
      <c r="ET76" s="259">
        <v>8490</v>
      </c>
      <c r="EU76" s="260">
        <v>155804</v>
      </c>
      <c r="EV76" s="260">
        <v>8848</v>
      </c>
      <c r="EW76" s="258">
        <v>164062</v>
      </c>
      <c r="EX76" s="260">
        <v>9200</v>
      </c>
      <c r="EY76" s="258"/>
      <c r="EZ76" s="260"/>
      <c r="FA76" s="258"/>
      <c r="FB76" s="260"/>
      <c r="FC76" s="260"/>
      <c r="FD76" s="260"/>
    </row>
    <row r="77" spans="1:160" s="148" customFormat="1" x14ac:dyDescent="0.2">
      <c r="A77" s="256">
        <v>71</v>
      </c>
      <c r="B77" s="257" t="s">
        <v>288</v>
      </c>
      <c r="C77" s="258"/>
      <c r="D77" s="259"/>
      <c r="E77" s="258"/>
      <c r="F77" s="259"/>
      <c r="G77" s="258"/>
      <c r="H77" s="259"/>
      <c r="I77" s="258"/>
      <c r="J77" s="259"/>
      <c r="K77" s="258"/>
      <c r="L77" s="259"/>
      <c r="M77" s="258"/>
      <c r="N77" s="259"/>
      <c r="O77" s="258"/>
      <c r="P77" s="259"/>
      <c r="Q77" s="258"/>
      <c r="R77" s="259"/>
      <c r="S77" s="258"/>
      <c r="T77" s="259"/>
      <c r="U77" s="258"/>
      <c r="V77" s="259"/>
      <c r="W77" s="258"/>
      <c r="X77" s="259"/>
      <c r="Y77" s="258"/>
      <c r="Z77" s="259"/>
      <c r="AA77" s="258"/>
      <c r="AB77" s="259"/>
      <c r="AC77" s="258"/>
      <c r="AD77" s="259"/>
      <c r="AE77" s="258"/>
      <c r="AF77" s="259"/>
      <c r="AG77" s="258"/>
      <c r="AH77" s="259"/>
      <c r="AI77" s="258"/>
      <c r="AJ77" s="259"/>
      <c r="AK77" s="258"/>
      <c r="AL77" s="259"/>
      <c r="AM77" s="258"/>
      <c r="AN77" s="259"/>
      <c r="AO77" s="258"/>
      <c r="AP77" s="259"/>
      <c r="AQ77" s="258"/>
      <c r="AR77" s="259"/>
      <c r="AS77" s="258"/>
      <c r="AT77" s="259"/>
      <c r="AU77" s="258"/>
      <c r="AV77" s="259"/>
      <c r="AW77" s="258"/>
      <c r="AX77" s="259"/>
      <c r="AY77" s="258"/>
      <c r="AZ77" s="259"/>
      <c r="BA77" s="258">
        <v>421</v>
      </c>
      <c r="BB77" s="259">
        <v>47</v>
      </c>
      <c r="BC77" s="258">
        <v>798</v>
      </c>
      <c r="BD77" s="259">
        <v>81</v>
      </c>
      <c r="BE77" s="258">
        <v>1037</v>
      </c>
      <c r="BF77" s="259">
        <v>112</v>
      </c>
      <c r="BG77" s="258">
        <v>1294</v>
      </c>
      <c r="BH77" s="259">
        <v>132</v>
      </c>
      <c r="BI77" s="258">
        <v>1561</v>
      </c>
      <c r="BJ77" s="259">
        <v>191</v>
      </c>
      <c r="BK77" s="258">
        <v>1766</v>
      </c>
      <c r="BL77" s="259">
        <v>220</v>
      </c>
      <c r="BM77" s="258">
        <v>1998</v>
      </c>
      <c r="BN77" s="259">
        <v>258</v>
      </c>
      <c r="BO77" s="258">
        <v>2225</v>
      </c>
      <c r="BP77" s="259">
        <v>300</v>
      </c>
      <c r="BQ77" s="258">
        <v>2436</v>
      </c>
      <c r="BR77" s="259">
        <v>337</v>
      </c>
      <c r="BS77" s="258">
        <v>2665</v>
      </c>
      <c r="BT77" s="259">
        <v>366</v>
      </c>
      <c r="BU77" s="258">
        <v>2903</v>
      </c>
      <c r="BV77" s="259">
        <v>412</v>
      </c>
      <c r="BW77" s="258">
        <v>3133</v>
      </c>
      <c r="BX77" s="259">
        <v>429</v>
      </c>
      <c r="BY77" s="258">
        <v>3366</v>
      </c>
      <c r="BZ77" s="259">
        <v>458</v>
      </c>
      <c r="CA77" s="258">
        <v>3587</v>
      </c>
      <c r="CB77" s="259">
        <v>473</v>
      </c>
      <c r="CC77" s="258">
        <v>3844</v>
      </c>
      <c r="CD77" s="259">
        <v>505</v>
      </c>
      <c r="CE77" s="258">
        <v>4121</v>
      </c>
      <c r="CF77" s="259">
        <v>526</v>
      </c>
      <c r="CG77" s="258">
        <v>4422</v>
      </c>
      <c r="CH77" s="259">
        <v>560</v>
      </c>
      <c r="CI77" s="258">
        <v>4686</v>
      </c>
      <c r="CJ77" s="259">
        <v>587</v>
      </c>
      <c r="CK77" s="258">
        <v>4969</v>
      </c>
      <c r="CL77" s="259">
        <v>617</v>
      </c>
      <c r="CM77" s="258">
        <v>5260</v>
      </c>
      <c r="CN77" s="259">
        <v>610</v>
      </c>
      <c r="CO77" s="258">
        <v>5503</v>
      </c>
      <c r="CP77" s="259">
        <v>646</v>
      </c>
      <c r="CQ77" s="258">
        <v>5807</v>
      </c>
      <c r="CR77" s="259">
        <v>685</v>
      </c>
      <c r="CS77" s="258">
        <v>6075</v>
      </c>
      <c r="CT77" s="259">
        <v>719</v>
      </c>
      <c r="CU77" s="258">
        <v>6392</v>
      </c>
      <c r="CV77" s="259">
        <v>765</v>
      </c>
      <c r="CW77" s="258">
        <v>6680</v>
      </c>
      <c r="CX77" s="259">
        <v>795</v>
      </c>
      <c r="CY77" s="258">
        <v>6954</v>
      </c>
      <c r="CZ77" s="259">
        <v>825</v>
      </c>
      <c r="DA77" s="258">
        <v>7222</v>
      </c>
      <c r="DB77" s="259">
        <v>868</v>
      </c>
      <c r="DC77" s="258">
        <v>7424</v>
      </c>
      <c r="DD77" s="259">
        <v>884</v>
      </c>
      <c r="DE77" s="258">
        <v>7683</v>
      </c>
      <c r="DF77" s="259">
        <v>922</v>
      </c>
      <c r="DG77" s="258">
        <v>8033</v>
      </c>
      <c r="DH77" s="259">
        <v>969</v>
      </c>
      <c r="DI77" s="258">
        <v>8382</v>
      </c>
      <c r="DJ77" s="259">
        <v>1018</v>
      </c>
      <c r="DK77" s="258">
        <v>8700</v>
      </c>
      <c r="DL77" s="259">
        <v>1068</v>
      </c>
      <c r="DM77" s="258">
        <v>9070</v>
      </c>
      <c r="DN77" s="259">
        <v>1123</v>
      </c>
      <c r="DO77" s="258">
        <v>9376</v>
      </c>
      <c r="DP77" s="260">
        <v>1183</v>
      </c>
      <c r="DQ77" s="258">
        <v>9731</v>
      </c>
      <c r="DR77" s="259">
        <v>1224</v>
      </c>
      <c r="DS77" s="258">
        <v>10057</v>
      </c>
      <c r="DT77" s="259">
        <v>1384</v>
      </c>
      <c r="DU77" s="258">
        <v>10333</v>
      </c>
      <c r="DV77" s="259">
        <v>1434</v>
      </c>
      <c r="DW77" s="258">
        <v>10636</v>
      </c>
      <c r="DX77" s="260">
        <v>1484</v>
      </c>
      <c r="DY77" s="258">
        <v>11003</v>
      </c>
      <c r="DZ77" s="259">
        <v>1520</v>
      </c>
      <c r="EA77" s="258">
        <v>11345</v>
      </c>
      <c r="EB77" s="259">
        <v>1571</v>
      </c>
      <c r="EC77" s="258">
        <v>11712</v>
      </c>
      <c r="ED77" s="259">
        <v>1608</v>
      </c>
      <c r="EE77" s="258">
        <v>12061</v>
      </c>
      <c r="EF77" s="260">
        <v>1642</v>
      </c>
      <c r="EG77" s="258">
        <v>12402</v>
      </c>
      <c r="EH77" s="259">
        <v>1686</v>
      </c>
      <c r="EI77" s="258">
        <v>12802</v>
      </c>
      <c r="EJ77" s="259">
        <v>1716</v>
      </c>
      <c r="EK77" s="258">
        <v>13161</v>
      </c>
      <c r="EL77" s="259">
        <v>1756</v>
      </c>
      <c r="EM77" s="258">
        <v>13522</v>
      </c>
      <c r="EN77" s="259">
        <v>1792</v>
      </c>
      <c r="EO77" s="258">
        <v>13922</v>
      </c>
      <c r="EP77" s="259">
        <v>1844</v>
      </c>
      <c r="EQ77" s="258">
        <v>14280</v>
      </c>
      <c r="ER77" s="259">
        <v>1968</v>
      </c>
      <c r="ES77" s="258">
        <v>14636</v>
      </c>
      <c r="ET77" s="259">
        <v>2015</v>
      </c>
      <c r="EU77" s="260">
        <v>15037</v>
      </c>
      <c r="EV77" s="260">
        <v>2065</v>
      </c>
      <c r="EW77" s="258">
        <v>15472</v>
      </c>
      <c r="EX77" s="260">
        <v>2111</v>
      </c>
      <c r="EY77" s="258"/>
      <c r="EZ77" s="260"/>
      <c r="FA77" s="258"/>
      <c r="FB77" s="260"/>
      <c r="FC77" s="260"/>
      <c r="FD77" s="260"/>
    </row>
    <row r="78" spans="1:160" s="148" customFormat="1" x14ac:dyDescent="0.2">
      <c r="A78" s="256">
        <v>72</v>
      </c>
      <c r="B78" s="257" t="s">
        <v>289</v>
      </c>
      <c r="C78" s="258"/>
      <c r="D78" s="259"/>
      <c r="E78" s="258"/>
      <c r="F78" s="259"/>
      <c r="G78" s="258"/>
      <c r="H78" s="259"/>
      <c r="I78" s="258"/>
      <c r="J78" s="259"/>
      <c r="K78" s="258"/>
      <c r="L78" s="259"/>
      <c r="M78" s="258"/>
      <c r="N78" s="259"/>
      <c r="O78" s="258"/>
      <c r="P78" s="259"/>
      <c r="Q78" s="258"/>
      <c r="R78" s="259"/>
      <c r="S78" s="258"/>
      <c r="T78" s="259"/>
      <c r="U78" s="258"/>
      <c r="V78" s="259"/>
      <c r="W78" s="258"/>
      <c r="X78" s="259"/>
      <c r="Y78" s="258"/>
      <c r="Z78" s="259"/>
      <c r="AA78" s="258"/>
      <c r="AB78" s="259"/>
      <c r="AC78" s="258"/>
      <c r="AD78" s="259"/>
      <c r="AE78" s="258"/>
      <c r="AF78" s="259"/>
      <c r="AG78" s="258"/>
      <c r="AH78" s="259"/>
      <c r="AI78" s="258"/>
      <c r="AJ78" s="259"/>
      <c r="AK78" s="258"/>
      <c r="AL78" s="259"/>
      <c r="AM78" s="258"/>
      <c r="AN78" s="259"/>
      <c r="AO78" s="258"/>
      <c r="AP78" s="259"/>
      <c r="AQ78" s="258"/>
      <c r="AR78" s="259"/>
      <c r="AS78" s="258"/>
      <c r="AT78" s="259"/>
      <c r="AU78" s="258"/>
      <c r="AV78" s="259"/>
      <c r="AW78" s="258"/>
      <c r="AX78" s="259"/>
      <c r="AY78" s="258"/>
      <c r="AZ78" s="259"/>
      <c r="BA78" s="258">
        <v>313</v>
      </c>
      <c r="BB78" s="259">
        <v>74</v>
      </c>
      <c r="BC78" s="258">
        <v>587</v>
      </c>
      <c r="BD78" s="259">
        <v>147</v>
      </c>
      <c r="BE78" s="258">
        <v>840</v>
      </c>
      <c r="BF78" s="259">
        <v>187</v>
      </c>
      <c r="BG78" s="258">
        <v>1057</v>
      </c>
      <c r="BH78" s="259">
        <v>206</v>
      </c>
      <c r="BI78" s="258">
        <v>1253</v>
      </c>
      <c r="BJ78" s="259">
        <v>284</v>
      </c>
      <c r="BK78" s="258">
        <v>1459</v>
      </c>
      <c r="BL78" s="259">
        <v>324</v>
      </c>
      <c r="BM78" s="258">
        <v>1682</v>
      </c>
      <c r="BN78" s="259">
        <v>355</v>
      </c>
      <c r="BO78" s="258">
        <v>1850</v>
      </c>
      <c r="BP78" s="259">
        <v>397</v>
      </c>
      <c r="BQ78" s="258">
        <v>2017</v>
      </c>
      <c r="BR78" s="259">
        <v>433</v>
      </c>
      <c r="BS78" s="258">
        <v>2203</v>
      </c>
      <c r="BT78" s="259">
        <v>467</v>
      </c>
      <c r="BU78" s="258">
        <v>2388</v>
      </c>
      <c r="BV78" s="259">
        <v>496</v>
      </c>
      <c r="BW78" s="258">
        <v>2584</v>
      </c>
      <c r="BX78" s="259">
        <v>534</v>
      </c>
      <c r="BY78" s="258">
        <v>2743</v>
      </c>
      <c r="BZ78" s="259">
        <v>565</v>
      </c>
      <c r="CA78" s="258">
        <v>2941</v>
      </c>
      <c r="CB78" s="259">
        <v>594</v>
      </c>
      <c r="CC78" s="258">
        <v>3177</v>
      </c>
      <c r="CD78" s="259">
        <v>630</v>
      </c>
      <c r="CE78" s="258">
        <v>3336</v>
      </c>
      <c r="CF78" s="259">
        <v>668</v>
      </c>
      <c r="CG78" s="258">
        <v>3543</v>
      </c>
      <c r="CH78" s="259">
        <v>719</v>
      </c>
      <c r="CI78" s="258">
        <v>3724</v>
      </c>
      <c r="CJ78" s="259">
        <v>760</v>
      </c>
      <c r="CK78" s="258">
        <v>3935</v>
      </c>
      <c r="CL78" s="259">
        <v>807</v>
      </c>
      <c r="CM78" s="258">
        <v>4146</v>
      </c>
      <c r="CN78" s="259">
        <v>821</v>
      </c>
      <c r="CO78" s="258">
        <v>4340</v>
      </c>
      <c r="CP78" s="259">
        <v>872</v>
      </c>
      <c r="CQ78" s="258">
        <v>4571</v>
      </c>
      <c r="CR78" s="259">
        <v>926</v>
      </c>
      <c r="CS78" s="258">
        <v>4817</v>
      </c>
      <c r="CT78" s="259">
        <v>960</v>
      </c>
      <c r="CU78" s="258">
        <v>5044</v>
      </c>
      <c r="CV78" s="259">
        <v>1017</v>
      </c>
      <c r="CW78" s="258">
        <v>5283</v>
      </c>
      <c r="CX78" s="259">
        <v>1055</v>
      </c>
      <c r="CY78" s="258">
        <v>5532</v>
      </c>
      <c r="CZ78" s="259">
        <v>1083</v>
      </c>
      <c r="DA78" s="258">
        <v>5796</v>
      </c>
      <c r="DB78" s="259">
        <v>1154</v>
      </c>
      <c r="DC78" s="258">
        <v>5971</v>
      </c>
      <c r="DD78" s="259">
        <v>1169</v>
      </c>
      <c r="DE78" s="258">
        <v>6207</v>
      </c>
      <c r="DF78" s="259">
        <v>1213</v>
      </c>
      <c r="DG78" s="258">
        <v>6475</v>
      </c>
      <c r="DH78" s="259">
        <v>1256</v>
      </c>
      <c r="DI78" s="258">
        <v>6747</v>
      </c>
      <c r="DJ78" s="259">
        <v>1305</v>
      </c>
      <c r="DK78" s="258">
        <v>7038</v>
      </c>
      <c r="DL78" s="259">
        <v>1371</v>
      </c>
      <c r="DM78" s="258">
        <v>7299</v>
      </c>
      <c r="DN78" s="259">
        <v>1406</v>
      </c>
      <c r="DO78" s="258">
        <v>7574</v>
      </c>
      <c r="DP78" s="260">
        <v>1500</v>
      </c>
      <c r="DQ78" s="258">
        <v>7830</v>
      </c>
      <c r="DR78" s="259">
        <v>1543</v>
      </c>
      <c r="DS78" s="258">
        <v>8130</v>
      </c>
      <c r="DT78" s="259">
        <v>1648</v>
      </c>
      <c r="DU78" s="258">
        <v>8443</v>
      </c>
      <c r="DV78" s="259">
        <v>1694</v>
      </c>
      <c r="DW78" s="258">
        <v>8720</v>
      </c>
      <c r="DX78" s="260">
        <v>1751</v>
      </c>
      <c r="DY78" s="258">
        <v>9070</v>
      </c>
      <c r="DZ78" s="259">
        <v>1800</v>
      </c>
      <c r="EA78" s="258">
        <v>9356</v>
      </c>
      <c r="EB78" s="259">
        <v>1868</v>
      </c>
      <c r="EC78" s="258">
        <v>9686</v>
      </c>
      <c r="ED78" s="259">
        <v>1915</v>
      </c>
      <c r="EE78" s="258">
        <v>9970</v>
      </c>
      <c r="EF78" s="260">
        <v>1958</v>
      </c>
      <c r="EG78" s="258">
        <v>10289</v>
      </c>
      <c r="EH78" s="259">
        <v>2008</v>
      </c>
      <c r="EI78" s="258">
        <v>10594</v>
      </c>
      <c r="EJ78" s="259">
        <v>2060</v>
      </c>
      <c r="EK78" s="258">
        <v>10911</v>
      </c>
      <c r="EL78" s="259">
        <v>2121</v>
      </c>
      <c r="EM78" s="258">
        <v>11217</v>
      </c>
      <c r="EN78" s="259">
        <v>2172</v>
      </c>
      <c r="EO78" s="258">
        <v>11596</v>
      </c>
      <c r="EP78" s="259">
        <v>2227</v>
      </c>
      <c r="EQ78" s="258">
        <v>11985</v>
      </c>
      <c r="ER78" s="259">
        <v>2380</v>
      </c>
      <c r="ES78" s="258">
        <v>12353</v>
      </c>
      <c r="ET78" s="259">
        <v>2459</v>
      </c>
      <c r="EU78" s="260">
        <v>12758</v>
      </c>
      <c r="EV78" s="260">
        <v>2511</v>
      </c>
      <c r="EW78" s="258">
        <v>13129</v>
      </c>
      <c r="EX78" s="260">
        <v>2589</v>
      </c>
      <c r="EY78" s="258"/>
      <c r="EZ78" s="260"/>
      <c r="FA78" s="258"/>
      <c r="FB78" s="260"/>
      <c r="FC78" s="260"/>
      <c r="FD78" s="260"/>
    </row>
    <row r="79" spans="1:160" s="148" customFormat="1" x14ac:dyDescent="0.2">
      <c r="A79" s="256">
        <v>73</v>
      </c>
      <c r="B79" s="257" t="s">
        <v>290</v>
      </c>
      <c r="C79" s="258"/>
      <c r="D79" s="259"/>
      <c r="E79" s="258"/>
      <c r="F79" s="259"/>
      <c r="G79" s="258"/>
      <c r="H79" s="259"/>
      <c r="I79" s="258"/>
      <c r="J79" s="259"/>
      <c r="K79" s="258"/>
      <c r="L79" s="259"/>
      <c r="M79" s="258"/>
      <c r="N79" s="259"/>
      <c r="O79" s="258"/>
      <c r="P79" s="259"/>
      <c r="Q79" s="258"/>
      <c r="R79" s="259"/>
      <c r="S79" s="258"/>
      <c r="T79" s="259"/>
      <c r="U79" s="258"/>
      <c r="V79" s="259"/>
      <c r="W79" s="258"/>
      <c r="X79" s="259"/>
      <c r="Y79" s="258"/>
      <c r="Z79" s="259"/>
      <c r="AA79" s="258"/>
      <c r="AB79" s="259"/>
      <c r="AC79" s="258"/>
      <c r="AD79" s="259"/>
      <c r="AE79" s="258"/>
      <c r="AF79" s="259"/>
      <c r="AG79" s="258"/>
      <c r="AH79" s="259"/>
      <c r="AI79" s="258"/>
      <c r="AJ79" s="259"/>
      <c r="AK79" s="258"/>
      <c r="AL79" s="259"/>
      <c r="AM79" s="258"/>
      <c r="AN79" s="259"/>
      <c r="AO79" s="258"/>
      <c r="AP79" s="259"/>
      <c r="AQ79" s="258"/>
      <c r="AR79" s="259"/>
      <c r="AS79" s="258"/>
      <c r="AT79" s="259"/>
      <c r="AU79" s="258"/>
      <c r="AV79" s="259"/>
      <c r="AW79" s="258"/>
      <c r="AX79" s="259"/>
      <c r="AY79" s="258"/>
      <c r="AZ79" s="259"/>
      <c r="BA79" s="258">
        <v>26</v>
      </c>
      <c r="BB79" s="259">
        <v>6</v>
      </c>
      <c r="BC79" s="258">
        <v>42</v>
      </c>
      <c r="BD79" s="259">
        <v>7</v>
      </c>
      <c r="BE79" s="258">
        <v>53</v>
      </c>
      <c r="BF79" s="259">
        <v>8</v>
      </c>
      <c r="BG79" s="258">
        <v>68</v>
      </c>
      <c r="BH79" s="259">
        <v>9</v>
      </c>
      <c r="BI79" s="258">
        <v>81</v>
      </c>
      <c r="BJ79" s="259">
        <v>14</v>
      </c>
      <c r="BK79" s="258">
        <v>99</v>
      </c>
      <c r="BL79" s="259">
        <v>17</v>
      </c>
      <c r="BM79" s="258">
        <v>133</v>
      </c>
      <c r="BN79" s="259">
        <v>20</v>
      </c>
      <c r="BO79" s="258">
        <v>165</v>
      </c>
      <c r="BP79" s="259">
        <v>22</v>
      </c>
      <c r="BQ79" s="258">
        <v>201</v>
      </c>
      <c r="BR79" s="259">
        <v>26</v>
      </c>
      <c r="BS79" s="258">
        <v>225</v>
      </c>
      <c r="BT79" s="259">
        <v>28</v>
      </c>
      <c r="BU79" s="258">
        <v>240</v>
      </c>
      <c r="BV79" s="259">
        <v>31</v>
      </c>
      <c r="BW79" s="258">
        <v>255</v>
      </c>
      <c r="BX79" s="259">
        <v>33</v>
      </c>
      <c r="BY79" s="258">
        <v>266</v>
      </c>
      <c r="BZ79" s="259">
        <v>38</v>
      </c>
      <c r="CA79" s="258">
        <v>284</v>
      </c>
      <c r="CB79" s="259">
        <v>41</v>
      </c>
      <c r="CC79" s="258">
        <v>304</v>
      </c>
      <c r="CD79" s="259">
        <v>43</v>
      </c>
      <c r="CE79" s="258">
        <v>318</v>
      </c>
      <c r="CF79" s="259">
        <v>45</v>
      </c>
      <c r="CG79" s="258">
        <v>336</v>
      </c>
      <c r="CH79" s="259">
        <v>47</v>
      </c>
      <c r="CI79" s="258">
        <v>352</v>
      </c>
      <c r="CJ79" s="259">
        <v>52</v>
      </c>
      <c r="CK79" s="258">
        <v>363</v>
      </c>
      <c r="CL79" s="259">
        <v>53</v>
      </c>
      <c r="CM79" s="258">
        <v>387</v>
      </c>
      <c r="CN79" s="259">
        <v>51</v>
      </c>
      <c r="CO79" s="258">
        <v>398</v>
      </c>
      <c r="CP79" s="259">
        <v>54</v>
      </c>
      <c r="CQ79" s="258">
        <v>415</v>
      </c>
      <c r="CR79" s="259">
        <v>56</v>
      </c>
      <c r="CS79" s="258">
        <v>435</v>
      </c>
      <c r="CT79" s="259">
        <v>62</v>
      </c>
      <c r="CU79" s="258">
        <v>455</v>
      </c>
      <c r="CV79" s="259">
        <v>67</v>
      </c>
      <c r="CW79" s="258">
        <v>478</v>
      </c>
      <c r="CX79" s="259">
        <v>69</v>
      </c>
      <c r="CY79" s="258">
        <v>508</v>
      </c>
      <c r="CZ79" s="259">
        <v>74</v>
      </c>
      <c r="DA79" s="258">
        <v>530</v>
      </c>
      <c r="DB79" s="259">
        <v>80</v>
      </c>
      <c r="DC79" s="258">
        <v>543</v>
      </c>
      <c r="DD79" s="259">
        <v>81</v>
      </c>
      <c r="DE79" s="258">
        <v>564</v>
      </c>
      <c r="DF79" s="259">
        <v>81</v>
      </c>
      <c r="DG79" s="258">
        <v>581</v>
      </c>
      <c r="DH79" s="259">
        <v>87</v>
      </c>
      <c r="DI79" s="258">
        <v>599</v>
      </c>
      <c r="DJ79" s="259">
        <v>92</v>
      </c>
      <c r="DK79" s="258">
        <v>621</v>
      </c>
      <c r="DL79" s="259">
        <v>94</v>
      </c>
      <c r="DM79" s="258">
        <v>641</v>
      </c>
      <c r="DN79" s="259">
        <v>95</v>
      </c>
      <c r="DO79" s="258">
        <v>655</v>
      </c>
      <c r="DP79" s="260">
        <v>99</v>
      </c>
      <c r="DQ79" s="258">
        <v>670</v>
      </c>
      <c r="DR79" s="259">
        <v>100</v>
      </c>
      <c r="DS79" s="258">
        <v>692</v>
      </c>
      <c r="DT79" s="259">
        <v>114</v>
      </c>
      <c r="DU79" s="258">
        <v>710</v>
      </c>
      <c r="DV79" s="259">
        <v>114</v>
      </c>
      <c r="DW79" s="258">
        <v>733</v>
      </c>
      <c r="DX79" s="260">
        <v>117</v>
      </c>
      <c r="DY79" s="258">
        <v>758</v>
      </c>
      <c r="DZ79" s="259">
        <v>117</v>
      </c>
      <c r="EA79" s="258">
        <v>798</v>
      </c>
      <c r="EB79" s="259">
        <v>119</v>
      </c>
      <c r="EC79" s="258">
        <v>825</v>
      </c>
      <c r="ED79" s="259">
        <v>120</v>
      </c>
      <c r="EE79" s="258">
        <v>859</v>
      </c>
      <c r="EF79" s="260">
        <v>123</v>
      </c>
      <c r="EG79" s="258">
        <v>882</v>
      </c>
      <c r="EH79" s="259">
        <v>127</v>
      </c>
      <c r="EI79" s="258">
        <v>912</v>
      </c>
      <c r="EJ79" s="259">
        <v>132</v>
      </c>
      <c r="EK79" s="258">
        <v>941</v>
      </c>
      <c r="EL79" s="259">
        <v>133</v>
      </c>
      <c r="EM79" s="258">
        <v>982</v>
      </c>
      <c r="EN79" s="259">
        <v>133</v>
      </c>
      <c r="EO79" s="258">
        <v>1018</v>
      </c>
      <c r="EP79" s="259">
        <v>134</v>
      </c>
      <c r="EQ79" s="258">
        <v>1039</v>
      </c>
      <c r="ER79" s="259">
        <v>140</v>
      </c>
      <c r="ES79" s="258">
        <v>1068</v>
      </c>
      <c r="ET79" s="259">
        <v>142</v>
      </c>
      <c r="EU79" s="260">
        <v>1082</v>
      </c>
      <c r="EV79" s="260">
        <v>142</v>
      </c>
      <c r="EW79" s="258">
        <v>1111</v>
      </c>
      <c r="EX79" s="260">
        <v>142</v>
      </c>
      <c r="EY79" s="258"/>
      <c r="EZ79" s="260"/>
      <c r="FA79" s="258"/>
      <c r="FB79" s="260"/>
      <c r="FC79" s="260"/>
      <c r="FD79" s="260"/>
    </row>
    <row r="80" spans="1:160" s="148" customFormat="1" x14ac:dyDescent="0.2">
      <c r="A80" s="256">
        <v>74</v>
      </c>
      <c r="B80" s="257" t="s">
        <v>291</v>
      </c>
      <c r="C80" s="258"/>
      <c r="D80" s="259"/>
      <c r="E80" s="258"/>
      <c r="F80" s="259"/>
      <c r="G80" s="258"/>
      <c r="H80" s="259"/>
      <c r="I80" s="258"/>
      <c r="J80" s="259"/>
      <c r="K80" s="258"/>
      <c r="L80" s="259"/>
      <c r="M80" s="258"/>
      <c r="N80" s="259"/>
      <c r="O80" s="258"/>
      <c r="P80" s="259"/>
      <c r="Q80" s="258"/>
      <c r="R80" s="259"/>
      <c r="S80" s="258"/>
      <c r="T80" s="259"/>
      <c r="U80" s="258"/>
      <c r="V80" s="259"/>
      <c r="W80" s="258"/>
      <c r="X80" s="259"/>
      <c r="Y80" s="258"/>
      <c r="Z80" s="259"/>
      <c r="AA80" s="258"/>
      <c r="AB80" s="259"/>
      <c r="AC80" s="258"/>
      <c r="AD80" s="259"/>
      <c r="AE80" s="258"/>
      <c r="AF80" s="259"/>
      <c r="AG80" s="258"/>
      <c r="AH80" s="259"/>
      <c r="AI80" s="258"/>
      <c r="AJ80" s="259"/>
      <c r="AK80" s="258"/>
      <c r="AL80" s="259"/>
      <c r="AM80" s="258"/>
      <c r="AN80" s="259"/>
      <c r="AO80" s="258"/>
      <c r="AP80" s="259"/>
      <c r="AQ80" s="258"/>
      <c r="AR80" s="259"/>
      <c r="AS80" s="258"/>
      <c r="AT80" s="259"/>
      <c r="AU80" s="258"/>
      <c r="AV80" s="259"/>
      <c r="AW80" s="258"/>
      <c r="AX80" s="259"/>
      <c r="AY80" s="258"/>
      <c r="AZ80" s="259"/>
      <c r="BA80" s="258">
        <v>500</v>
      </c>
      <c r="BB80" s="259">
        <v>34</v>
      </c>
      <c r="BC80" s="258">
        <v>802</v>
      </c>
      <c r="BD80" s="259">
        <v>65</v>
      </c>
      <c r="BE80" s="258">
        <v>1108</v>
      </c>
      <c r="BF80" s="259">
        <v>98</v>
      </c>
      <c r="BG80" s="258">
        <v>1419</v>
      </c>
      <c r="BH80" s="259">
        <v>126</v>
      </c>
      <c r="BI80" s="258">
        <v>1706</v>
      </c>
      <c r="BJ80" s="259">
        <v>172</v>
      </c>
      <c r="BK80" s="258">
        <v>2042</v>
      </c>
      <c r="BL80" s="259">
        <v>205</v>
      </c>
      <c r="BM80" s="258">
        <v>2261</v>
      </c>
      <c r="BN80" s="259">
        <v>231</v>
      </c>
      <c r="BO80" s="258">
        <v>2564</v>
      </c>
      <c r="BP80" s="259">
        <v>258</v>
      </c>
      <c r="BQ80" s="258">
        <v>2839</v>
      </c>
      <c r="BR80" s="259">
        <v>293</v>
      </c>
      <c r="BS80" s="258">
        <v>3091</v>
      </c>
      <c r="BT80" s="259">
        <v>335</v>
      </c>
      <c r="BU80" s="258">
        <v>3282</v>
      </c>
      <c r="BV80" s="259">
        <v>370</v>
      </c>
      <c r="BW80" s="258">
        <v>3531</v>
      </c>
      <c r="BX80" s="259">
        <v>401</v>
      </c>
      <c r="BY80" s="258">
        <v>3742</v>
      </c>
      <c r="BZ80" s="259">
        <v>441</v>
      </c>
      <c r="CA80" s="258">
        <v>3917</v>
      </c>
      <c r="CB80" s="259">
        <v>474</v>
      </c>
      <c r="CC80" s="258">
        <v>4197</v>
      </c>
      <c r="CD80" s="259">
        <v>518</v>
      </c>
      <c r="CE80" s="258">
        <v>4448</v>
      </c>
      <c r="CF80" s="259">
        <v>560</v>
      </c>
      <c r="CG80" s="258">
        <v>4713</v>
      </c>
      <c r="CH80" s="259">
        <v>617</v>
      </c>
      <c r="CI80" s="258">
        <v>4997</v>
      </c>
      <c r="CJ80" s="259">
        <v>663</v>
      </c>
      <c r="CK80" s="258">
        <v>5283</v>
      </c>
      <c r="CL80" s="259">
        <v>701</v>
      </c>
      <c r="CM80" s="258">
        <v>5569</v>
      </c>
      <c r="CN80" s="259">
        <v>727</v>
      </c>
      <c r="CO80" s="258">
        <v>5868</v>
      </c>
      <c r="CP80" s="259">
        <v>767</v>
      </c>
      <c r="CQ80" s="258">
        <v>6141</v>
      </c>
      <c r="CR80" s="259">
        <v>821</v>
      </c>
      <c r="CS80" s="258">
        <v>6398</v>
      </c>
      <c r="CT80" s="259">
        <v>874</v>
      </c>
      <c r="CU80" s="258">
        <v>6746</v>
      </c>
      <c r="CV80" s="259">
        <v>925</v>
      </c>
      <c r="CW80" s="258">
        <v>7079</v>
      </c>
      <c r="CX80" s="259">
        <v>967</v>
      </c>
      <c r="CY80" s="258">
        <v>7383</v>
      </c>
      <c r="CZ80" s="259">
        <v>1009</v>
      </c>
      <c r="DA80" s="258">
        <v>7648</v>
      </c>
      <c r="DB80" s="259">
        <v>1066</v>
      </c>
      <c r="DC80" s="258">
        <v>7731</v>
      </c>
      <c r="DD80" s="259">
        <v>1081</v>
      </c>
      <c r="DE80" s="258">
        <v>7884</v>
      </c>
      <c r="DF80" s="259">
        <v>1117</v>
      </c>
      <c r="DG80" s="258">
        <v>8115</v>
      </c>
      <c r="DH80" s="259">
        <v>1177</v>
      </c>
      <c r="DI80" s="258">
        <v>8352</v>
      </c>
      <c r="DJ80" s="259">
        <v>1223</v>
      </c>
      <c r="DK80" s="258">
        <v>8564</v>
      </c>
      <c r="DL80" s="259">
        <v>1263</v>
      </c>
      <c r="DM80" s="258">
        <v>8841</v>
      </c>
      <c r="DN80" s="259">
        <v>1326</v>
      </c>
      <c r="DO80" s="258">
        <v>9145</v>
      </c>
      <c r="DP80" s="260">
        <v>1414</v>
      </c>
      <c r="DQ80" s="258">
        <v>9499</v>
      </c>
      <c r="DR80" s="259">
        <v>1458</v>
      </c>
      <c r="DS80" s="258">
        <v>9874</v>
      </c>
      <c r="DT80" s="259">
        <v>1548</v>
      </c>
      <c r="DU80" s="258">
        <v>10220</v>
      </c>
      <c r="DV80" s="259">
        <v>1599</v>
      </c>
      <c r="DW80" s="258">
        <v>10633</v>
      </c>
      <c r="DX80" s="260">
        <v>1645</v>
      </c>
      <c r="DY80" s="258">
        <v>10993</v>
      </c>
      <c r="DZ80" s="259">
        <v>1683</v>
      </c>
      <c r="EA80" s="258">
        <v>11408</v>
      </c>
      <c r="EB80" s="259">
        <v>1744</v>
      </c>
      <c r="EC80" s="258">
        <v>11824</v>
      </c>
      <c r="ED80" s="259">
        <v>1809</v>
      </c>
      <c r="EE80" s="258">
        <v>12124</v>
      </c>
      <c r="EF80" s="260">
        <v>1868</v>
      </c>
      <c r="EG80" s="258">
        <v>12455</v>
      </c>
      <c r="EH80" s="259">
        <v>1911</v>
      </c>
      <c r="EI80" s="258">
        <v>12818</v>
      </c>
      <c r="EJ80" s="259">
        <v>1962</v>
      </c>
      <c r="EK80" s="258">
        <v>13142</v>
      </c>
      <c r="EL80" s="259">
        <v>2004</v>
      </c>
      <c r="EM80" s="258">
        <v>13478</v>
      </c>
      <c r="EN80" s="259">
        <v>2048</v>
      </c>
      <c r="EO80" s="258">
        <v>13803</v>
      </c>
      <c r="EP80" s="259">
        <v>2089</v>
      </c>
      <c r="EQ80" s="258">
        <v>14218</v>
      </c>
      <c r="ER80" s="259">
        <v>2226</v>
      </c>
      <c r="ES80" s="258">
        <v>14634</v>
      </c>
      <c r="ET80" s="259">
        <v>2294</v>
      </c>
      <c r="EU80" s="260">
        <v>15104</v>
      </c>
      <c r="EV80" s="260">
        <v>2347</v>
      </c>
      <c r="EW80" s="258">
        <v>15467</v>
      </c>
      <c r="EX80" s="260">
        <v>2400</v>
      </c>
      <c r="EY80" s="258"/>
      <c r="EZ80" s="260"/>
      <c r="FA80" s="258"/>
      <c r="FB80" s="260"/>
      <c r="FC80" s="260"/>
      <c r="FD80" s="260"/>
    </row>
    <row r="81" spans="1:160" s="148" customFormat="1" x14ac:dyDescent="0.2">
      <c r="A81" s="256">
        <v>75</v>
      </c>
      <c r="B81" s="257" t="s">
        <v>292</v>
      </c>
      <c r="C81" s="258"/>
      <c r="D81" s="259"/>
      <c r="E81" s="258"/>
      <c r="F81" s="259"/>
      <c r="G81" s="258"/>
      <c r="H81" s="259"/>
      <c r="I81" s="258"/>
      <c r="J81" s="259"/>
      <c r="K81" s="258"/>
      <c r="L81" s="259"/>
      <c r="M81" s="258"/>
      <c r="N81" s="259"/>
      <c r="O81" s="258"/>
      <c r="P81" s="259"/>
      <c r="Q81" s="258"/>
      <c r="R81" s="259"/>
      <c r="S81" s="258"/>
      <c r="T81" s="259"/>
      <c r="U81" s="258"/>
      <c r="V81" s="259"/>
      <c r="W81" s="258"/>
      <c r="X81" s="259"/>
      <c r="Y81" s="258"/>
      <c r="Z81" s="259"/>
      <c r="AA81" s="258"/>
      <c r="AB81" s="259"/>
      <c r="AC81" s="258"/>
      <c r="AD81" s="259"/>
      <c r="AE81" s="258"/>
      <c r="AF81" s="259"/>
      <c r="AG81" s="258"/>
      <c r="AH81" s="259"/>
      <c r="AI81" s="258"/>
      <c r="AJ81" s="259"/>
      <c r="AK81" s="258"/>
      <c r="AL81" s="259"/>
      <c r="AM81" s="258"/>
      <c r="AN81" s="259"/>
      <c r="AO81" s="258"/>
      <c r="AP81" s="259"/>
      <c r="AQ81" s="258"/>
      <c r="AR81" s="259"/>
      <c r="AS81" s="258"/>
      <c r="AT81" s="259"/>
      <c r="AU81" s="258"/>
      <c r="AV81" s="259"/>
      <c r="AW81" s="258"/>
      <c r="AX81" s="259"/>
      <c r="AY81" s="258"/>
      <c r="AZ81" s="259"/>
      <c r="BA81" s="258">
        <v>3778</v>
      </c>
      <c r="BB81" s="259">
        <v>3331</v>
      </c>
      <c r="BC81" s="258">
        <v>6526</v>
      </c>
      <c r="BD81" s="259">
        <v>4377</v>
      </c>
      <c r="BE81" s="258">
        <v>7699</v>
      </c>
      <c r="BF81" s="259">
        <v>5098</v>
      </c>
      <c r="BG81" s="258">
        <v>8735</v>
      </c>
      <c r="BH81" s="259">
        <v>5993</v>
      </c>
      <c r="BI81" s="258">
        <v>9529</v>
      </c>
      <c r="BJ81" s="259">
        <v>7380</v>
      </c>
      <c r="BK81" s="258">
        <v>10223</v>
      </c>
      <c r="BL81" s="259">
        <v>8089</v>
      </c>
      <c r="BM81" s="258">
        <v>10965</v>
      </c>
      <c r="BN81" s="259">
        <v>8669</v>
      </c>
      <c r="BO81" s="258">
        <v>11635</v>
      </c>
      <c r="BP81" s="259">
        <v>9333</v>
      </c>
      <c r="BQ81" s="258">
        <v>12258</v>
      </c>
      <c r="BR81" s="259">
        <v>10046</v>
      </c>
      <c r="BS81" s="258">
        <v>12850</v>
      </c>
      <c r="BT81" s="259">
        <v>10639</v>
      </c>
      <c r="BU81" s="258">
        <v>13447</v>
      </c>
      <c r="BV81" s="259">
        <v>11306</v>
      </c>
      <c r="BW81" s="258">
        <v>14212</v>
      </c>
      <c r="BX81" s="259">
        <v>12062</v>
      </c>
      <c r="BY81" s="258">
        <v>14903</v>
      </c>
      <c r="BZ81" s="259">
        <v>12922</v>
      </c>
      <c r="CA81" s="258">
        <v>15339</v>
      </c>
      <c r="CB81" s="259">
        <v>13708</v>
      </c>
      <c r="CC81" s="258">
        <v>15845</v>
      </c>
      <c r="CD81" s="259">
        <v>14414</v>
      </c>
      <c r="CE81" s="258">
        <v>16422</v>
      </c>
      <c r="CF81" s="259">
        <v>15209</v>
      </c>
      <c r="CG81" s="258">
        <v>17039</v>
      </c>
      <c r="CH81" s="259">
        <v>15979</v>
      </c>
      <c r="CI81" s="258">
        <v>17517</v>
      </c>
      <c r="CJ81" s="259">
        <v>16674</v>
      </c>
      <c r="CK81" s="258">
        <v>17944</v>
      </c>
      <c r="CL81" s="259">
        <v>17337</v>
      </c>
      <c r="CM81" s="258">
        <v>18465</v>
      </c>
      <c r="CN81" s="259">
        <v>17764</v>
      </c>
      <c r="CO81" s="258">
        <v>19021</v>
      </c>
      <c r="CP81" s="259">
        <v>18498</v>
      </c>
      <c r="CQ81" s="258">
        <v>19599</v>
      </c>
      <c r="CR81" s="259">
        <v>19257</v>
      </c>
      <c r="CS81" s="258">
        <v>20115</v>
      </c>
      <c r="CT81" s="259">
        <v>19875</v>
      </c>
      <c r="CU81" s="258">
        <v>20746</v>
      </c>
      <c r="CV81" s="259">
        <v>20607</v>
      </c>
      <c r="CW81" s="258">
        <v>21469</v>
      </c>
      <c r="CX81" s="259">
        <v>21346</v>
      </c>
      <c r="CY81" s="258">
        <v>22095</v>
      </c>
      <c r="CZ81" s="259">
        <v>21971</v>
      </c>
      <c r="DA81" s="258">
        <v>22621</v>
      </c>
      <c r="DB81" s="259">
        <v>22754</v>
      </c>
      <c r="DC81" s="258">
        <v>22940</v>
      </c>
      <c r="DD81" s="259">
        <v>23082</v>
      </c>
      <c r="DE81" s="258">
        <v>23346</v>
      </c>
      <c r="DF81" s="259">
        <v>23622</v>
      </c>
      <c r="DG81" s="258">
        <v>23786</v>
      </c>
      <c r="DH81" s="259">
        <v>24181</v>
      </c>
      <c r="DI81" s="258">
        <v>24294</v>
      </c>
      <c r="DJ81" s="259">
        <v>24695</v>
      </c>
      <c r="DK81" s="258">
        <v>24830</v>
      </c>
      <c r="DL81" s="259">
        <v>25375</v>
      </c>
      <c r="DM81" s="258">
        <v>25379</v>
      </c>
      <c r="DN81" s="259">
        <v>26212</v>
      </c>
      <c r="DO81" s="258">
        <v>25929</v>
      </c>
      <c r="DP81" s="260">
        <v>26926</v>
      </c>
      <c r="DQ81" s="258">
        <v>26373</v>
      </c>
      <c r="DR81" s="259">
        <v>27422</v>
      </c>
      <c r="DS81" s="258">
        <v>26907</v>
      </c>
      <c r="DT81" s="259">
        <v>28659</v>
      </c>
      <c r="DU81" s="258">
        <v>27403</v>
      </c>
      <c r="DV81" s="259">
        <v>29408</v>
      </c>
      <c r="DW81" s="258">
        <v>27978</v>
      </c>
      <c r="DX81" s="260">
        <v>30070</v>
      </c>
      <c r="DY81" s="258">
        <v>28574</v>
      </c>
      <c r="DZ81" s="259">
        <v>30682</v>
      </c>
      <c r="EA81" s="258">
        <v>29203</v>
      </c>
      <c r="EB81" s="259">
        <v>31330</v>
      </c>
      <c r="EC81" s="258">
        <v>29774</v>
      </c>
      <c r="ED81" s="259">
        <v>32026</v>
      </c>
      <c r="EE81" s="258">
        <v>30410</v>
      </c>
      <c r="EF81" s="260">
        <v>32672</v>
      </c>
      <c r="EG81" s="258">
        <v>31008</v>
      </c>
      <c r="EH81" s="259">
        <v>33227</v>
      </c>
      <c r="EI81" s="258">
        <v>31620</v>
      </c>
      <c r="EJ81" s="259">
        <v>33833</v>
      </c>
      <c r="EK81" s="258">
        <v>32206</v>
      </c>
      <c r="EL81" s="259">
        <v>34452</v>
      </c>
      <c r="EM81" s="258">
        <v>32708</v>
      </c>
      <c r="EN81" s="259">
        <v>35074</v>
      </c>
      <c r="EO81" s="258">
        <v>33327</v>
      </c>
      <c r="EP81" s="259">
        <v>35933</v>
      </c>
      <c r="EQ81" s="258">
        <v>33992</v>
      </c>
      <c r="ER81" s="259">
        <v>37587</v>
      </c>
      <c r="ES81" s="258">
        <v>34761</v>
      </c>
      <c r="ET81" s="259">
        <v>38240</v>
      </c>
      <c r="EU81" s="260">
        <v>35536</v>
      </c>
      <c r="EV81" s="260">
        <v>38904</v>
      </c>
      <c r="EW81" s="258">
        <v>36339</v>
      </c>
      <c r="EX81" s="260">
        <v>39529</v>
      </c>
      <c r="EY81" s="258"/>
      <c r="EZ81" s="260"/>
      <c r="FA81" s="258"/>
      <c r="FB81" s="260"/>
      <c r="FC81" s="260"/>
      <c r="FD81" s="260"/>
    </row>
    <row r="82" spans="1:160" s="148" customFormat="1" x14ac:dyDescent="0.2">
      <c r="A82" s="256">
        <v>76</v>
      </c>
      <c r="B82" s="257" t="s">
        <v>293</v>
      </c>
      <c r="C82" s="258"/>
      <c r="D82" s="259"/>
      <c r="E82" s="258"/>
      <c r="F82" s="259"/>
      <c r="G82" s="258"/>
      <c r="H82" s="259"/>
      <c r="I82" s="258"/>
      <c r="J82" s="259"/>
      <c r="K82" s="258"/>
      <c r="L82" s="259"/>
      <c r="M82" s="258"/>
      <c r="N82" s="259"/>
      <c r="O82" s="258"/>
      <c r="P82" s="259"/>
      <c r="Q82" s="258"/>
      <c r="R82" s="259"/>
      <c r="S82" s="258"/>
      <c r="T82" s="259"/>
      <c r="U82" s="258"/>
      <c r="V82" s="259"/>
      <c r="W82" s="258"/>
      <c r="X82" s="259"/>
      <c r="Y82" s="258"/>
      <c r="Z82" s="259"/>
      <c r="AA82" s="258"/>
      <c r="AB82" s="259"/>
      <c r="AC82" s="258"/>
      <c r="AD82" s="259"/>
      <c r="AE82" s="258"/>
      <c r="AF82" s="259"/>
      <c r="AG82" s="258"/>
      <c r="AH82" s="259"/>
      <c r="AI82" s="258"/>
      <c r="AJ82" s="259"/>
      <c r="AK82" s="258"/>
      <c r="AL82" s="259"/>
      <c r="AM82" s="258"/>
      <c r="AN82" s="259"/>
      <c r="AO82" s="258"/>
      <c r="AP82" s="259"/>
      <c r="AQ82" s="258"/>
      <c r="AR82" s="259"/>
      <c r="AS82" s="258"/>
      <c r="AT82" s="259"/>
      <c r="AU82" s="258"/>
      <c r="AV82" s="259"/>
      <c r="AW82" s="258"/>
      <c r="AX82" s="259"/>
      <c r="AY82" s="258"/>
      <c r="AZ82" s="259"/>
      <c r="BA82" s="258">
        <v>40750</v>
      </c>
      <c r="BB82" s="259">
        <v>6960</v>
      </c>
      <c r="BC82" s="258">
        <v>81276</v>
      </c>
      <c r="BD82" s="259">
        <v>12642</v>
      </c>
      <c r="BE82" s="258">
        <v>117785</v>
      </c>
      <c r="BF82" s="259">
        <v>16467</v>
      </c>
      <c r="BG82" s="258">
        <v>147073</v>
      </c>
      <c r="BH82" s="259">
        <v>21258</v>
      </c>
      <c r="BI82" s="258">
        <v>169914</v>
      </c>
      <c r="BJ82" s="259">
        <v>27035</v>
      </c>
      <c r="BK82" s="258">
        <v>189530</v>
      </c>
      <c r="BL82" s="259">
        <v>30393</v>
      </c>
      <c r="BM82" s="258">
        <v>212807</v>
      </c>
      <c r="BN82" s="259">
        <v>33985</v>
      </c>
      <c r="BO82" s="258">
        <v>232778</v>
      </c>
      <c r="BP82" s="259">
        <v>37555</v>
      </c>
      <c r="BQ82" s="258">
        <v>253006</v>
      </c>
      <c r="BR82" s="259">
        <v>40998</v>
      </c>
      <c r="BS82" s="258">
        <v>272906</v>
      </c>
      <c r="BT82" s="259">
        <v>44125</v>
      </c>
      <c r="BU82" s="258">
        <v>293760</v>
      </c>
      <c r="BV82" s="259">
        <v>47482</v>
      </c>
      <c r="BW82" s="258">
        <v>315073</v>
      </c>
      <c r="BX82" s="259">
        <v>50998</v>
      </c>
      <c r="BY82" s="258">
        <v>335292</v>
      </c>
      <c r="BZ82" s="259">
        <v>54511</v>
      </c>
      <c r="CA82" s="258">
        <v>349533</v>
      </c>
      <c r="CB82" s="259">
        <v>57310</v>
      </c>
      <c r="CC82" s="258">
        <v>371901</v>
      </c>
      <c r="CD82" s="259">
        <v>60347</v>
      </c>
      <c r="CE82" s="258">
        <v>389961</v>
      </c>
      <c r="CF82" s="259">
        <v>63210</v>
      </c>
      <c r="CG82" s="258">
        <v>409597</v>
      </c>
      <c r="CH82" s="259">
        <v>66070</v>
      </c>
      <c r="CI82" s="258">
        <v>426959</v>
      </c>
      <c r="CJ82" s="259">
        <v>68737</v>
      </c>
      <c r="CK82" s="258">
        <v>447628</v>
      </c>
      <c r="CL82" s="259">
        <v>71791</v>
      </c>
      <c r="CM82" s="258">
        <v>467086</v>
      </c>
      <c r="CN82" s="259">
        <v>74651</v>
      </c>
      <c r="CO82" s="258">
        <v>485723</v>
      </c>
      <c r="CP82" s="259">
        <v>77837</v>
      </c>
      <c r="CQ82" s="258">
        <v>503570</v>
      </c>
      <c r="CR82" s="259">
        <v>80711</v>
      </c>
      <c r="CS82" s="258">
        <v>523337</v>
      </c>
      <c r="CT82" s="259">
        <v>83862</v>
      </c>
      <c r="CU82" s="258">
        <v>542116</v>
      </c>
      <c r="CV82" s="259">
        <v>86865</v>
      </c>
      <c r="CW82" s="258">
        <v>560481</v>
      </c>
      <c r="CX82" s="259">
        <v>90145</v>
      </c>
      <c r="CY82" s="258">
        <v>574688</v>
      </c>
      <c r="CZ82" s="259">
        <v>92191</v>
      </c>
      <c r="DA82" s="258">
        <v>593694</v>
      </c>
      <c r="DB82" s="259">
        <v>96749</v>
      </c>
      <c r="DC82" s="258">
        <v>599424</v>
      </c>
      <c r="DD82" s="259">
        <v>97442</v>
      </c>
      <c r="DE82" s="258">
        <v>609494</v>
      </c>
      <c r="DF82" s="259">
        <v>99070</v>
      </c>
      <c r="DG82" s="258">
        <v>621587</v>
      </c>
      <c r="DH82" s="259">
        <v>101240</v>
      </c>
      <c r="DI82" s="258">
        <v>636118</v>
      </c>
      <c r="DJ82" s="259">
        <v>103391</v>
      </c>
      <c r="DK82" s="258">
        <v>651320</v>
      </c>
      <c r="DL82" s="259">
        <v>105630</v>
      </c>
      <c r="DM82" s="258">
        <v>668517</v>
      </c>
      <c r="DN82" s="259">
        <v>107765</v>
      </c>
      <c r="DO82" s="258">
        <v>686821</v>
      </c>
      <c r="DP82" s="260">
        <v>111147</v>
      </c>
      <c r="DQ82" s="258">
        <v>705010</v>
      </c>
      <c r="DR82" s="259">
        <v>112968</v>
      </c>
      <c r="DS82" s="258">
        <v>722991</v>
      </c>
      <c r="DT82" s="259">
        <v>114975</v>
      </c>
      <c r="DU82" s="258">
        <v>741941</v>
      </c>
      <c r="DV82" s="259">
        <v>117125</v>
      </c>
      <c r="DW82" s="258">
        <v>760053</v>
      </c>
      <c r="DX82" s="260">
        <v>119173</v>
      </c>
      <c r="DY82" s="258">
        <v>780415</v>
      </c>
      <c r="DZ82" s="259">
        <v>121124</v>
      </c>
      <c r="EA82" s="258">
        <v>799589</v>
      </c>
      <c r="EB82" s="259">
        <v>123100</v>
      </c>
      <c r="EC82" s="258">
        <v>819465</v>
      </c>
      <c r="ED82" s="259">
        <v>125047</v>
      </c>
      <c r="EE82" s="258">
        <v>837183</v>
      </c>
      <c r="EF82" s="260">
        <v>127491</v>
      </c>
      <c r="EG82" s="258">
        <v>857607</v>
      </c>
      <c r="EH82" s="259">
        <v>129410</v>
      </c>
      <c r="EI82" s="258">
        <v>875288</v>
      </c>
      <c r="EJ82" s="259">
        <v>131253</v>
      </c>
      <c r="EK82" s="258">
        <v>892090</v>
      </c>
      <c r="EL82" s="259">
        <v>133252</v>
      </c>
      <c r="EM82" s="258">
        <v>906919</v>
      </c>
      <c r="EN82" s="259">
        <v>134955</v>
      </c>
      <c r="EO82" s="258">
        <v>923433</v>
      </c>
      <c r="EP82" s="259">
        <v>137151</v>
      </c>
      <c r="EQ82" s="258">
        <v>942985</v>
      </c>
      <c r="ER82" s="259">
        <v>143868</v>
      </c>
      <c r="ES82" s="258">
        <v>959815</v>
      </c>
      <c r="ET82" s="259">
        <v>145945</v>
      </c>
      <c r="EU82" s="260">
        <v>975372</v>
      </c>
      <c r="EV82" s="260">
        <v>147544</v>
      </c>
      <c r="EW82" s="258">
        <v>992278</v>
      </c>
      <c r="EX82" s="260">
        <v>149179</v>
      </c>
      <c r="EY82" s="258"/>
      <c r="EZ82" s="260"/>
      <c r="FA82" s="258"/>
      <c r="FB82" s="260"/>
      <c r="FC82" s="260"/>
      <c r="FD82" s="260"/>
    </row>
    <row r="83" spans="1:160" s="148" customFormat="1" x14ac:dyDescent="0.2">
      <c r="A83" s="256">
        <v>77</v>
      </c>
      <c r="B83" s="257" t="s">
        <v>294</v>
      </c>
      <c r="C83" s="258"/>
      <c r="D83" s="259"/>
      <c r="E83" s="258"/>
      <c r="F83" s="259"/>
      <c r="G83" s="258"/>
      <c r="H83" s="259"/>
      <c r="I83" s="258"/>
      <c r="J83" s="259"/>
      <c r="K83" s="258"/>
      <c r="L83" s="259"/>
      <c r="M83" s="258"/>
      <c r="N83" s="259"/>
      <c r="O83" s="258"/>
      <c r="P83" s="259"/>
      <c r="Q83" s="258"/>
      <c r="R83" s="259"/>
      <c r="S83" s="258"/>
      <c r="T83" s="259"/>
      <c r="U83" s="258"/>
      <c r="V83" s="259"/>
      <c r="W83" s="258"/>
      <c r="X83" s="259"/>
      <c r="Y83" s="258"/>
      <c r="Z83" s="259"/>
      <c r="AA83" s="258"/>
      <c r="AB83" s="259"/>
      <c r="AC83" s="258"/>
      <c r="AD83" s="259"/>
      <c r="AE83" s="258"/>
      <c r="AF83" s="259"/>
      <c r="AG83" s="258"/>
      <c r="AH83" s="259"/>
      <c r="AI83" s="258"/>
      <c r="AJ83" s="259"/>
      <c r="AK83" s="258"/>
      <c r="AL83" s="259"/>
      <c r="AM83" s="258"/>
      <c r="AN83" s="259"/>
      <c r="AO83" s="258"/>
      <c r="AP83" s="259"/>
      <c r="AQ83" s="258"/>
      <c r="AR83" s="259"/>
      <c r="AS83" s="258"/>
      <c r="AT83" s="259"/>
      <c r="AU83" s="258"/>
      <c r="AV83" s="259"/>
      <c r="AW83" s="258"/>
      <c r="AX83" s="259"/>
      <c r="AY83" s="258"/>
      <c r="AZ83" s="259"/>
      <c r="BA83" s="258">
        <v>0</v>
      </c>
      <c r="BB83" s="259">
        <v>4</v>
      </c>
      <c r="BC83" s="258">
        <v>0</v>
      </c>
      <c r="BD83" s="259">
        <v>8</v>
      </c>
      <c r="BE83" s="258">
        <v>23</v>
      </c>
      <c r="BF83" s="259">
        <v>9</v>
      </c>
      <c r="BG83" s="258">
        <v>37</v>
      </c>
      <c r="BH83" s="259">
        <v>12</v>
      </c>
      <c r="BI83" s="258">
        <v>52</v>
      </c>
      <c r="BJ83" s="259">
        <v>18</v>
      </c>
      <c r="BK83" s="258">
        <v>70</v>
      </c>
      <c r="BL83" s="259">
        <v>23</v>
      </c>
      <c r="BM83" s="258">
        <v>94</v>
      </c>
      <c r="BN83" s="259">
        <v>29</v>
      </c>
      <c r="BO83" s="258">
        <v>106</v>
      </c>
      <c r="BP83" s="259">
        <v>40</v>
      </c>
      <c r="BQ83" s="258">
        <v>128</v>
      </c>
      <c r="BR83" s="259">
        <v>46</v>
      </c>
      <c r="BS83" s="258">
        <v>152</v>
      </c>
      <c r="BT83" s="259">
        <v>55</v>
      </c>
      <c r="BU83" s="258">
        <v>174</v>
      </c>
      <c r="BV83" s="259">
        <v>63</v>
      </c>
      <c r="BW83" s="258">
        <v>207</v>
      </c>
      <c r="BX83" s="259">
        <v>72</v>
      </c>
      <c r="BY83" s="258">
        <v>243</v>
      </c>
      <c r="BZ83" s="259">
        <v>84</v>
      </c>
      <c r="CA83" s="258">
        <v>276</v>
      </c>
      <c r="CB83" s="259">
        <v>99</v>
      </c>
      <c r="CC83" s="258">
        <v>316</v>
      </c>
      <c r="CD83" s="259">
        <v>107</v>
      </c>
      <c r="CE83" s="258">
        <v>356</v>
      </c>
      <c r="CF83" s="259">
        <v>117</v>
      </c>
      <c r="CG83" s="258">
        <v>410</v>
      </c>
      <c r="CH83" s="259">
        <v>124</v>
      </c>
      <c r="CI83" s="258">
        <v>463</v>
      </c>
      <c r="CJ83" s="259">
        <v>137</v>
      </c>
      <c r="CK83" s="258">
        <v>506</v>
      </c>
      <c r="CL83" s="259">
        <v>148</v>
      </c>
      <c r="CM83" s="258">
        <v>545</v>
      </c>
      <c r="CN83" s="259">
        <v>147</v>
      </c>
      <c r="CO83" s="258">
        <v>581</v>
      </c>
      <c r="CP83" s="259">
        <v>152</v>
      </c>
      <c r="CQ83" s="258">
        <v>624</v>
      </c>
      <c r="CR83" s="259">
        <v>160</v>
      </c>
      <c r="CS83" s="258">
        <v>661</v>
      </c>
      <c r="CT83" s="259">
        <v>169</v>
      </c>
      <c r="CU83" s="258">
        <v>697</v>
      </c>
      <c r="CV83" s="259">
        <v>176</v>
      </c>
      <c r="CW83" s="258">
        <v>730</v>
      </c>
      <c r="CX83" s="259">
        <v>186</v>
      </c>
      <c r="CY83" s="258">
        <v>765</v>
      </c>
      <c r="CZ83" s="259">
        <v>197</v>
      </c>
      <c r="DA83" s="258">
        <v>800</v>
      </c>
      <c r="DB83" s="259">
        <v>205</v>
      </c>
      <c r="DC83" s="258">
        <v>813</v>
      </c>
      <c r="DD83" s="259">
        <v>207</v>
      </c>
      <c r="DE83" s="258">
        <v>858</v>
      </c>
      <c r="DF83" s="259">
        <v>212</v>
      </c>
      <c r="DG83" s="258">
        <v>898</v>
      </c>
      <c r="DH83" s="259">
        <v>221</v>
      </c>
      <c r="DI83" s="258">
        <v>943</v>
      </c>
      <c r="DJ83" s="259">
        <v>227</v>
      </c>
      <c r="DK83" s="258">
        <v>979</v>
      </c>
      <c r="DL83" s="259">
        <v>234</v>
      </c>
      <c r="DM83" s="258">
        <v>1019</v>
      </c>
      <c r="DN83" s="259">
        <v>237</v>
      </c>
      <c r="DO83" s="258">
        <v>1065</v>
      </c>
      <c r="DP83" s="260">
        <v>245</v>
      </c>
      <c r="DQ83" s="258">
        <v>1099</v>
      </c>
      <c r="DR83" s="259">
        <v>259</v>
      </c>
      <c r="DS83" s="258">
        <v>1138</v>
      </c>
      <c r="DT83" s="259">
        <v>272</v>
      </c>
      <c r="DU83" s="258">
        <v>1164</v>
      </c>
      <c r="DV83" s="259">
        <v>280</v>
      </c>
      <c r="DW83" s="258">
        <v>1204</v>
      </c>
      <c r="DX83" s="260">
        <v>290</v>
      </c>
      <c r="DY83" s="258">
        <v>1243</v>
      </c>
      <c r="DZ83" s="259">
        <v>304</v>
      </c>
      <c r="EA83" s="258">
        <v>1295</v>
      </c>
      <c r="EB83" s="259">
        <v>311</v>
      </c>
      <c r="EC83" s="258">
        <v>1439</v>
      </c>
      <c r="ED83" s="259">
        <v>315</v>
      </c>
      <c r="EE83" s="258">
        <v>1538</v>
      </c>
      <c r="EF83" s="260">
        <v>324</v>
      </c>
      <c r="EG83" s="258">
        <v>1643</v>
      </c>
      <c r="EH83" s="259">
        <v>330</v>
      </c>
      <c r="EI83" s="258">
        <v>1769</v>
      </c>
      <c r="EJ83" s="259">
        <v>337</v>
      </c>
      <c r="EK83" s="258">
        <v>1908</v>
      </c>
      <c r="EL83" s="259">
        <v>344</v>
      </c>
      <c r="EM83" s="258">
        <v>2030</v>
      </c>
      <c r="EN83" s="259">
        <v>350</v>
      </c>
      <c r="EO83" s="258">
        <v>2187</v>
      </c>
      <c r="EP83" s="259">
        <v>359</v>
      </c>
      <c r="EQ83" s="258">
        <v>2352</v>
      </c>
      <c r="ER83" s="259">
        <v>380</v>
      </c>
      <c r="ES83" s="258">
        <v>2510</v>
      </c>
      <c r="ET83" s="259">
        <v>394</v>
      </c>
      <c r="EU83" s="260">
        <v>2654</v>
      </c>
      <c r="EV83" s="260">
        <v>407</v>
      </c>
      <c r="EW83" s="258">
        <v>2814</v>
      </c>
      <c r="EX83" s="260">
        <v>415</v>
      </c>
      <c r="EY83" s="258"/>
      <c r="EZ83" s="260"/>
      <c r="FA83" s="258"/>
      <c r="FB83" s="260"/>
      <c r="FC83" s="260"/>
      <c r="FD83" s="260"/>
    </row>
    <row r="84" spans="1:160" s="148" customFormat="1" x14ac:dyDescent="0.2">
      <c r="A84" s="256">
        <v>78</v>
      </c>
      <c r="B84" s="257" t="s">
        <v>295</v>
      </c>
      <c r="C84" s="258"/>
      <c r="D84" s="259"/>
      <c r="E84" s="258"/>
      <c r="F84" s="259"/>
      <c r="G84" s="258"/>
      <c r="H84" s="259"/>
      <c r="I84" s="258"/>
      <c r="J84" s="259"/>
      <c r="K84" s="258"/>
      <c r="L84" s="259"/>
      <c r="M84" s="258"/>
      <c r="N84" s="259"/>
      <c r="O84" s="258"/>
      <c r="P84" s="259"/>
      <c r="Q84" s="258"/>
      <c r="R84" s="259"/>
      <c r="S84" s="258"/>
      <c r="T84" s="259"/>
      <c r="U84" s="258"/>
      <c r="V84" s="259"/>
      <c r="W84" s="258"/>
      <c r="X84" s="259"/>
      <c r="Y84" s="258"/>
      <c r="Z84" s="259"/>
      <c r="AA84" s="258"/>
      <c r="AB84" s="259"/>
      <c r="AC84" s="258"/>
      <c r="AD84" s="259"/>
      <c r="AE84" s="258"/>
      <c r="AF84" s="259"/>
      <c r="AG84" s="258"/>
      <c r="AH84" s="259"/>
      <c r="AI84" s="258"/>
      <c r="AJ84" s="259"/>
      <c r="AK84" s="258"/>
      <c r="AL84" s="259"/>
      <c r="AM84" s="258"/>
      <c r="AN84" s="259"/>
      <c r="AO84" s="258"/>
      <c r="AP84" s="259"/>
      <c r="AQ84" s="258"/>
      <c r="AR84" s="259"/>
      <c r="AS84" s="258"/>
      <c r="AT84" s="259"/>
      <c r="AU84" s="258"/>
      <c r="AV84" s="259"/>
      <c r="AW84" s="258"/>
      <c r="AX84" s="259"/>
      <c r="AY84" s="258"/>
      <c r="AZ84" s="259"/>
      <c r="BA84" s="258">
        <v>1955</v>
      </c>
      <c r="BB84" s="259">
        <v>528</v>
      </c>
      <c r="BC84" s="258">
        <v>3365</v>
      </c>
      <c r="BD84" s="259">
        <v>795</v>
      </c>
      <c r="BE84" s="258">
        <v>4017</v>
      </c>
      <c r="BF84" s="259">
        <v>954</v>
      </c>
      <c r="BG84" s="258">
        <v>4528</v>
      </c>
      <c r="BH84" s="259">
        <v>1098</v>
      </c>
      <c r="BI84" s="258">
        <v>4943</v>
      </c>
      <c r="BJ84" s="259">
        <v>1297</v>
      </c>
      <c r="BK84" s="258">
        <v>5290</v>
      </c>
      <c r="BL84" s="259">
        <v>1398</v>
      </c>
      <c r="BM84" s="258">
        <v>5676</v>
      </c>
      <c r="BN84" s="259">
        <v>1504</v>
      </c>
      <c r="BO84" s="258">
        <v>5959</v>
      </c>
      <c r="BP84" s="259">
        <v>1602</v>
      </c>
      <c r="BQ84" s="258">
        <v>6329</v>
      </c>
      <c r="BR84" s="259">
        <v>1694</v>
      </c>
      <c r="BS84" s="258">
        <v>6668</v>
      </c>
      <c r="BT84" s="259">
        <v>1793</v>
      </c>
      <c r="BU84" s="258">
        <v>6988</v>
      </c>
      <c r="BV84" s="259">
        <v>1903</v>
      </c>
      <c r="BW84" s="258">
        <v>7315</v>
      </c>
      <c r="BX84" s="259">
        <v>2003</v>
      </c>
      <c r="BY84" s="258">
        <v>7743</v>
      </c>
      <c r="BZ84" s="259">
        <v>2133</v>
      </c>
      <c r="CA84" s="258">
        <v>8010</v>
      </c>
      <c r="CB84" s="259">
        <v>2243</v>
      </c>
      <c r="CC84" s="258">
        <v>8387</v>
      </c>
      <c r="CD84" s="259">
        <v>2346</v>
      </c>
      <c r="CE84" s="258">
        <v>8671</v>
      </c>
      <c r="CF84" s="259">
        <v>2441</v>
      </c>
      <c r="CG84" s="258">
        <v>9051</v>
      </c>
      <c r="CH84" s="259">
        <v>2528</v>
      </c>
      <c r="CI84" s="258">
        <v>9353</v>
      </c>
      <c r="CJ84" s="259">
        <v>2646</v>
      </c>
      <c r="CK84" s="258">
        <v>9699</v>
      </c>
      <c r="CL84" s="259">
        <v>2764</v>
      </c>
      <c r="CM84" s="258">
        <v>10022</v>
      </c>
      <c r="CN84" s="259">
        <v>2853</v>
      </c>
      <c r="CO84" s="258">
        <v>10284</v>
      </c>
      <c r="CP84" s="259">
        <v>2964</v>
      </c>
      <c r="CQ84" s="258">
        <v>10621</v>
      </c>
      <c r="CR84" s="259">
        <v>3051</v>
      </c>
      <c r="CS84" s="258">
        <v>10995</v>
      </c>
      <c r="CT84" s="259">
        <v>3160</v>
      </c>
      <c r="CU84" s="258">
        <v>11393</v>
      </c>
      <c r="CV84" s="259">
        <v>3256</v>
      </c>
      <c r="CW84" s="258">
        <v>11803</v>
      </c>
      <c r="CX84" s="259">
        <v>3356</v>
      </c>
      <c r="CY84" s="258">
        <v>12256</v>
      </c>
      <c r="CZ84" s="259">
        <v>3464</v>
      </c>
      <c r="DA84" s="258">
        <v>12615</v>
      </c>
      <c r="DB84" s="259">
        <v>3591</v>
      </c>
      <c r="DC84" s="258">
        <v>12705</v>
      </c>
      <c r="DD84" s="259">
        <v>3634</v>
      </c>
      <c r="DE84" s="258">
        <v>12879</v>
      </c>
      <c r="DF84" s="259">
        <v>3712</v>
      </c>
      <c r="DG84" s="258">
        <v>13147</v>
      </c>
      <c r="DH84" s="259">
        <v>3801</v>
      </c>
      <c r="DI84" s="258">
        <v>13388</v>
      </c>
      <c r="DJ84" s="259">
        <v>3891</v>
      </c>
      <c r="DK84" s="258">
        <v>13680</v>
      </c>
      <c r="DL84" s="259">
        <v>3979</v>
      </c>
      <c r="DM84" s="258">
        <v>13970</v>
      </c>
      <c r="DN84" s="259">
        <v>4098</v>
      </c>
      <c r="DO84" s="258">
        <v>14290</v>
      </c>
      <c r="DP84" s="260">
        <v>4214</v>
      </c>
      <c r="DQ84" s="258">
        <v>14585</v>
      </c>
      <c r="DR84" s="259">
        <v>4290</v>
      </c>
      <c r="DS84" s="258">
        <v>14896</v>
      </c>
      <c r="DT84" s="259">
        <v>4465</v>
      </c>
      <c r="DU84" s="258">
        <v>15195</v>
      </c>
      <c r="DV84" s="259">
        <v>4561</v>
      </c>
      <c r="DW84" s="258">
        <v>15476</v>
      </c>
      <c r="DX84" s="260">
        <v>4671</v>
      </c>
      <c r="DY84" s="258">
        <v>15831</v>
      </c>
      <c r="DZ84" s="259">
        <v>4744</v>
      </c>
      <c r="EA84" s="258">
        <v>16161</v>
      </c>
      <c r="EB84" s="259">
        <v>4799</v>
      </c>
      <c r="EC84" s="258">
        <v>16492</v>
      </c>
      <c r="ED84" s="259">
        <v>4883</v>
      </c>
      <c r="EE84" s="258">
        <v>16798</v>
      </c>
      <c r="EF84" s="260">
        <v>4941</v>
      </c>
      <c r="EG84" s="258">
        <v>17114</v>
      </c>
      <c r="EH84" s="259">
        <v>5017</v>
      </c>
      <c r="EI84" s="258">
        <v>17452</v>
      </c>
      <c r="EJ84" s="259">
        <v>5091</v>
      </c>
      <c r="EK84" s="258">
        <v>17777</v>
      </c>
      <c r="EL84" s="259">
        <v>5171</v>
      </c>
      <c r="EM84" s="258">
        <v>18105</v>
      </c>
      <c r="EN84" s="259">
        <v>5258</v>
      </c>
      <c r="EO84" s="258">
        <v>18510</v>
      </c>
      <c r="EP84" s="259">
        <v>5341</v>
      </c>
      <c r="EQ84" s="258">
        <v>18953</v>
      </c>
      <c r="ER84" s="259">
        <v>5541</v>
      </c>
      <c r="ES84" s="258">
        <v>19308</v>
      </c>
      <c r="ET84" s="259">
        <v>5628</v>
      </c>
      <c r="EU84" s="260">
        <v>19680</v>
      </c>
      <c r="EV84" s="260">
        <v>5696</v>
      </c>
      <c r="EW84" s="258">
        <v>20039</v>
      </c>
      <c r="EX84" s="260">
        <v>5763</v>
      </c>
      <c r="EY84" s="258"/>
      <c r="EZ84" s="260"/>
      <c r="FA84" s="258"/>
      <c r="FB84" s="260"/>
      <c r="FC84" s="260"/>
      <c r="FD84" s="260"/>
    </row>
    <row r="85" spans="1:160" s="148" customFormat="1" x14ac:dyDescent="0.2">
      <c r="A85" s="256">
        <v>79</v>
      </c>
      <c r="B85" s="257" t="s">
        <v>296</v>
      </c>
      <c r="C85" s="258"/>
      <c r="D85" s="259"/>
      <c r="E85" s="258"/>
      <c r="F85" s="259"/>
      <c r="G85" s="258"/>
      <c r="H85" s="259"/>
      <c r="I85" s="258"/>
      <c r="J85" s="259"/>
      <c r="K85" s="258"/>
      <c r="L85" s="259"/>
      <c r="M85" s="258"/>
      <c r="N85" s="259"/>
      <c r="O85" s="258"/>
      <c r="P85" s="259"/>
      <c r="Q85" s="258"/>
      <c r="R85" s="259"/>
      <c r="S85" s="258"/>
      <c r="T85" s="259"/>
      <c r="U85" s="258"/>
      <c r="V85" s="259"/>
      <c r="W85" s="258"/>
      <c r="X85" s="259"/>
      <c r="Y85" s="258"/>
      <c r="Z85" s="259"/>
      <c r="AA85" s="258"/>
      <c r="AB85" s="259"/>
      <c r="AC85" s="258"/>
      <c r="AD85" s="259"/>
      <c r="AE85" s="258"/>
      <c r="AF85" s="259"/>
      <c r="AG85" s="258"/>
      <c r="AH85" s="259"/>
      <c r="AI85" s="258"/>
      <c r="AJ85" s="259"/>
      <c r="AK85" s="258"/>
      <c r="AL85" s="259"/>
      <c r="AM85" s="258"/>
      <c r="AN85" s="259"/>
      <c r="AO85" s="258"/>
      <c r="AP85" s="259"/>
      <c r="AQ85" s="258"/>
      <c r="AR85" s="259"/>
      <c r="AS85" s="258"/>
      <c r="AT85" s="259"/>
      <c r="AU85" s="258"/>
      <c r="AV85" s="259"/>
      <c r="AW85" s="258"/>
      <c r="AX85" s="259"/>
      <c r="AY85" s="258"/>
      <c r="AZ85" s="259"/>
      <c r="BA85" s="258">
        <v>509</v>
      </c>
      <c r="BB85" s="259">
        <v>40</v>
      </c>
      <c r="BC85" s="258">
        <v>1082</v>
      </c>
      <c r="BD85" s="259">
        <v>61</v>
      </c>
      <c r="BE85" s="258">
        <v>1210</v>
      </c>
      <c r="BF85" s="259">
        <v>78</v>
      </c>
      <c r="BG85" s="258">
        <v>1424</v>
      </c>
      <c r="BH85" s="259">
        <v>86</v>
      </c>
      <c r="BI85" s="258">
        <v>1653</v>
      </c>
      <c r="BJ85" s="259">
        <v>116</v>
      </c>
      <c r="BK85" s="258">
        <v>1716</v>
      </c>
      <c r="BL85" s="259">
        <v>137</v>
      </c>
      <c r="BM85" s="258">
        <v>1874</v>
      </c>
      <c r="BN85" s="259">
        <v>154</v>
      </c>
      <c r="BO85" s="258">
        <v>2005</v>
      </c>
      <c r="BP85" s="259">
        <v>167</v>
      </c>
      <c r="BQ85" s="258">
        <v>2150</v>
      </c>
      <c r="BR85" s="259">
        <v>179</v>
      </c>
      <c r="BS85" s="258">
        <v>2309</v>
      </c>
      <c r="BT85" s="259">
        <v>206</v>
      </c>
      <c r="BU85" s="258">
        <v>2430</v>
      </c>
      <c r="BV85" s="259">
        <v>222</v>
      </c>
      <c r="BW85" s="258">
        <v>2591</v>
      </c>
      <c r="BX85" s="259">
        <v>244</v>
      </c>
      <c r="BY85" s="258">
        <v>2733</v>
      </c>
      <c r="BZ85" s="259">
        <v>259</v>
      </c>
      <c r="CA85" s="258">
        <v>2852</v>
      </c>
      <c r="CB85" s="259">
        <v>273</v>
      </c>
      <c r="CC85" s="258">
        <v>3013</v>
      </c>
      <c r="CD85" s="259">
        <v>284</v>
      </c>
      <c r="CE85" s="258">
        <v>3136</v>
      </c>
      <c r="CF85" s="259">
        <v>297</v>
      </c>
      <c r="CG85" s="258">
        <v>3284</v>
      </c>
      <c r="CH85" s="259">
        <v>326</v>
      </c>
      <c r="CI85" s="258">
        <v>3410</v>
      </c>
      <c r="CJ85" s="259">
        <v>344</v>
      </c>
      <c r="CK85" s="258">
        <v>3543</v>
      </c>
      <c r="CL85" s="259">
        <v>363</v>
      </c>
      <c r="CM85" s="258">
        <v>3690</v>
      </c>
      <c r="CN85" s="259">
        <v>350</v>
      </c>
      <c r="CO85" s="258">
        <v>3842</v>
      </c>
      <c r="CP85" s="259">
        <v>369</v>
      </c>
      <c r="CQ85" s="258">
        <v>3958</v>
      </c>
      <c r="CR85" s="259">
        <v>391</v>
      </c>
      <c r="CS85" s="258">
        <v>4088</v>
      </c>
      <c r="CT85" s="259">
        <v>410</v>
      </c>
      <c r="CU85" s="258">
        <v>4236</v>
      </c>
      <c r="CV85" s="259">
        <v>432</v>
      </c>
      <c r="CW85" s="258">
        <v>4373</v>
      </c>
      <c r="CX85" s="259">
        <v>446</v>
      </c>
      <c r="CY85" s="258">
        <v>4483</v>
      </c>
      <c r="CZ85" s="259">
        <v>457</v>
      </c>
      <c r="DA85" s="258">
        <v>4587</v>
      </c>
      <c r="DB85" s="259">
        <v>482</v>
      </c>
      <c r="DC85" s="258">
        <v>4613</v>
      </c>
      <c r="DD85" s="259">
        <v>484</v>
      </c>
      <c r="DE85" s="258">
        <v>4670</v>
      </c>
      <c r="DF85" s="259">
        <v>503</v>
      </c>
      <c r="DG85" s="258">
        <v>4751</v>
      </c>
      <c r="DH85" s="259">
        <v>523</v>
      </c>
      <c r="DI85" s="258">
        <v>4822</v>
      </c>
      <c r="DJ85" s="259">
        <v>534</v>
      </c>
      <c r="DK85" s="258">
        <v>4899</v>
      </c>
      <c r="DL85" s="259">
        <v>548</v>
      </c>
      <c r="DM85" s="258">
        <v>4999</v>
      </c>
      <c r="DN85" s="259">
        <v>567</v>
      </c>
      <c r="DO85" s="258">
        <v>5091</v>
      </c>
      <c r="DP85" s="260">
        <v>594</v>
      </c>
      <c r="DQ85" s="258">
        <v>5216</v>
      </c>
      <c r="DR85" s="259">
        <v>609</v>
      </c>
      <c r="DS85" s="258">
        <v>5328</v>
      </c>
      <c r="DT85" s="259">
        <v>654</v>
      </c>
      <c r="DU85" s="258">
        <v>5442</v>
      </c>
      <c r="DV85" s="259">
        <v>678</v>
      </c>
      <c r="DW85" s="258">
        <v>5571</v>
      </c>
      <c r="DX85" s="260">
        <v>698</v>
      </c>
      <c r="DY85" s="258">
        <v>5671</v>
      </c>
      <c r="DZ85" s="259">
        <v>708</v>
      </c>
      <c r="EA85" s="258">
        <v>5810</v>
      </c>
      <c r="EB85" s="259">
        <v>718</v>
      </c>
      <c r="EC85" s="258">
        <v>5942</v>
      </c>
      <c r="ED85" s="259">
        <v>740</v>
      </c>
      <c r="EE85" s="258">
        <v>6068</v>
      </c>
      <c r="EF85" s="260">
        <v>754</v>
      </c>
      <c r="EG85" s="258">
        <v>6185</v>
      </c>
      <c r="EH85" s="259">
        <v>764</v>
      </c>
      <c r="EI85" s="258">
        <v>6293</v>
      </c>
      <c r="EJ85" s="259">
        <v>775</v>
      </c>
      <c r="EK85" s="258">
        <v>6401</v>
      </c>
      <c r="EL85" s="259">
        <v>788</v>
      </c>
      <c r="EM85" s="258">
        <v>6524</v>
      </c>
      <c r="EN85" s="259">
        <v>802</v>
      </c>
      <c r="EO85" s="258">
        <v>6625</v>
      </c>
      <c r="EP85" s="259">
        <v>808</v>
      </c>
      <c r="EQ85" s="258">
        <v>6723</v>
      </c>
      <c r="ER85" s="259">
        <v>842</v>
      </c>
      <c r="ES85" s="258">
        <v>6832</v>
      </c>
      <c r="ET85" s="259">
        <v>859</v>
      </c>
      <c r="EU85" s="260">
        <v>6944</v>
      </c>
      <c r="EV85" s="260">
        <v>874</v>
      </c>
      <c r="EW85" s="258">
        <v>7042</v>
      </c>
      <c r="EX85" s="260">
        <v>890</v>
      </c>
      <c r="EY85" s="258"/>
      <c r="EZ85" s="260"/>
      <c r="FA85" s="258"/>
      <c r="FB85" s="260"/>
      <c r="FC85" s="260"/>
      <c r="FD85" s="260"/>
    </row>
    <row r="86" spans="1:160" s="148" customFormat="1" x14ac:dyDescent="0.2">
      <c r="A86" s="256">
        <v>80</v>
      </c>
      <c r="B86" s="257" t="s">
        <v>297</v>
      </c>
      <c r="C86" s="258"/>
      <c r="D86" s="259"/>
      <c r="E86" s="258"/>
      <c r="F86" s="259"/>
      <c r="G86" s="258"/>
      <c r="H86" s="259"/>
      <c r="I86" s="258"/>
      <c r="J86" s="259"/>
      <c r="K86" s="258"/>
      <c r="L86" s="259"/>
      <c r="M86" s="258"/>
      <c r="N86" s="259"/>
      <c r="O86" s="258"/>
      <c r="P86" s="259"/>
      <c r="Q86" s="258"/>
      <c r="R86" s="259"/>
      <c r="S86" s="258"/>
      <c r="T86" s="259"/>
      <c r="U86" s="258"/>
      <c r="V86" s="259"/>
      <c r="W86" s="258"/>
      <c r="X86" s="259"/>
      <c r="Y86" s="258"/>
      <c r="Z86" s="259"/>
      <c r="AA86" s="258"/>
      <c r="AB86" s="259"/>
      <c r="AC86" s="258"/>
      <c r="AD86" s="259"/>
      <c r="AE86" s="258"/>
      <c r="AF86" s="259"/>
      <c r="AG86" s="258"/>
      <c r="AH86" s="259"/>
      <c r="AI86" s="258"/>
      <c r="AJ86" s="259"/>
      <c r="AK86" s="258"/>
      <c r="AL86" s="259"/>
      <c r="AM86" s="258"/>
      <c r="AN86" s="259"/>
      <c r="AO86" s="258"/>
      <c r="AP86" s="259"/>
      <c r="AQ86" s="258"/>
      <c r="AR86" s="259"/>
      <c r="AS86" s="258"/>
      <c r="AT86" s="259"/>
      <c r="AU86" s="258"/>
      <c r="AV86" s="259"/>
      <c r="AW86" s="258"/>
      <c r="AX86" s="259"/>
      <c r="AY86" s="258"/>
      <c r="AZ86" s="259"/>
      <c r="BA86" s="258">
        <v>1731</v>
      </c>
      <c r="BB86" s="259">
        <v>619</v>
      </c>
      <c r="BC86" s="258">
        <v>4241</v>
      </c>
      <c r="BD86" s="259">
        <v>1346</v>
      </c>
      <c r="BE86" s="258">
        <v>7348</v>
      </c>
      <c r="BF86" s="259">
        <v>2072</v>
      </c>
      <c r="BG86" s="258">
        <v>11065</v>
      </c>
      <c r="BH86" s="259">
        <v>3327</v>
      </c>
      <c r="BI86" s="258">
        <v>15765</v>
      </c>
      <c r="BJ86" s="259">
        <v>4686</v>
      </c>
      <c r="BK86" s="258">
        <v>20492</v>
      </c>
      <c r="BL86" s="259">
        <v>5822</v>
      </c>
      <c r="BM86" s="258">
        <v>25183</v>
      </c>
      <c r="BN86" s="259">
        <v>6822</v>
      </c>
      <c r="BO86" s="258">
        <v>30288</v>
      </c>
      <c r="BP86" s="259">
        <v>7975</v>
      </c>
      <c r="BQ86" s="258">
        <v>36162</v>
      </c>
      <c r="BR86" s="259">
        <v>9152</v>
      </c>
      <c r="BS86" s="258">
        <v>42071</v>
      </c>
      <c r="BT86" s="259">
        <v>10451</v>
      </c>
      <c r="BU86" s="258">
        <v>47565</v>
      </c>
      <c r="BV86" s="259">
        <v>11703</v>
      </c>
      <c r="BW86" s="258">
        <v>54154</v>
      </c>
      <c r="BX86" s="259">
        <v>13167</v>
      </c>
      <c r="BY86" s="258">
        <v>61169</v>
      </c>
      <c r="BZ86" s="259">
        <v>14683</v>
      </c>
      <c r="CA86" s="258">
        <v>67024</v>
      </c>
      <c r="CB86" s="259">
        <v>15943</v>
      </c>
      <c r="CC86" s="258">
        <v>74084</v>
      </c>
      <c r="CD86" s="259">
        <v>17227</v>
      </c>
      <c r="CE86" s="258">
        <v>81320</v>
      </c>
      <c r="CF86" s="259">
        <v>18689</v>
      </c>
      <c r="CG86" s="258">
        <v>91046</v>
      </c>
      <c r="CH86" s="259">
        <v>20166</v>
      </c>
      <c r="CI86" s="258">
        <v>99798</v>
      </c>
      <c r="CJ86" s="259">
        <v>21607</v>
      </c>
      <c r="CK86" s="258">
        <v>108474</v>
      </c>
      <c r="CL86" s="259">
        <v>23032</v>
      </c>
      <c r="CM86" s="258">
        <v>117749</v>
      </c>
      <c r="CN86" s="259">
        <v>24440</v>
      </c>
      <c r="CO86" s="258">
        <v>127651</v>
      </c>
      <c r="CP86" s="259">
        <v>26058</v>
      </c>
      <c r="CQ86" s="258">
        <v>138335</v>
      </c>
      <c r="CR86" s="259">
        <v>27583</v>
      </c>
      <c r="CS86" s="258">
        <v>148244</v>
      </c>
      <c r="CT86" s="259">
        <v>29163</v>
      </c>
      <c r="CU86" s="258">
        <v>158490</v>
      </c>
      <c r="CV86" s="259">
        <v>30966</v>
      </c>
      <c r="CW86" s="258">
        <v>169878</v>
      </c>
      <c r="CX86" s="259">
        <v>32680</v>
      </c>
      <c r="CY86" s="258">
        <v>180102</v>
      </c>
      <c r="CZ86" s="259">
        <v>34073</v>
      </c>
      <c r="DA86" s="258">
        <v>190027</v>
      </c>
      <c r="DB86" s="259">
        <v>35983</v>
      </c>
      <c r="DC86" s="258">
        <v>192028</v>
      </c>
      <c r="DD86" s="259">
        <v>36222</v>
      </c>
      <c r="DE86" s="258">
        <v>196289</v>
      </c>
      <c r="DF86" s="259">
        <v>36869</v>
      </c>
      <c r="DG86" s="258">
        <v>203517</v>
      </c>
      <c r="DH86" s="259">
        <v>37893</v>
      </c>
      <c r="DI86" s="258">
        <v>211517</v>
      </c>
      <c r="DJ86" s="259">
        <v>38970</v>
      </c>
      <c r="DK86" s="258">
        <v>219844</v>
      </c>
      <c r="DL86" s="259">
        <v>40121</v>
      </c>
      <c r="DM86" s="258">
        <v>229837</v>
      </c>
      <c r="DN86" s="259">
        <v>41818</v>
      </c>
      <c r="DO86" s="258">
        <v>240931</v>
      </c>
      <c r="DP86" s="260">
        <v>43306</v>
      </c>
      <c r="DQ86" s="258">
        <v>250794</v>
      </c>
      <c r="DR86" s="259">
        <v>44335</v>
      </c>
      <c r="DS86" s="258">
        <v>260956</v>
      </c>
      <c r="DT86" s="259">
        <v>46604</v>
      </c>
      <c r="DU86" s="258">
        <v>272273</v>
      </c>
      <c r="DV86" s="259">
        <v>48003</v>
      </c>
      <c r="DW86" s="258">
        <v>283687</v>
      </c>
      <c r="DX86" s="260">
        <v>49251</v>
      </c>
      <c r="DY86" s="258">
        <v>294608</v>
      </c>
      <c r="DZ86" s="259">
        <v>50439</v>
      </c>
      <c r="EA86" s="258">
        <v>306295</v>
      </c>
      <c r="EB86" s="259">
        <v>51783</v>
      </c>
      <c r="EC86" s="258">
        <v>320523</v>
      </c>
      <c r="ED86" s="259">
        <v>53165</v>
      </c>
      <c r="EE86" s="258">
        <v>333989</v>
      </c>
      <c r="EF86" s="260">
        <v>54866</v>
      </c>
      <c r="EG86" s="258">
        <v>345850</v>
      </c>
      <c r="EH86" s="259">
        <v>56148</v>
      </c>
      <c r="EI86" s="258">
        <v>357605</v>
      </c>
      <c r="EJ86" s="259">
        <v>57498</v>
      </c>
      <c r="EK86" s="258">
        <v>371689</v>
      </c>
      <c r="EL86" s="259">
        <v>58921</v>
      </c>
      <c r="EM86" s="258">
        <v>385249</v>
      </c>
      <c r="EN86" s="259">
        <v>60156</v>
      </c>
      <c r="EO86" s="258">
        <v>398179</v>
      </c>
      <c r="EP86" s="259">
        <v>61389</v>
      </c>
      <c r="EQ86" s="258">
        <v>415232</v>
      </c>
      <c r="ER86" s="259">
        <v>64276</v>
      </c>
      <c r="ES86" s="258">
        <v>432498</v>
      </c>
      <c r="ET86" s="259">
        <v>65922</v>
      </c>
      <c r="EU86" s="260">
        <v>449834</v>
      </c>
      <c r="EV86" s="260">
        <v>67210</v>
      </c>
      <c r="EW86" s="258">
        <v>464860</v>
      </c>
      <c r="EX86" s="260">
        <v>68461</v>
      </c>
      <c r="EY86" s="258"/>
      <c r="EZ86" s="260"/>
      <c r="FA86" s="258"/>
      <c r="FB86" s="260"/>
      <c r="FC86" s="260"/>
      <c r="FD86" s="260"/>
    </row>
    <row r="87" spans="1:160" s="148" customFormat="1" x14ac:dyDescent="0.2">
      <c r="A87" s="256">
        <v>81</v>
      </c>
      <c r="B87" s="257" t="s">
        <v>372</v>
      </c>
      <c r="C87" s="258"/>
      <c r="D87" s="259"/>
      <c r="E87" s="258"/>
      <c r="F87" s="259"/>
      <c r="G87" s="258"/>
      <c r="H87" s="259"/>
      <c r="I87" s="258"/>
      <c r="J87" s="259"/>
      <c r="K87" s="258"/>
      <c r="L87" s="259"/>
      <c r="M87" s="258"/>
      <c r="N87" s="259"/>
      <c r="O87" s="258"/>
      <c r="P87" s="259"/>
      <c r="Q87" s="258"/>
      <c r="R87" s="259"/>
      <c r="S87" s="258"/>
      <c r="T87" s="259"/>
      <c r="U87" s="258"/>
      <c r="V87" s="259"/>
      <c r="W87" s="258"/>
      <c r="X87" s="259"/>
      <c r="Y87" s="258"/>
      <c r="Z87" s="259"/>
      <c r="AA87" s="258"/>
      <c r="AB87" s="259"/>
      <c r="AC87" s="258"/>
      <c r="AD87" s="259"/>
      <c r="AE87" s="258"/>
      <c r="AF87" s="259"/>
      <c r="AG87" s="258"/>
      <c r="AH87" s="259"/>
      <c r="AI87" s="258"/>
      <c r="AJ87" s="259"/>
      <c r="AK87" s="258"/>
      <c r="AL87" s="259"/>
      <c r="AM87" s="258"/>
      <c r="AN87" s="259"/>
      <c r="AO87" s="258"/>
      <c r="AP87" s="259"/>
      <c r="AQ87" s="258"/>
      <c r="AR87" s="259"/>
      <c r="AS87" s="258"/>
      <c r="AT87" s="259"/>
      <c r="AU87" s="258"/>
      <c r="AV87" s="259"/>
      <c r="AW87" s="258"/>
      <c r="AX87" s="259"/>
      <c r="AY87" s="258"/>
      <c r="AZ87" s="259"/>
      <c r="BA87" s="258"/>
      <c r="BB87" s="259"/>
      <c r="BC87" s="258"/>
      <c r="BD87" s="259"/>
      <c r="BE87" s="258"/>
      <c r="BF87" s="259"/>
      <c r="BG87" s="258"/>
      <c r="BH87" s="259"/>
      <c r="BI87" s="258"/>
      <c r="BJ87" s="259"/>
      <c r="BK87" s="258"/>
      <c r="BL87" s="259"/>
      <c r="BM87" s="258"/>
      <c r="BN87" s="259"/>
      <c r="BO87" s="258"/>
      <c r="BP87" s="259"/>
      <c r="BQ87" s="258"/>
      <c r="BR87" s="259"/>
      <c r="BS87" s="258"/>
      <c r="BT87" s="259"/>
      <c r="BU87" s="258"/>
      <c r="BV87" s="259"/>
      <c r="BW87" s="258"/>
      <c r="BX87" s="259"/>
      <c r="BY87" s="258"/>
      <c r="BZ87" s="259"/>
      <c r="CA87" s="258"/>
      <c r="CB87" s="259"/>
      <c r="CC87" s="258"/>
      <c r="CD87" s="259"/>
      <c r="CE87" s="258"/>
      <c r="CF87" s="259"/>
      <c r="CG87" s="258"/>
      <c r="CH87" s="259"/>
      <c r="CI87" s="258"/>
      <c r="CJ87" s="259"/>
      <c r="CK87" s="258"/>
      <c r="CL87" s="259"/>
      <c r="CM87" s="258"/>
      <c r="CN87" s="259"/>
      <c r="CO87" s="258"/>
      <c r="CP87" s="259"/>
      <c r="CQ87" s="258"/>
      <c r="CR87" s="259"/>
      <c r="CS87" s="258"/>
      <c r="CT87" s="259"/>
      <c r="CU87" s="258"/>
      <c r="CV87" s="259"/>
      <c r="CW87" s="258"/>
      <c r="CX87" s="259"/>
      <c r="CY87" s="258">
        <v>1068</v>
      </c>
      <c r="CZ87" s="259">
        <v>161</v>
      </c>
      <c r="DA87" s="258">
        <v>2211</v>
      </c>
      <c r="DB87" s="259">
        <v>279</v>
      </c>
      <c r="DC87" s="258">
        <v>2703</v>
      </c>
      <c r="DD87" s="259">
        <v>349</v>
      </c>
      <c r="DE87" s="258">
        <v>3482</v>
      </c>
      <c r="DF87" s="259">
        <v>446</v>
      </c>
      <c r="DG87" s="258">
        <v>4371</v>
      </c>
      <c r="DH87" s="259">
        <v>566</v>
      </c>
      <c r="DI87" s="258">
        <v>5308</v>
      </c>
      <c r="DJ87" s="259">
        <v>674</v>
      </c>
      <c r="DK87" s="258">
        <v>6186</v>
      </c>
      <c r="DL87" s="259">
        <v>788</v>
      </c>
      <c r="DM87" s="258">
        <v>7250</v>
      </c>
      <c r="DN87" s="259">
        <v>913</v>
      </c>
      <c r="DO87" s="258">
        <v>8351</v>
      </c>
      <c r="DP87" s="260">
        <v>1029</v>
      </c>
      <c r="DQ87" s="258">
        <v>9438</v>
      </c>
      <c r="DR87" s="259">
        <v>1111</v>
      </c>
      <c r="DS87" s="258">
        <v>10611</v>
      </c>
      <c r="DT87" s="259">
        <v>1221</v>
      </c>
      <c r="DU87" s="258">
        <v>11816</v>
      </c>
      <c r="DV87" s="259">
        <v>1300</v>
      </c>
      <c r="DW87" s="258">
        <v>13016</v>
      </c>
      <c r="DX87" s="260">
        <v>1397</v>
      </c>
      <c r="DY87" s="258">
        <v>14205</v>
      </c>
      <c r="DZ87" s="259">
        <v>1489</v>
      </c>
      <c r="EA87" s="258">
        <v>15529</v>
      </c>
      <c r="EB87" s="259">
        <v>1600</v>
      </c>
      <c r="EC87" s="258">
        <v>16963</v>
      </c>
      <c r="ED87" s="259">
        <v>1721</v>
      </c>
      <c r="EE87" s="258">
        <v>18348</v>
      </c>
      <c r="EF87" s="260">
        <v>1841</v>
      </c>
      <c r="EG87" s="258">
        <v>19814</v>
      </c>
      <c r="EH87" s="259">
        <v>1969</v>
      </c>
      <c r="EI87" s="258">
        <v>21248</v>
      </c>
      <c r="EJ87" s="259">
        <v>2070</v>
      </c>
      <c r="EK87" s="258">
        <v>22708</v>
      </c>
      <c r="EL87" s="259">
        <v>2191</v>
      </c>
      <c r="EM87" s="258">
        <v>24220</v>
      </c>
      <c r="EN87" s="259">
        <v>2299</v>
      </c>
      <c r="EO87" s="258">
        <v>25776</v>
      </c>
      <c r="EP87" s="259">
        <v>2411</v>
      </c>
      <c r="EQ87" s="258">
        <v>27429</v>
      </c>
      <c r="ER87" s="259">
        <v>2699</v>
      </c>
      <c r="ES87" s="258">
        <v>29075</v>
      </c>
      <c r="ET87" s="259">
        <v>2841</v>
      </c>
      <c r="EU87" s="260">
        <v>30834</v>
      </c>
      <c r="EV87" s="260">
        <v>2991</v>
      </c>
      <c r="EW87" s="258">
        <v>32469</v>
      </c>
      <c r="EX87" s="260">
        <v>3142</v>
      </c>
      <c r="EY87" s="258"/>
      <c r="EZ87" s="260"/>
      <c r="FA87" s="258"/>
      <c r="FB87" s="260"/>
      <c r="FC87" s="260"/>
      <c r="FD87" s="260"/>
    </row>
    <row r="88" spans="1:160" s="148" customFormat="1" x14ac:dyDescent="0.2">
      <c r="A88" s="256">
        <v>82</v>
      </c>
      <c r="B88" s="257" t="s">
        <v>373</v>
      </c>
      <c r="C88" s="258"/>
      <c r="D88" s="259"/>
      <c r="E88" s="258"/>
      <c r="F88" s="259"/>
      <c r="G88" s="258"/>
      <c r="H88" s="259"/>
      <c r="I88" s="258"/>
      <c r="J88" s="259"/>
      <c r="K88" s="258"/>
      <c r="L88" s="259"/>
      <c r="M88" s="258"/>
      <c r="N88" s="259"/>
      <c r="O88" s="258"/>
      <c r="P88" s="259"/>
      <c r="Q88" s="258"/>
      <c r="R88" s="259"/>
      <c r="S88" s="258"/>
      <c r="T88" s="259"/>
      <c r="U88" s="258"/>
      <c r="V88" s="259"/>
      <c r="W88" s="258"/>
      <c r="X88" s="259"/>
      <c r="Y88" s="258"/>
      <c r="Z88" s="259"/>
      <c r="AA88" s="258"/>
      <c r="AB88" s="259"/>
      <c r="AC88" s="258"/>
      <c r="AD88" s="259"/>
      <c r="AE88" s="258"/>
      <c r="AF88" s="259"/>
      <c r="AG88" s="258"/>
      <c r="AH88" s="259"/>
      <c r="AI88" s="258"/>
      <c r="AJ88" s="259"/>
      <c r="AK88" s="258"/>
      <c r="AL88" s="259"/>
      <c r="AM88" s="258"/>
      <c r="AN88" s="259"/>
      <c r="AO88" s="258"/>
      <c r="AP88" s="259"/>
      <c r="AQ88" s="258"/>
      <c r="AR88" s="259"/>
      <c r="AS88" s="258"/>
      <c r="AT88" s="259"/>
      <c r="AU88" s="258"/>
      <c r="AV88" s="259"/>
      <c r="AW88" s="258"/>
      <c r="AX88" s="259"/>
      <c r="AY88" s="258"/>
      <c r="AZ88" s="259"/>
      <c r="BA88" s="258"/>
      <c r="BB88" s="259"/>
      <c r="BC88" s="258"/>
      <c r="BD88" s="259"/>
      <c r="BE88" s="258"/>
      <c r="BF88" s="259"/>
      <c r="BG88" s="258"/>
      <c r="BH88" s="259"/>
      <c r="BI88" s="258"/>
      <c r="BJ88" s="259"/>
      <c r="BK88" s="258"/>
      <c r="BL88" s="259"/>
      <c r="BM88" s="258"/>
      <c r="BN88" s="259"/>
      <c r="BO88" s="258"/>
      <c r="BP88" s="259"/>
      <c r="BQ88" s="258"/>
      <c r="BR88" s="259"/>
      <c r="BS88" s="258"/>
      <c r="BT88" s="259"/>
      <c r="BU88" s="258"/>
      <c r="BV88" s="259"/>
      <c r="BW88" s="258"/>
      <c r="BX88" s="259"/>
      <c r="BY88" s="258"/>
      <c r="BZ88" s="259"/>
      <c r="CA88" s="258"/>
      <c r="CB88" s="259"/>
      <c r="CC88" s="258"/>
      <c r="CD88" s="259"/>
      <c r="CE88" s="258"/>
      <c r="CF88" s="259"/>
      <c r="CG88" s="258">
        <v>30838099</v>
      </c>
      <c r="CH88" s="259">
        <v>1662872</v>
      </c>
      <c r="CI88" s="258">
        <v>31550562</v>
      </c>
      <c r="CJ88" s="259">
        <v>1704660</v>
      </c>
      <c r="CK88" s="258"/>
      <c r="CL88" s="259"/>
      <c r="CM88" s="258"/>
      <c r="CN88" s="259"/>
      <c r="CO88" s="258"/>
      <c r="CP88" s="259"/>
      <c r="CQ88" s="258"/>
      <c r="CR88" s="259"/>
      <c r="CS88" s="258"/>
      <c r="CT88" s="259"/>
      <c r="CU88" s="258"/>
      <c r="CV88" s="259"/>
      <c r="CW88" s="258"/>
      <c r="CX88" s="259"/>
      <c r="CY88" s="258">
        <v>1612</v>
      </c>
      <c r="CZ88" s="259">
        <v>390</v>
      </c>
      <c r="DA88" s="258">
        <v>3557</v>
      </c>
      <c r="DB88" s="259">
        <v>696</v>
      </c>
      <c r="DC88" s="258">
        <v>4133</v>
      </c>
      <c r="DD88" s="259">
        <v>784</v>
      </c>
      <c r="DE88" s="258">
        <v>4654</v>
      </c>
      <c r="DF88" s="259">
        <v>949</v>
      </c>
      <c r="DG88" s="258">
        <v>5375</v>
      </c>
      <c r="DH88" s="259">
        <v>1169</v>
      </c>
      <c r="DI88" s="258">
        <v>6020</v>
      </c>
      <c r="DJ88" s="259">
        <v>1390</v>
      </c>
      <c r="DK88" s="258">
        <v>6719</v>
      </c>
      <c r="DL88" s="259">
        <v>1655</v>
      </c>
      <c r="DM88" s="258">
        <v>7483</v>
      </c>
      <c r="DN88" s="259">
        <v>1931</v>
      </c>
      <c r="DO88" s="258">
        <v>8243</v>
      </c>
      <c r="DP88" s="260">
        <v>2192</v>
      </c>
      <c r="DQ88" s="258">
        <v>8993</v>
      </c>
      <c r="DR88" s="259">
        <v>2384</v>
      </c>
      <c r="DS88" s="258">
        <v>9739</v>
      </c>
      <c r="DT88" s="259">
        <v>2637</v>
      </c>
      <c r="DU88" s="258">
        <v>10474</v>
      </c>
      <c r="DV88" s="259">
        <v>2872</v>
      </c>
      <c r="DW88" s="258">
        <v>11248</v>
      </c>
      <c r="DX88" s="260">
        <v>3149</v>
      </c>
      <c r="DY88" s="258">
        <v>12038</v>
      </c>
      <c r="DZ88" s="259">
        <v>3381</v>
      </c>
      <c r="EA88" s="258">
        <v>12830</v>
      </c>
      <c r="EB88" s="259">
        <v>3628</v>
      </c>
      <c r="EC88" s="258">
        <v>13633</v>
      </c>
      <c r="ED88" s="259">
        <v>3899</v>
      </c>
      <c r="EE88" s="258">
        <v>14484</v>
      </c>
      <c r="EF88" s="260">
        <v>4156</v>
      </c>
      <c r="EG88" s="258">
        <v>15287</v>
      </c>
      <c r="EH88" s="259">
        <v>4401</v>
      </c>
      <c r="EI88" s="258">
        <v>16135</v>
      </c>
      <c r="EJ88" s="259">
        <v>4637</v>
      </c>
      <c r="EK88" s="258">
        <v>16864</v>
      </c>
      <c r="EL88" s="259">
        <v>4905</v>
      </c>
      <c r="EM88" s="258">
        <v>17706</v>
      </c>
      <c r="EN88" s="259">
        <v>5121</v>
      </c>
      <c r="EO88" s="258">
        <v>18577</v>
      </c>
      <c r="EP88" s="259">
        <v>5348</v>
      </c>
      <c r="EQ88" s="258">
        <v>19550</v>
      </c>
      <c r="ER88" s="259">
        <v>5830</v>
      </c>
      <c r="ES88" s="258">
        <v>20464</v>
      </c>
      <c r="ET88" s="259">
        <v>6084</v>
      </c>
      <c r="EU88" s="260">
        <v>21454</v>
      </c>
      <c r="EV88" s="260">
        <v>6348</v>
      </c>
      <c r="EW88" s="258">
        <v>22255</v>
      </c>
      <c r="EX88" s="260">
        <v>6568</v>
      </c>
      <c r="EY88" s="258"/>
      <c r="EZ88" s="260"/>
      <c r="FA88" s="258"/>
      <c r="FB88" s="260"/>
      <c r="FC88" s="260"/>
      <c r="FD88" s="260"/>
    </row>
    <row r="89" spans="1:160" s="148" customFormat="1" x14ac:dyDescent="0.2">
      <c r="A89" s="256">
        <v>83</v>
      </c>
      <c r="B89" s="257" t="s">
        <v>374</v>
      </c>
      <c r="C89" s="258"/>
      <c r="D89" s="259"/>
      <c r="E89" s="258"/>
      <c r="F89" s="259"/>
      <c r="G89" s="258"/>
      <c r="H89" s="259"/>
      <c r="I89" s="258"/>
      <c r="J89" s="259"/>
      <c r="K89" s="258"/>
      <c r="L89" s="259"/>
      <c r="M89" s="258"/>
      <c r="N89" s="259"/>
      <c r="O89" s="258"/>
      <c r="P89" s="259"/>
      <c r="Q89" s="258"/>
      <c r="R89" s="259"/>
      <c r="S89" s="258"/>
      <c r="T89" s="259"/>
      <c r="U89" s="258"/>
      <c r="V89" s="259"/>
      <c r="W89" s="258"/>
      <c r="X89" s="259"/>
      <c r="Y89" s="258"/>
      <c r="Z89" s="259"/>
      <c r="AA89" s="258"/>
      <c r="AB89" s="259"/>
      <c r="AC89" s="258"/>
      <c r="AD89" s="259"/>
      <c r="AE89" s="258"/>
      <c r="AF89" s="259"/>
      <c r="AG89" s="258"/>
      <c r="AH89" s="259"/>
      <c r="AI89" s="258"/>
      <c r="AJ89" s="259"/>
      <c r="AK89" s="258"/>
      <c r="AL89" s="259"/>
      <c r="AM89" s="258"/>
      <c r="AN89" s="259"/>
      <c r="AO89" s="258"/>
      <c r="AP89" s="259"/>
      <c r="AQ89" s="258"/>
      <c r="AR89" s="259"/>
      <c r="AS89" s="258"/>
      <c r="AT89" s="259"/>
      <c r="AU89" s="258"/>
      <c r="AV89" s="259"/>
      <c r="AW89" s="258"/>
      <c r="AX89" s="259"/>
      <c r="AY89" s="258"/>
      <c r="AZ89" s="259"/>
      <c r="BA89" s="258"/>
      <c r="BB89" s="259"/>
      <c r="BC89" s="258"/>
      <c r="BD89" s="259"/>
      <c r="BE89" s="258"/>
      <c r="BF89" s="259"/>
      <c r="BG89" s="258"/>
      <c r="BH89" s="259"/>
      <c r="BI89" s="258"/>
      <c r="BJ89" s="259"/>
      <c r="BK89" s="258"/>
      <c r="BL89" s="259"/>
      <c r="BM89" s="258"/>
      <c r="BN89" s="259"/>
      <c r="BO89" s="258"/>
      <c r="BP89" s="259"/>
      <c r="BQ89" s="258"/>
      <c r="BR89" s="259"/>
      <c r="BS89" s="258"/>
      <c r="BT89" s="259"/>
      <c r="BU89" s="258"/>
      <c r="BV89" s="259"/>
      <c r="BW89" s="258"/>
      <c r="BX89" s="259"/>
      <c r="BY89" s="258"/>
      <c r="BZ89" s="259"/>
      <c r="CA89" s="258"/>
      <c r="CB89" s="259"/>
      <c r="CC89" s="258"/>
      <c r="CD89" s="259"/>
      <c r="CE89" s="258"/>
      <c r="CF89" s="259"/>
      <c r="CG89" s="258"/>
      <c r="CH89" s="259"/>
      <c r="CI89" s="258"/>
      <c r="CJ89" s="259"/>
      <c r="CK89" s="258"/>
      <c r="CL89" s="259"/>
      <c r="CM89" s="258"/>
      <c r="CN89" s="259"/>
      <c r="CO89" s="258"/>
      <c r="CP89" s="259"/>
      <c r="CQ89" s="258"/>
      <c r="CR89" s="259"/>
      <c r="CS89" s="258"/>
      <c r="CT89" s="259"/>
      <c r="CU89" s="258"/>
      <c r="CV89" s="259"/>
      <c r="CW89" s="258"/>
      <c r="CX89" s="259"/>
      <c r="CY89" s="258">
        <v>868</v>
      </c>
      <c r="CZ89" s="259">
        <v>99</v>
      </c>
      <c r="DA89" s="258">
        <v>1746</v>
      </c>
      <c r="DB89" s="259">
        <v>186</v>
      </c>
      <c r="DC89" s="258">
        <v>2157</v>
      </c>
      <c r="DD89" s="259">
        <v>220</v>
      </c>
      <c r="DE89" s="258">
        <v>2696</v>
      </c>
      <c r="DF89" s="259">
        <v>288</v>
      </c>
      <c r="DG89" s="258">
        <v>3274</v>
      </c>
      <c r="DH89" s="259">
        <v>379</v>
      </c>
      <c r="DI89" s="258">
        <v>3978</v>
      </c>
      <c r="DJ89" s="259">
        <v>459</v>
      </c>
      <c r="DK89" s="258">
        <v>4667</v>
      </c>
      <c r="DL89" s="259">
        <v>546</v>
      </c>
      <c r="DM89" s="258">
        <v>5405</v>
      </c>
      <c r="DN89" s="259">
        <v>627</v>
      </c>
      <c r="DO89" s="258">
        <v>6129</v>
      </c>
      <c r="DP89" s="260">
        <v>744</v>
      </c>
      <c r="DQ89" s="258">
        <v>6823</v>
      </c>
      <c r="DR89" s="259">
        <v>805</v>
      </c>
      <c r="DS89" s="258">
        <v>7581</v>
      </c>
      <c r="DT89" s="259">
        <v>898</v>
      </c>
      <c r="DU89" s="258">
        <v>8356</v>
      </c>
      <c r="DV89" s="259">
        <v>998</v>
      </c>
      <c r="DW89" s="258">
        <v>9078</v>
      </c>
      <c r="DX89" s="260">
        <v>1091</v>
      </c>
      <c r="DY89" s="258">
        <v>9916</v>
      </c>
      <c r="DZ89" s="259">
        <v>1158</v>
      </c>
      <c r="EA89" s="258">
        <v>10722</v>
      </c>
      <c r="EB89" s="259">
        <v>1250</v>
      </c>
      <c r="EC89" s="258">
        <v>11558</v>
      </c>
      <c r="ED89" s="259">
        <v>1325</v>
      </c>
      <c r="EE89" s="258">
        <v>12408</v>
      </c>
      <c r="EF89" s="260">
        <v>1409</v>
      </c>
      <c r="EG89" s="258">
        <v>13214</v>
      </c>
      <c r="EH89" s="259">
        <v>1496</v>
      </c>
      <c r="EI89" s="258">
        <v>14101</v>
      </c>
      <c r="EJ89" s="259">
        <v>1587</v>
      </c>
      <c r="EK89" s="258">
        <v>14980</v>
      </c>
      <c r="EL89" s="259">
        <v>1660</v>
      </c>
      <c r="EM89" s="258">
        <v>15834</v>
      </c>
      <c r="EN89" s="259">
        <v>1742</v>
      </c>
      <c r="EO89" s="258">
        <v>16758</v>
      </c>
      <c r="EP89" s="259">
        <v>1819</v>
      </c>
      <c r="EQ89" s="258">
        <v>17822</v>
      </c>
      <c r="ER89" s="259">
        <v>2101</v>
      </c>
      <c r="ES89" s="258">
        <v>18835</v>
      </c>
      <c r="ET89" s="259">
        <v>2219</v>
      </c>
      <c r="EU89" s="260">
        <v>19873</v>
      </c>
      <c r="EV89" s="260">
        <v>2308</v>
      </c>
      <c r="EW89" s="258">
        <v>20873</v>
      </c>
      <c r="EX89" s="260">
        <v>2396</v>
      </c>
      <c r="EY89" s="258"/>
      <c r="EZ89" s="260"/>
      <c r="FA89" s="258"/>
      <c r="FB89" s="260"/>
      <c r="FC89" s="260"/>
      <c r="FD89" s="260"/>
    </row>
    <row r="90" spans="1:160" s="148" customFormat="1" x14ac:dyDescent="0.2">
      <c r="A90" s="256">
        <v>84</v>
      </c>
      <c r="B90" s="257" t="s">
        <v>375</v>
      </c>
      <c r="C90" s="258"/>
      <c r="D90" s="259"/>
      <c r="E90" s="258"/>
      <c r="F90" s="259"/>
      <c r="G90" s="258"/>
      <c r="H90" s="259"/>
      <c r="I90" s="258"/>
      <c r="J90" s="259"/>
      <c r="K90" s="258"/>
      <c r="L90" s="259"/>
      <c r="M90" s="258"/>
      <c r="N90" s="259"/>
      <c r="O90" s="258"/>
      <c r="P90" s="259"/>
      <c r="Q90" s="258"/>
      <c r="R90" s="259"/>
      <c r="S90" s="258"/>
      <c r="T90" s="259"/>
      <c r="U90" s="258"/>
      <c r="V90" s="259"/>
      <c r="W90" s="258"/>
      <c r="X90" s="259"/>
      <c r="Y90" s="258"/>
      <c r="Z90" s="259"/>
      <c r="AA90" s="258"/>
      <c r="AB90" s="259"/>
      <c r="AC90" s="258"/>
      <c r="AD90" s="259"/>
      <c r="AE90" s="258"/>
      <c r="AF90" s="259"/>
      <c r="AG90" s="258"/>
      <c r="AH90" s="259"/>
      <c r="AI90" s="258"/>
      <c r="AJ90" s="259"/>
      <c r="AK90" s="258"/>
      <c r="AL90" s="259"/>
      <c r="AM90" s="258"/>
      <c r="AN90" s="259"/>
      <c r="AO90" s="258"/>
      <c r="AP90" s="259"/>
      <c r="AQ90" s="258"/>
      <c r="AR90" s="259"/>
      <c r="AS90" s="258"/>
      <c r="AT90" s="259"/>
      <c r="AU90" s="258"/>
      <c r="AV90" s="259"/>
      <c r="AW90" s="258"/>
      <c r="AX90" s="259"/>
      <c r="AY90" s="258"/>
      <c r="AZ90" s="259"/>
      <c r="BA90" s="258"/>
      <c r="BB90" s="259"/>
      <c r="BC90" s="258"/>
      <c r="BD90" s="259"/>
      <c r="BE90" s="258"/>
      <c r="BF90" s="259"/>
      <c r="BG90" s="258"/>
      <c r="BH90" s="259"/>
      <c r="BI90" s="258"/>
      <c r="BJ90" s="259"/>
      <c r="BK90" s="258"/>
      <c r="BL90" s="259"/>
      <c r="BM90" s="258"/>
      <c r="BN90" s="259"/>
      <c r="BO90" s="258"/>
      <c r="BP90" s="259"/>
      <c r="BQ90" s="258"/>
      <c r="BR90" s="259"/>
      <c r="BS90" s="258"/>
      <c r="BT90" s="259"/>
      <c r="BU90" s="258"/>
      <c r="BV90" s="259"/>
      <c r="BW90" s="258"/>
      <c r="BX90" s="259"/>
      <c r="BY90" s="258"/>
      <c r="BZ90" s="259"/>
      <c r="CA90" s="258"/>
      <c r="CB90" s="259"/>
      <c r="CC90" s="258"/>
      <c r="CD90" s="259"/>
      <c r="CE90" s="258"/>
      <c r="CF90" s="259"/>
      <c r="CG90" s="258"/>
      <c r="CH90" s="259"/>
      <c r="CI90" s="258"/>
      <c r="CJ90" s="259"/>
      <c r="CK90" s="258"/>
      <c r="CL90" s="259"/>
      <c r="CM90" s="258"/>
      <c r="CN90" s="259"/>
      <c r="CO90" s="258"/>
      <c r="CP90" s="259"/>
      <c r="CQ90" s="258"/>
      <c r="CR90" s="259"/>
      <c r="CS90" s="258"/>
      <c r="CT90" s="259"/>
      <c r="CU90" s="258"/>
      <c r="CV90" s="259"/>
      <c r="CW90" s="258"/>
      <c r="CX90" s="259"/>
      <c r="CY90" s="258">
        <v>752</v>
      </c>
      <c r="CZ90" s="259">
        <v>149</v>
      </c>
      <c r="DA90" s="258">
        <v>1226</v>
      </c>
      <c r="DB90" s="259">
        <v>223</v>
      </c>
      <c r="DC90" s="258">
        <v>1473</v>
      </c>
      <c r="DD90" s="259">
        <v>253</v>
      </c>
      <c r="DE90" s="258">
        <v>1679</v>
      </c>
      <c r="DF90" s="259">
        <v>292</v>
      </c>
      <c r="DG90" s="258">
        <v>1872</v>
      </c>
      <c r="DH90" s="259">
        <v>342</v>
      </c>
      <c r="DI90" s="258">
        <v>2041</v>
      </c>
      <c r="DJ90" s="259">
        <v>393</v>
      </c>
      <c r="DK90" s="258">
        <v>2244</v>
      </c>
      <c r="DL90" s="259">
        <v>445</v>
      </c>
      <c r="DM90" s="258">
        <v>2488</v>
      </c>
      <c r="DN90" s="259">
        <v>478</v>
      </c>
      <c r="DO90" s="258">
        <v>2642</v>
      </c>
      <c r="DP90" s="260">
        <v>534</v>
      </c>
      <c r="DQ90" s="258">
        <v>2863</v>
      </c>
      <c r="DR90" s="259">
        <v>561</v>
      </c>
      <c r="DS90" s="258">
        <v>3057</v>
      </c>
      <c r="DT90" s="259">
        <v>619</v>
      </c>
      <c r="DU90" s="258">
        <v>3271</v>
      </c>
      <c r="DV90" s="259">
        <v>648</v>
      </c>
      <c r="DW90" s="258">
        <v>3444</v>
      </c>
      <c r="DX90" s="260">
        <v>685</v>
      </c>
      <c r="DY90" s="258">
        <v>3667</v>
      </c>
      <c r="DZ90" s="259">
        <v>718</v>
      </c>
      <c r="EA90" s="258">
        <v>3888</v>
      </c>
      <c r="EB90" s="259">
        <v>748</v>
      </c>
      <c r="EC90" s="258">
        <v>4124</v>
      </c>
      <c r="ED90" s="259">
        <v>782</v>
      </c>
      <c r="EE90" s="258">
        <v>4334</v>
      </c>
      <c r="EF90" s="260">
        <v>816</v>
      </c>
      <c r="EG90" s="258">
        <v>4542</v>
      </c>
      <c r="EH90" s="259">
        <v>847</v>
      </c>
      <c r="EI90" s="258">
        <v>4770</v>
      </c>
      <c r="EJ90" s="259">
        <v>890</v>
      </c>
      <c r="EK90" s="258">
        <v>5010</v>
      </c>
      <c r="EL90" s="259">
        <v>925</v>
      </c>
      <c r="EM90" s="258">
        <v>5211</v>
      </c>
      <c r="EN90" s="259">
        <v>958</v>
      </c>
      <c r="EO90" s="258">
        <v>5443</v>
      </c>
      <c r="EP90" s="259">
        <v>1002</v>
      </c>
      <c r="EQ90" s="258">
        <v>5710</v>
      </c>
      <c r="ER90" s="259">
        <v>1087</v>
      </c>
      <c r="ES90" s="258">
        <v>5970</v>
      </c>
      <c r="ET90" s="259">
        <v>1131</v>
      </c>
      <c r="EU90" s="260">
        <v>6298</v>
      </c>
      <c r="EV90" s="260">
        <v>1173</v>
      </c>
      <c r="EW90" s="258">
        <v>6562</v>
      </c>
      <c r="EX90" s="260">
        <v>1200</v>
      </c>
      <c r="EY90" s="258"/>
      <c r="EZ90" s="260"/>
      <c r="FA90" s="258"/>
      <c r="FB90" s="260"/>
      <c r="FC90" s="260"/>
      <c r="FD90" s="260"/>
    </row>
    <row r="91" spans="1:160" s="148" customFormat="1" x14ac:dyDescent="0.2">
      <c r="A91" s="256">
        <v>85</v>
      </c>
      <c r="B91" s="257" t="s">
        <v>376</v>
      </c>
      <c r="C91" s="258"/>
      <c r="D91" s="259"/>
      <c r="E91" s="258"/>
      <c r="F91" s="259"/>
      <c r="G91" s="258"/>
      <c r="H91" s="259"/>
      <c r="I91" s="258"/>
      <c r="J91" s="259"/>
      <c r="K91" s="258"/>
      <c r="L91" s="259"/>
      <c r="M91" s="258"/>
      <c r="N91" s="259"/>
      <c r="O91" s="258"/>
      <c r="P91" s="259"/>
      <c r="Q91" s="258"/>
      <c r="R91" s="259"/>
      <c r="S91" s="258"/>
      <c r="T91" s="259"/>
      <c r="U91" s="258"/>
      <c r="V91" s="259"/>
      <c r="W91" s="258"/>
      <c r="X91" s="259"/>
      <c r="Y91" s="258"/>
      <c r="Z91" s="259"/>
      <c r="AA91" s="258"/>
      <c r="AB91" s="259"/>
      <c r="AC91" s="258"/>
      <c r="AD91" s="259"/>
      <c r="AE91" s="258"/>
      <c r="AF91" s="259"/>
      <c r="AG91" s="258"/>
      <c r="AH91" s="259"/>
      <c r="AI91" s="258"/>
      <c r="AJ91" s="259"/>
      <c r="AK91" s="258"/>
      <c r="AL91" s="259"/>
      <c r="AM91" s="258"/>
      <c r="AN91" s="259"/>
      <c r="AO91" s="258"/>
      <c r="AP91" s="259"/>
      <c r="AQ91" s="258"/>
      <c r="AR91" s="259"/>
      <c r="AS91" s="258"/>
      <c r="AT91" s="259"/>
      <c r="AU91" s="258"/>
      <c r="AV91" s="259"/>
      <c r="AW91" s="258"/>
      <c r="AX91" s="259"/>
      <c r="AY91" s="258"/>
      <c r="AZ91" s="259"/>
      <c r="BA91" s="258"/>
      <c r="BB91" s="259"/>
      <c r="BC91" s="258"/>
      <c r="BD91" s="259"/>
      <c r="BE91" s="258"/>
      <c r="BF91" s="259"/>
      <c r="BG91" s="258"/>
      <c r="BH91" s="259"/>
      <c r="BI91" s="258"/>
      <c r="BJ91" s="259"/>
      <c r="BK91" s="258"/>
      <c r="BL91" s="259"/>
      <c r="BM91" s="258"/>
      <c r="BN91" s="259"/>
      <c r="BO91" s="258"/>
      <c r="BP91" s="259"/>
      <c r="BQ91" s="258"/>
      <c r="BR91" s="259"/>
      <c r="BS91" s="258"/>
      <c r="BT91" s="259"/>
      <c r="BU91" s="258"/>
      <c r="BV91" s="259"/>
      <c r="BW91" s="258"/>
      <c r="BX91" s="259"/>
      <c r="BY91" s="258"/>
      <c r="BZ91" s="259"/>
      <c r="CA91" s="258"/>
      <c r="CB91" s="259"/>
      <c r="CC91" s="258"/>
      <c r="CD91" s="259"/>
      <c r="CE91" s="258"/>
      <c r="CF91" s="259"/>
      <c r="CG91" s="258"/>
      <c r="CH91" s="259"/>
      <c r="CI91" s="258"/>
      <c r="CJ91" s="259"/>
      <c r="CK91" s="258"/>
      <c r="CL91" s="259"/>
      <c r="CM91" s="258"/>
      <c r="CN91" s="259"/>
      <c r="CO91" s="258"/>
      <c r="CP91" s="259"/>
      <c r="CQ91" s="258"/>
      <c r="CR91" s="259"/>
      <c r="CS91" s="258"/>
      <c r="CT91" s="259"/>
      <c r="CU91" s="258"/>
      <c r="CV91" s="259"/>
      <c r="CW91" s="258"/>
      <c r="CX91" s="259"/>
      <c r="CY91" s="258">
        <v>3424</v>
      </c>
      <c r="CZ91" s="259">
        <v>426</v>
      </c>
      <c r="DA91" s="258">
        <v>10952</v>
      </c>
      <c r="DB91" s="259">
        <v>785</v>
      </c>
      <c r="DC91" s="258">
        <v>12276</v>
      </c>
      <c r="DD91" s="259">
        <v>855</v>
      </c>
      <c r="DE91" s="258">
        <v>15524</v>
      </c>
      <c r="DF91" s="259">
        <v>966</v>
      </c>
      <c r="DG91" s="258">
        <v>19873</v>
      </c>
      <c r="DH91" s="259">
        <v>1151</v>
      </c>
      <c r="DI91" s="258">
        <v>24634</v>
      </c>
      <c r="DJ91" s="259">
        <v>1319</v>
      </c>
      <c r="DK91" s="258">
        <v>29269</v>
      </c>
      <c r="DL91" s="259">
        <v>1497</v>
      </c>
      <c r="DM91" s="258">
        <v>34939</v>
      </c>
      <c r="DN91" s="259">
        <v>1683</v>
      </c>
      <c r="DO91" s="258">
        <v>40485</v>
      </c>
      <c r="DP91" s="260">
        <v>1880</v>
      </c>
      <c r="DQ91" s="258">
        <v>45933</v>
      </c>
      <c r="DR91" s="259">
        <v>2020</v>
      </c>
      <c r="DS91" s="258">
        <v>52057</v>
      </c>
      <c r="DT91" s="259">
        <v>2188</v>
      </c>
      <c r="DU91" s="258">
        <v>58422</v>
      </c>
      <c r="DV91" s="259">
        <v>2355</v>
      </c>
      <c r="DW91" s="258">
        <v>64504</v>
      </c>
      <c r="DX91" s="260">
        <v>2526</v>
      </c>
      <c r="DY91" s="258">
        <v>71415</v>
      </c>
      <c r="DZ91" s="259">
        <v>2685</v>
      </c>
      <c r="EA91" s="258">
        <v>77746</v>
      </c>
      <c r="EB91" s="259">
        <v>2843</v>
      </c>
      <c r="EC91" s="258">
        <v>85062</v>
      </c>
      <c r="ED91" s="259">
        <v>3002</v>
      </c>
      <c r="EE91" s="258">
        <v>91663</v>
      </c>
      <c r="EF91" s="260">
        <v>3196</v>
      </c>
      <c r="EG91" s="258">
        <v>99840</v>
      </c>
      <c r="EH91" s="259">
        <v>3407</v>
      </c>
      <c r="EI91" s="258">
        <v>107093</v>
      </c>
      <c r="EJ91" s="259">
        <v>3578</v>
      </c>
      <c r="EK91" s="258">
        <v>114625</v>
      </c>
      <c r="EL91" s="259">
        <v>3786</v>
      </c>
      <c r="EM91" s="258">
        <v>121404</v>
      </c>
      <c r="EN91" s="259">
        <v>3950</v>
      </c>
      <c r="EO91" s="258">
        <v>129268</v>
      </c>
      <c r="EP91" s="259">
        <v>4131</v>
      </c>
      <c r="EQ91" s="258">
        <v>138037</v>
      </c>
      <c r="ER91" s="259">
        <v>4547</v>
      </c>
      <c r="ES91" s="258">
        <v>146468</v>
      </c>
      <c r="ET91" s="259">
        <v>4799</v>
      </c>
      <c r="EU91" s="260">
        <v>154747</v>
      </c>
      <c r="EV91" s="260">
        <v>5008</v>
      </c>
      <c r="EW91" s="258">
        <v>163289</v>
      </c>
      <c r="EX91" s="260">
        <v>5198</v>
      </c>
      <c r="EY91" s="258"/>
      <c r="EZ91" s="260"/>
      <c r="FA91" s="258"/>
      <c r="FB91" s="260"/>
      <c r="FC91" s="260"/>
      <c r="FD91" s="260"/>
    </row>
    <row r="92" spans="1:160" s="148" customFormat="1" x14ac:dyDescent="0.2">
      <c r="A92" s="256">
        <v>86</v>
      </c>
      <c r="B92" s="257" t="s">
        <v>539</v>
      </c>
      <c r="C92" s="258"/>
      <c r="D92" s="259"/>
      <c r="E92" s="258"/>
      <c r="F92" s="259"/>
      <c r="G92" s="258"/>
      <c r="H92" s="259"/>
      <c r="I92" s="258"/>
      <c r="J92" s="259"/>
      <c r="K92" s="258"/>
      <c r="L92" s="259"/>
      <c r="M92" s="258"/>
      <c r="N92" s="259"/>
      <c r="O92" s="258"/>
      <c r="P92" s="259"/>
      <c r="Q92" s="258"/>
      <c r="R92" s="259"/>
      <c r="S92" s="258"/>
      <c r="T92" s="259"/>
      <c r="U92" s="258"/>
      <c r="V92" s="259"/>
      <c r="W92" s="258"/>
      <c r="X92" s="259"/>
      <c r="Y92" s="258"/>
      <c r="Z92" s="259"/>
      <c r="AA92" s="258"/>
      <c r="AB92" s="259"/>
      <c r="AC92" s="258"/>
      <c r="AD92" s="259"/>
      <c r="AE92" s="258"/>
      <c r="AF92" s="259"/>
      <c r="AG92" s="258"/>
      <c r="AH92" s="259"/>
      <c r="AI92" s="258"/>
      <c r="AJ92" s="259"/>
      <c r="AK92" s="258"/>
      <c r="AL92" s="259"/>
      <c r="AM92" s="258"/>
      <c r="AN92" s="259"/>
      <c r="AO92" s="258"/>
      <c r="AP92" s="259"/>
      <c r="AQ92" s="258"/>
      <c r="AR92" s="259"/>
      <c r="AS92" s="258"/>
      <c r="AT92" s="259"/>
      <c r="AU92" s="258"/>
      <c r="AV92" s="259"/>
      <c r="AW92" s="258"/>
      <c r="AX92" s="259"/>
      <c r="AY92" s="258"/>
      <c r="AZ92" s="259"/>
      <c r="BA92" s="258"/>
      <c r="BB92" s="259"/>
      <c r="BC92" s="258"/>
      <c r="BD92" s="259"/>
      <c r="BE92" s="258"/>
      <c r="BF92" s="259"/>
      <c r="BG92" s="258"/>
      <c r="BH92" s="259"/>
      <c r="BI92" s="258"/>
      <c r="BJ92" s="259"/>
      <c r="BK92" s="258"/>
      <c r="BL92" s="259"/>
      <c r="BM92" s="258"/>
      <c r="BN92" s="259"/>
      <c r="BO92" s="258"/>
      <c r="BP92" s="259"/>
      <c r="BQ92" s="258"/>
      <c r="BR92" s="259"/>
      <c r="BS92" s="258"/>
      <c r="BT92" s="259"/>
      <c r="BU92" s="258"/>
      <c r="BV92" s="259"/>
      <c r="BW92" s="258"/>
      <c r="BX92" s="259"/>
      <c r="BY92" s="258"/>
      <c r="BZ92" s="259"/>
      <c r="CA92" s="258"/>
      <c r="CB92" s="259"/>
      <c r="CC92" s="258"/>
      <c r="CD92" s="259"/>
      <c r="CE92" s="258"/>
      <c r="CF92" s="259"/>
      <c r="CG92" s="258"/>
      <c r="CH92" s="259"/>
      <c r="CI92" s="258"/>
      <c r="CJ92" s="259"/>
      <c r="CK92" s="258"/>
      <c r="CL92" s="259"/>
      <c r="CM92" s="258"/>
      <c r="CN92" s="259"/>
      <c r="CO92" s="258"/>
      <c r="CP92" s="259"/>
      <c r="CQ92" s="258"/>
      <c r="CR92" s="259"/>
      <c r="CS92" s="258"/>
      <c r="CT92" s="259"/>
      <c r="CU92" s="258"/>
      <c r="CV92" s="259"/>
      <c r="CW92" s="258"/>
      <c r="CX92" s="259"/>
      <c r="CY92" s="258"/>
      <c r="CZ92" s="259"/>
      <c r="DA92" s="258"/>
      <c r="DB92" s="259"/>
      <c r="DC92" s="258"/>
      <c r="DD92" s="259"/>
      <c r="DE92" s="258"/>
      <c r="DF92" s="259"/>
      <c r="DG92" s="258"/>
      <c r="DH92" s="259"/>
      <c r="DI92" s="258"/>
      <c r="DJ92" s="259"/>
      <c r="DK92" s="258"/>
      <c r="DL92" s="259"/>
      <c r="DM92" s="258"/>
      <c r="DN92" s="259"/>
      <c r="DO92" s="258"/>
      <c r="DP92" s="260"/>
      <c r="DQ92" s="258"/>
      <c r="DR92" s="259"/>
      <c r="DS92" s="258"/>
      <c r="DT92" s="259"/>
      <c r="DU92" s="258"/>
      <c r="DV92" s="259"/>
      <c r="DW92" s="258">
        <v>88</v>
      </c>
      <c r="DX92" s="260">
        <v>5</v>
      </c>
      <c r="DY92" s="258">
        <v>519</v>
      </c>
      <c r="DZ92" s="259">
        <v>9</v>
      </c>
      <c r="EA92" s="258">
        <v>1087</v>
      </c>
      <c r="EB92" s="259">
        <v>14</v>
      </c>
      <c r="EC92" s="258">
        <v>1477</v>
      </c>
      <c r="ED92" s="259">
        <v>20</v>
      </c>
      <c r="EE92" s="258">
        <v>2018</v>
      </c>
      <c r="EF92" s="260">
        <v>26</v>
      </c>
      <c r="EG92" s="258">
        <v>2790</v>
      </c>
      <c r="EH92" s="259">
        <v>34</v>
      </c>
      <c r="EI92" s="258">
        <v>3380</v>
      </c>
      <c r="EJ92" s="259">
        <v>47</v>
      </c>
      <c r="EK92" s="258">
        <v>3958</v>
      </c>
      <c r="EL92" s="259">
        <v>59</v>
      </c>
      <c r="EM92" s="258">
        <v>4585</v>
      </c>
      <c r="EN92" s="259">
        <v>73</v>
      </c>
      <c r="EO92" s="258">
        <v>5368</v>
      </c>
      <c r="EP92" s="259">
        <v>89</v>
      </c>
      <c r="EQ92" s="258">
        <v>6053</v>
      </c>
      <c r="ER92" s="259">
        <v>100</v>
      </c>
      <c r="ES92" s="258">
        <v>6716</v>
      </c>
      <c r="ET92" s="259">
        <v>123</v>
      </c>
      <c r="EU92" s="260">
        <v>7384</v>
      </c>
      <c r="EV92" s="260">
        <v>148</v>
      </c>
      <c r="EW92" s="258">
        <v>8163</v>
      </c>
      <c r="EX92" s="260">
        <v>163</v>
      </c>
      <c r="EY92" s="258"/>
      <c r="EZ92" s="260"/>
      <c r="FA92" s="258"/>
      <c r="FB92" s="260"/>
      <c r="FC92" s="260"/>
      <c r="FD92" s="260"/>
    </row>
    <row r="93" spans="1:160" s="148" customFormat="1" x14ac:dyDescent="0.2">
      <c r="A93" s="256">
        <v>87</v>
      </c>
      <c r="B93" s="257" t="s">
        <v>469</v>
      </c>
      <c r="C93" s="258"/>
      <c r="D93" s="259"/>
      <c r="E93" s="258"/>
      <c r="F93" s="259"/>
      <c r="G93" s="258"/>
      <c r="H93" s="259"/>
      <c r="I93" s="258"/>
      <c r="J93" s="259"/>
      <c r="K93" s="258"/>
      <c r="L93" s="259"/>
      <c r="M93" s="258"/>
      <c r="N93" s="259"/>
      <c r="O93" s="258"/>
      <c r="P93" s="259"/>
      <c r="Q93" s="258"/>
      <c r="R93" s="259"/>
      <c r="S93" s="258"/>
      <c r="T93" s="259"/>
      <c r="U93" s="258"/>
      <c r="V93" s="259"/>
      <c r="W93" s="258"/>
      <c r="X93" s="259"/>
      <c r="Y93" s="258"/>
      <c r="Z93" s="259"/>
      <c r="AA93" s="258"/>
      <c r="AB93" s="259"/>
      <c r="AC93" s="258"/>
      <c r="AD93" s="259"/>
      <c r="AE93" s="258"/>
      <c r="AF93" s="259"/>
      <c r="AG93" s="258"/>
      <c r="AH93" s="259"/>
      <c r="AI93" s="258"/>
      <c r="AJ93" s="259"/>
      <c r="AK93" s="258"/>
      <c r="AL93" s="259"/>
      <c r="AM93" s="258"/>
      <c r="AN93" s="259"/>
      <c r="AO93" s="258"/>
      <c r="AP93" s="259"/>
      <c r="AQ93" s="258"/>
      <c r="AR93" s="259"/>
      <c r="AS93" s="258"/>
      <c r="AT93" s="259"/>
      <c r="AU93" s="258"/>
      <c r="AV93" s="259"/>
      <c r="AW93" s="258"/>
      <c r="AX93" s="259"/>
      <c r="AY93" s="258"/>
      <c r="AZ93" s="259"/>
      <c r="BA93" s="258"/>
      <c r="BB93" s="259"/>
      <c r="BC93" s="258"/>
      <c r="BD93" s="259"/>
      <c r="BE93" s="258"/>
      <c r="BF93" s="259"/>
      <c r="BG93" s="258"/>
      <c r="BH93" s="259"/>
      <c r="BI93" s="258"/>
      <c r="BJ93" s="259"/>
      <c r="BK93" s="258"/>
      <c r="BL93" s="259"/>
      <c r="BM93" s="258"/>
      <c r="BN93" s="259"/>
      <c r="BO93" s="258"/>
      <c r="BP93" s="259"/>
      <c r="BQ93" s="258"/>
      <c r="BR93" s="259"/>
      <c r="BS93" s="258"/>
      <c r="BT93" s="259"/>
      <c r="BU93" s="258"/>
      <c r="BV93" s="259"/>
      <c r="BW93" s="258"/>
      <c r="BX93" s="259"/>
      <c r="BY93" s="258"/>
      <c r="BZ93" s="259"/>
      <c r="CA93" s="258"/>
      <c r="CB93" s="259"/>
      <c r="CC93" s="258"/>
      <c r="CD93" s="259"/>
      <c r="CE93" s="258"/>
      <c r="CF93" s="259"/>
      <c r="CG93" s="258"/>
      <c r="CH93" s="259"/>
      <c r="CI93" s="258"/>
      <c r="CJ93" s="259"/>
      <c r="CK93" s="258"/>
      <c r="CL93" s="259"/>
      <c r="CM93" s="258"/>
      <c r="CN93" s="259"/>
      <c r="CO93" s="258"/>
      <c r="CP93" s="259"/>
      <c r="CQ93" s="258"/>
      <c r="CR93" s="259"/>
      <c r="CS93" s="258"/>
      <c r="CT93" s="259"/>
      <c r="CU93" s="258"/>
      <c r="CV93" s="259"/>
      <c r="CW93" s="258"/>
      <c r="CX93" s="259"/>
      <c r="CY93" s="258"/>
      <c r="CZ93" s="259"/>
      <c r="DA93" s="258"/>
      <c r="DB93" s="259"/>
      <c r="DC93" s="258"/>
      <c r="DD93" s="259"/>
      <c r="DE93" s="258"/>
      <c r="DF93" s="259"/>
      <c r="DG93" s="258">
        <v>40112042</v>
      </c>
      <c r="DH93" s="259">
        <v>2212441</v>
      </c>
      <c r="DI93" s="258"/>
      <c r="DJ93" s="259"/>
      <c r="DK93" s="258"/>
      <c r="DL93" s="259"/>
      <c r="DM93" s="258"/>
      <c r="DN93" s="259"/>
      <c r="DO93" s="258"/>
      <c r="DP93" s="260"/>
      <c r="DQ93" s="258"/>
      <c r="DR93" s="259"/>
      <c r="DS93" s="258"/>
      <c r="DT93" s="259"/>
      <c r="DU93" s="258"/>
      <c r="DV93" s="259"/>
      <c r="DW93" s="258">
        <v>30</v>
      </c>
      <c r="DX93" s="260">
        <v>31</v>
      </c>
      <c r="DY93" s="258">
        <v>93</v>
      </c>
      <c r="DZ93" s="259">
        <v>59</v>
      </c>
      <c r="EA93" s="258">
        <v>198</v>
      </c>
      <c r="EB93" s="259">
        <v>78</v>
      </c>
      <c r="EC93" s="258">
        <v>209</v>
      </c>
      <c r="ED93" s="259">
        <v>84</v>
      </c>
      <c r="EE93" s="258">
        <v>278</v>
      </c>
      <c r="EF93" s="260">
        <v>96</v>
      </c>
      <c r="EG93" s="258">
        <v>361</v>
      </c>
      <c r="EH93" s="259">
        <v>104</v>
      </c>
      <c r="EI93" s="258">
        <v>391</v>
      </c>
      <c r="EJ93" s="259">
        <v>111</v>
      </c>
      <c r="EK93" s="258">
        <v>406</v>
      </c>
      <c r="EL93" s="259">
        <v>118</v>
      </c>
      <c r="EM93" s="258">
        <v>415</v>
      </c>
      <c r="EN93" s="259">
        <v>124</v>
      </c>
      <c r="EO93" s="258">
        <v>427</v>
      </c>
      <c r="EP93" s="259">
        <v>130</v>
      </c>
      <c r="EQ93" s="258">
        <v>432</v>
      </c>
      <c r="ER93" s="259">
        <v>157</v>
      </c>
      <c r="ES93" s="258">
        <v>433</v>
      </c>
      <c r="ET93" s="259">
        <v>159</v>
      </c>
      <c r="EU93" s="260">
        <v>435</v>
      </c>
      <c r="EV93" s="260">
        <v>162</v>
      </c>
      <c r="EW93" s="258">
        <v>436</v>
      </c>
      <c r="EX93" s="260">
        <v>162</v>
      </c>
      <c r="EY93" s="258"/>
      <c r="EZ93" s="260"/>
      <c r="FA93" s="258"/>
      <c r="FB93" s="260"/>
      <c r="FC93" s="260"/>
      <c r="FD93" s="260"/>
    </row>
    <row r="94" spans="1:160" s="148" customFormat="1" x14ac:dyDescent="0.2">
      <c r="A94" s="256">
        <v>88</v>
      </c>
      <c r="B94" s="258" t="s">
        <v>561</v>
      </c>
      <c r="C94" s="258"/>
      <c r="D94" s="259"/>
      <c r="E94" s="258"/>
      <c r="F94" s="259"/>
      <c r="G94" s="258"/>
      <c r="H94" s="259"/>
      <c r="I94" s="258"/>
      <c r="J94" s="259"/>
      <c r="K94" s="258"/>
      <c r="L94" s="259"/>
      <c r="M94" s="258"/>
      <c r="N94" s="259"/>
      <c r="O94" s="258"/>
      <c r="P94" s="259"/>
      <c r="Q94" s="258"/>
      <c r="R94" s="259"/>
      <c r="S94" s="258"/>
      <c r="T94" s="259"/>
      <c r="U94" s="258"/>
      <c r="V94" s="259"/>
      <c r="W94" s="258"/>
      <c r="X94" s="259"/>
      <c r="Y94" s="258"/>
      <c r="Z94" s="259"/>
      <c r="AA94" s="258"/>
      <c r="AB94" s="259"/>
      <c r="AC94" s="258"/>
      <c r="AD94" s="259"/>
      <c r="AE94" s="258"/>
      <c r="AF94" s="259"/>
      <c r="AG94" s="258"/>
      <c r="AH94" s="259"/>
      <c r="AI94" s="258"/>
      <c r="AJ94" s="259"/>
      <c r="AK94" s="258"/>
      <c r="AL94" s="259"/>
      <c r="AM94" s="258"/>
      <c r="AN94" s="259"/>
      <c r="AO94" s="258"/>
      <c r="AP94" s="259"/>
      <c r="AQ94" s="258"/>
      <c r="AR94" s="259"/>
      <c r="AS94" s="258"/>
      <c r="AT94" s="259"/>
      <c r="AU94" s="258"/>
      <c r="AV94" s="259"/>
      <c r="AW94" s="258"/>
      <c r="AX94" s="259"/>
      <c r="AY94" s="258"/>
      <c r="AZ94" s="259"/>
      <c r="BA94" s="258"/>
      <c r="BB94" s="259"/>
      <c r="BC94" s="258"/>
      <c r="BD94" s="259"/>
      <c r="BE94" s="258"/>
      <c r="BF94" s="259"/>
      <c r="BG94" s="258"/>
      <c r="BH94" s="259"/>
      <c r="BI94" s="258"/>
      <c r="BJ94" s="259"/>
      <c r="BK94" s="258"/>
      <c r="BL94" s="259"/>
      <c r="BM94" s="258"/>
      <c r="BN94" s="259"/>
      <c r="BO94" s="258"/>
      <c r="BP94" s="259"/>
      <c r="BQ94" s="258"/>
      <c r="BR94" s="259"/>
      <c r="BS94" s="258"/>
      <c r="BT94" s="259"/>
      <c r="BU94" s="258"/>
      <c r="BV94" s="259"/>
      <c r="BW94" s="258"/>
      <c r="BX94" s="259"/>
      <c r="BY94" s="258"/>
      <c r="BZ94" s="259"/>
      <c r="CA94" s="258"/>
      <c r="CB94" s="259"/>
      <c r="CC94" s="258"/>
      <c r="CD94" s="259"/>
      <c r="CE94" s="258"/>
      <c r="CF94" s="259"/>
      <c r="CG94" s="258"/>
      <c r="CH94" s="259"/>
      <c r="CI94" s="258"/>
      <c r="CJ94" s="259"/>
      <c r="CK94" s="258"/>
      <c r="CL94" s="259"/>
      <c r="CM94" s="258"/>
      <c r="CN94" s="259"/>
      <c r="CO94" s="258"/>
      <c r="CP94" s="259"/>
      <c r="CQ94" s="258"/>
      <c r="CR94" s="259"/>
      <c r="CS94" s="258"/>
      <c r="CT94" s="259"/>
      <c r="CU94" s="258"/>
      <c r="CV94" s="259"/>
      <c r="CW94" s="258"/>
      <c r="CX94" s="259"/>
      <c r="CY94" s="258"/>
      <c r="CZ94" s="259"/>
      <c r="DA94" s="258"/>
      <c r="DB94" s="259"/>
      <c r="DC94" s="258"/>
      <c r="DD94" s="259"/>
      <c r="DE94" s="258"/>
      <c r="DF94" s="259"/>
      <c r="DG94" s="258"/>
      <c r="DH94" s="259"/>
      <c r="DI94" s="258"/>
      <c r="DJ94" s="259"/>
      <c r="DK94" s="258"/>
      <c r="DL94" s="259"/>
      <c r="DM94" s="258"/>
      <c r="DN94" s="259"/>
      <c r="DO94" s="258"/>
      <c r="DP94" s="260"/>
      <c r="DQ94" s="258"/>
      <c r="DR94" s="259"/>
      <c r="DS94" s="258"/>
      <c r="DT94" s="259"/>
      <c r="DU94" s="258"/>
      <c r="DV94" s="259"/>
      <c r="DW94" s="258"/>
      <c r="DX94" s="260"/>
      <c r="DY94" s="258"/>
      <c r="DZ94" s="259"/>
      <c r="EA94" s="258"/>
      <c r="EB94" s="259"/>
      <c r="EC94" s="258"/>
      <c r="ED94" s="259"/>
      <c r="EE94" s="258"/>
      <c r="EF94" s="260"/>
      <c r="EG94" s="258"/>
      <c r="EH94" s="259"/>
      <c r="EI94" s="258"/>
      <c r="EJ94" s="259"/>
      <c r="EK94" s="258"/>
      <c r="EL94" s="259"/>
      <c r="EM94" s="258"/>
      <c r="EN94" s="259"/>
      <c r="EO94" s="258"/>
      <c r="EP94" s="259"/>
      <c r="EQ94" s="258"/>
      <c r="ER94" s="259"/>
      <c r="ES94" s="258"/>
      <c r="ET94" s="259"/>
      <c r="EU94" s="260">
        <v>24</v>
      </c>
      <c r="EV94" s="260">
        <v>15</v>
      </c>
      <c r="EW94" s="258">
        <v>352</v>
      </c>
      <c r="EX94" s="260">
        <v>101</v>
      </c>
      <c r="EY94" s="258"/>
      <c r="EZ94" s="260"/>
      <c r="FA94" s="258"/>
      <c r="FB94" s="260"/>
      <c r="FC94" s="260"/>
      <c r="FD94" s="260"/>
    </row>
    <row r="95" spans="1:160" s="148" customFormat="1" x14ac:dyDescent="0.2">
      <c r="A95" s="256">
        <v>89</v>
      </c>
      <c r="B95" s="258" t="s">
        <v>562</v>
      </c>
      <c r="C95" s="258"/>
      <c r="D95" s="259"/>
      <c r="E95" s="258"/>
      <c r="F95" s="259"/>
      <c r="G95" s="258"/>
      <c r="H95" s="259"/>
      <c r="I95" s="258"/>
      <c r="J95" s="259"/>
      <c r="K95" s="258"/>
      <c r="L95" s="259"/>
      <c r="M95" s="258"/>
      <c r="N95" s="259"/>
      <c r="O95" s="258"/>
      <c r="P95" s="259"/>
      <c r="Q95" s="258"/>
      <c r="R95" s="259"/>
      <c r="S95" s="258"/>
      <c r="T95" s="259"/>
      <c r="U95" s="258"/>
      <c r="V95" s="259"/>
      <c r="W95" s="258"/>
      <c r="X95" s="259"/>
      <c r="Y95" s="258"/>
      <c r="Z95" s="259"/>
      <c r="AA95" s="258"/>
      <c r="AB95" s="259"/>
      <c r="AC95" s="258"/>
      <c r="AD95" s="259"/>
      <c r="AE95" s="258"/>
      <c r="AF95" s="259"/>
      <c r="AG95" s="258"/>
      <c r="AH95" s="259"/>
      <c r="AI95" s="258"/>
      <c r="AJ95" s="259"/>
      <c r="AK95" s="258"/>
      <c r="AL95" s="259"/>
      <c r="AM95" s="258"/>
      <c r="AN95" s="259"/>
      <c r="AO95" s="258"/>
      <c r="AP95" s="259"/>
      <c r="AQ95" s="258"/>
      <c r="AR95" s="259"/>
      <c r="AS95" s="258"/>
      <c r="AT95" s="259"/>
      <c r="AU95" s="258"/>
      <c r="AV95" s="259"/>
      <c r="AW95" s="258"/>
      <c r="AX95" s="259"/>
      <c r="AY95" s="258"/>
      <c r="AZ95" s="259"/>
      <c r="BA95" s="258"/>
      <c r="BB95" s="259"/>
      <c r="BC95" s="258"/>
      <c r="BD95" s="259"/>
      <c r="BE95" s="258"/>
      <c r="BF95" s="259"/>
      <c r="BG95" s="258"/>
      <c r="BH95" s="259"/>
      <c r="BI95" s="258"/>
      <c r="BJ95" s="259"/>
      <c r="BK95" s="258"/>
      <c r="BL95" s="259"/>
      <c r="BM95" s="258"/>
      <c r="BN95" s="259"/>
      <c r="BO95" s="258"/>
      <c r="BP95" s="259"/>
      <c r="BQ95" s="258"/>
      <c r="BR95" s="259"/>
      <c r="BS95" s="258"/>
      <c r="BT95" s="259"/>
      <c r="BU95" s="258"/>
      <c r="BV95" s="259"/>
      <c r="BW95" s="258"/>
      <c r="BX95" s="259"/>
      <c r="BY95" s="258"/>
      <c r="BZ95" s="259"/>
      <c r="CA95" s="258"/>
      <c r="CB95" s="259"/>
      <c r="CC95" s="258"/>
      <c r="CD95" s="259"/>
      <c r="CE95" s="258"/>
      <c r="CF95" s="259"/>
      <c r="CG95" s="258"/>
      <c r="CH95" s="259"/>
      <c r="CI95" s="258"/>
      <c r="CJ95" s="259"/>
      <c r="CK95" s="258"/>
      <c r="CL95" s="259"/>
      <c r="CM95" s="258"/>
      <c r="CN95" s="259"/>
      <c r="CO95" s="258"/>
      <c r="CP95" s="259"/>
      <c r="CQ95" s="258"/>
      <c r="CR95" s="259"/>
      <c r="CS95" s="258"/>
      <c r="CT95" s="259"/>
      <c r="CU95" s="258"/>
      <c r="CV95" s="259"/>
      <c r="CW95" s="258"/>
      <c r="CX95" s="259"/>
      <c r="CY95" s="258"/>
      <c r="CZ95" s="259"/>
      <c r="DA95" s="258"/>
      <c r="DB95" s="259"/>
      <c r="DC95" s="258"/>
      <c r="DD95" s="259"/>
      <c r="DE95" s="258"/>
      <c r="DF95" s="259"/>
      <c r="DG95" s="258"/>
      <c r="DH95" s="259"/>
      <c r="DI95" s="258"/>
      <c r="DJ95" s="259"/>
      <c r="DK95" s="258"/>
      <c r="DL95" s="259"/>
      <c r="DM95" s="258"/>
      <c r="DN95" s="259"/>
      <c r="DO95" s="258"/>
      <c r="DP95" s="260"/>
      <c r="DQ95" s="258"/>
      <c r="DR95" s="259"/>
      <c r="DS95" s="258"/>
      <c r="DT95" s="259"/>
      <c r="DU95" s="258"/>
      <c r="DV95" s="259"/>
      <c r="DW95" s="258"/>
      <c r="DX95" s="260"/>
      <c r="DY95" s="258"/>
      <c r="DZ95" s="259"/>
      <c r="EA95" s="258"/>
      <c r="EB95" s="259"/>
      <c r="EC95" s="258"/>
      <c r="ED95" s="259"/>
      <c r="EE95" s="258"/>
      <c r="EF95" s="260"/>
      <c r="EG95" s="258"/>
      <c r="EH95" s="259"/>
      <c r="EI95" s="258"/>
      <c r="EJ95" s="259"/>
      <c r="EK95" s="258"/>
      <c r="EL95" s="259"/>
      <c r="EM95" s="258"/>
      <c r="EN95" s="259"/>
      <c r="EO95" s="258"/>
      <c r="EP95" s="259"/>
      <c r="EQ95" s="258"/>
      <c r="ER95" s="259"/>
      <c r="ES95" s="258"/>
      <c r="ET95" s="259"/>
      <c r="EU95" s="260">
        <v>10</v>
      </c>
      <c r="EV95" s="260">
        <v>11</v>
      </c>
      <c r="EW95" s="258">
        <v>189</v>
      </c>
      <c r="EX95" s="260">
        <v>41</v>
      </c>
      <c r="EY95" s="258"/>
      <c r="EZ95" s="260"/>
      <c r="FA95" s="258"/>
      <c r="FB95" s="260"/>
      <c r="FC95" s="260"/>
      <c r="FD95" s="260"/>
    </row>
    <row r="96" spans="1:160" s="148" customFormat="1" x14ac:dyDescent="0.2">
      <c r="A96" s="256">
        <v>90</v>
      </c>
      <c r="B96" s="258" t="s">
        <v>563</v>
      </c>
      <c r="C96" s="258"/>
      <c r="D96" s="259"/>
      <c r="E96" s="258"/>
      <c r="F96" s="259"/>
      <c r="G96" s="258"/>
      <c r="H96" s="259"/>
      <c r="I96" s="258"/>
      <c r="J96" s="259"/>
      <c r="K96" s="258"/>
      <c r="L96" s="259"/>
      <c r="M96" s="258"/>
      <c r="N96" s="259"/>
      <c r="O96" s="258"/>
      <c r="P96" s="259"/>
      <c r="Q96" s="258"/>
      <c r="R96" s="259"/>
      <c r="S96" s="258"/>
      <c r="T96" s="259"/>
      <c r="U96" s="258"/>
      <c r="V96" s="259"/>
      <c r="W96" s="258"/>
      <c r="X96" s="259"/>
      <c r="Y96" s="258"/>
      <c r="Z96" s="259"/>
      <c r="AA96" s="258"/>
      <c r="AB96" s="259"/>
      <c r="AC96" s="258"/>
      <c r="AD96" s="259"/>
      <c r="AE96" s="258"/>
      <c r="AF96" s="259"/>
      <c r="AG96" s="258"/>
      <c r="AH96" s="259"/>
      <c r="AI96" s="258"/>
      <c r="AJ96" s="259"/>
      <c r="AK96" s="258"/>
      <c r="AL96" s="259"/>
      <c r="AM96" s="258"/>
      <c r="AN96" s="259"/>
      <c r="AO96" s="258"/>
      <c r="AP96" s="259"/>
      <c r="AQ96" s="258"/>
      <c r="AR96" s="259"/>
      <c r="AS96" s="258"/>
      <c r="AT96" s="259"/>
      <c r="AU96" s="258"/>
      <c r="AV96" s="259"/>
      <c r="AW96" s="258"/>
      <c r="AX96" s="259"/>
      <c r="AY96" s="258"/>
      <c r="AZ96" s="259"/>
      <c r="BA96" s="258"/>
      <c r="BB96" s="259"/>
      <c r="BC96" s="258"/>
      <c r="BD96" s="259"/>
      <c r="BE96" s="258"/>
      <c r="BF96" s="259"/>
      <c r="BG96" s="258"/>
      <c r="BH96" s="259"/>
      <c r="BI96" s="258"/>
      <c r="BJ96" s="259"/>
      <c r="BK96" s="258"/>
      <c r="BL96" s="259"/>
      <c r="BM96" s="258"/>
      <c r="BN96" s="259"/>
      <c r="BO96" s="258"/>
      <c r="BP96" s="259"/>
      <c r="BQ96" s="258"/>
      <c r="BR96" s="259"/>
      <c r="BS96" s="258"/>
      <c r="BT96" s="259"/>
      <c r="BU96" s="258"/>
      <c r="BV96" s="259"/>
      <c r="BW96" s="258"/>
      <c r="BX96" s="259"/>
      <c r="BY96" s="258"/>
      <c r="BZ96" s="259"/>
      <c r="CA96" s="258"/>
      <c r="CB96" s="259"/>
      <c r="CC96" s="258"/>
      <c r="CD96" s="259"/>
      <c r="CE96" s="258"/>
      <c r="CF96" s="259"/>
      <c r="CG96" s="258"/>
      <c r="CH96" s="259"/>
      <c r="CI96" s="258"/>
      <c r="CJ96" s="259"/>
      <c r="CK96" s="258"/>
      <c r="CL96" s="259"/>
      <c r="CM96" s="258"/>
      <c r="CN96" s="259"/>
      <c r="CO96" s="258"/>
      <c r="CP96" s="259"/>
      <c r="CQ96" s="258"/>
      <c r="CR96" s="259"/>
      <c r="CS96" s="258"/>
      <c r="CT96" s="259"/>
      <c r="CU96" s="258"/>
      <c r="CV96" s="259"/>
      <c r="CW96" s="258"/>
      <c r="CX96" s="259"/>
      <c r="CY96" s="258"/>
      <c r="CZ96" s="259"/>
      <c r="DA96" s="258"/>
      <c r="DB96" s="259"/>
      <c r="DC96" s="258"/>
      <c r="DD96" s="259"/>
      <c r="DE96" s="258"/>
      <c r="DF96" s="259"/>
      <c r="DG96" s="258"/>
      <c r="DH96" s="259"/>
      <c r="DI96" s="258"/>
      <c r="DJ96" s="259"/>
      <c r="DK96" s="258"/>
      <c r="DL96" s="259"/>
      <c r="DM96" s="258"/>
      <c r="DN96" s="259"/>
      <c r="DO96" s="258"/>
      <c r="DP96" s="260"/>
      <c r="DQ96" s="258"/>
      <c r="DR96" s="259"/>
      <c r="DS96" s="258"/>
      <c r="DT96" s="259"/>
      <c r="DU96" s="258"/>
      <c r="DV96" s="259"/>
      <c r="DW96" s="258"/>
      <c r="DX96" s="260"/>
      <c r="DY96" s="258"/>
      <c r="DZ96" s="259"/>
      <c r="EA96" s="258"/>
      <c r="EB96" s="259"/>
      <c r="EC96" s="258"/>
      <c r="ED96" s="259"/>
      <c r="EE96" s="258"/>
      <c r="EF96" s="260"/>
      <c r="EG96" s="258"/>
      <c r="EH96" s="259"/>
      <c r="EI96" s="258"/>
      <c r="EJ96" s="259"/>
      <c r="EK96" s="258"/>
      <c r="EL96" s="259"/>
      <c r="EM96" s="258"/>
      <c r="EN96" s="259"/>
      <c r="EO96" s="258"/>
      <c r="EP96" s="259"/>
      <c r="EQ96" s="258"/>
      <c r="ER96" s="259"/>
      <c r="ES96" s="258"/>
      <c r="ET96" s="259"/>
      <c r="EU96" s="260">
        <v>95</v>
      </c>
      <c r="EV96" s="260">
        <v>116</v>
      </c>
      <c r="EW96" s="258">
        <v>2166</v>
      </c>
      <c r="EX96" s="260">
        <v>827</v>
      </c>
      <c r="EY96" s="258"/>
      <c r="EZ96" s="260"/>
      <c r="FA96" s="258"/>
      <c r="FB96" s="260"/>
      <c r="FC96" s="260"/>
      <c r="FD96" s="260"/>
    </row>
    <row r="97" spans="1:160" s="148" customFormat="1" x14ac:dyDescent="0.2">
      <c r="A97" s="256">
        <v>0</v>
      </c>
      <c r="B97" s="257" t="s">
        <v>145</v>
      </c>
      <c r="C97" s="258"/>
      <c r="D97" s="259"/>
      <c r="E97" s="258"/>
      <c r="F97" s="259"/>
      <c r="G97" s="258"/>
      <c r="H97" s="259"/>
      <c r="I97" s="258"/>
      <c r="J97" s="259"/>
      <c r="K97" s="258"/>
      <c r="L97" s="259"/>
      <c r="M97" s="258"/>
      <c r="N97" s="259"/>
      <c r="O97" s="258"/>
      <c r="P97" s="259"/>
      <c r="Q97" s="258"/>
      <c r="R97" s="259"/>
      <c r="S97" s="258"/>
      <c r="T97" s="259"/>
      <c r="U97" s="258"/>
      <c r="V97" s="259"/>
      <c r="W97" s="258"/>
      <c r="X97" s="259"/>
      <c r="Y97" s="258"/>
      <c r="Z97" s="259"/>
      <c r="AA97" s="258"/>
      <c r="AB97" s="259"/>
      <c r="AC97" s="258"/>
      <c r="AD97" s="259">
        <v>10</v>
      </c>
      <c r="AE97" s="258"/>
      <c r="AF97" s="259">
        <v>10</v>
      </c>
      <c r="AG97" s="258"/>
      <c r="AH97" s="259">
        <v>10</v>
      </c>
      <c r="AI97" s="258"/>
      <c r="AJ97" s="259">
        <v>11</v>
      </c>
      <c r="AK97" s="258"/>
      <c r="AL97" s="259">
        <v>11</v>
      </c>
      <c r="AM97" s="258"/>
      <c r="AN97" s="259"/>
      <c r="AO97" s="258"/>
      <c r="AP97" s="259"/>
      <c r="AQ97" s="258"/>
      <c r="AR97" s="259">
        <v>12</v>
      </c>
      <c r="AS97" s="258"/>
      <c r="AT97" s="259"/>
      <c r="AU97" s="258"/>
      <c r="AV97" s="259"/>
      <c r="AW97" s="258"/>
      <c r="AX97" s="259"/>
      <c r="AY97" s="258"/>
      <c r="AZ97" s="259"/>
      <c r="BA97" s="258"/>
      <c r="BB97" s="259"/>
      <c r="BC97" s="258"/>
      <c r="BD97" s="259"/>
      <c r="BE97" s="258"/>
      <c r="BF97" s="259"/>
      <c r="BG97" s="258"/>
      <c r="BH97" s="259"/>
      <c r="BI97" s="258"/>
      <c r="BJ97" s="259"/>
      <c r="BK97" s="258"/>
      <c r="BL97" s="259"/>
      <c r="BM97" s="258"/>
      <c r="BN97" s="259"/>
      <c r="BO97" s="258"/>
      <c r="BP97" s="259"/>
      <c r="BQ97" s="258"/>
      <c r="BR97" s="259"/>
      <c r="BS97" s="258"/>
      <c r="BT97" s="259"/>
      <c r="BU97" s="258"/>
      <c r="BV97" s="259"/>
      <c r="BW97" s="258"/>
      <c r="BX97" s="259"/>
      <c r="BY97" s="258"/>
      <c r="BZ97" s="259"/>
      <c r="CA97" s="258"/>
      <c r="CB97" s="259"/>
      <c r="CC97" s="258"/>
      <c r="CD97" s="259"/>
      <c r="CE97" s="258"/>
      <c r="CF97" s="259"/>
      <c r="CG97" s="258"/>
      <c r="CH97" s="259"/>
      <c r="CI97" s="258"/>
      <c r="CJ97" s="259"/>
      <c r="CK97" s="258"/>
      <c r="CL97" s="259"/>
      <c r="CM97" s="258"/>
      <c r="CN97" s="259"/>
      <c r="CO97" s="258"/>
      <c r="CP97" s="259"/>
      <c r="CQ97" s="258"/>
      <c r="CR97" s="259"/>
      <c r="CS97" s="258"/>
      <c r="CT97" s="259"/>
      <c r="CU97" s="258"/>
      <c r="CV97" s="259"/>
      <c r="CW97" s="258"/>
      <c r="CX97" s="259"/>
      <c r="CY97" s="258"/>
      <c r="CZ97" s="259"/>
      <c r="DA97" s="258"/>
      <c r="DB97" s="259"/>
      <c r="DC97" s="258"/>
      <c r="DD97" s="259"/>
      <c r="DE97" s="258"/>
      <c r="DF97" s="259"/>
      <c r="DG97" s="258"/>
      <c r="DH97" s="259"/>
      <c r="DI97" s="258"/>
      <c r="DJ97" s="259"/>
      <c r="DK97" s="258"/>
      <c r="DL97" s="259"/>
      <c r="DM97" s="258"/>
      <c r="DN97" s="259"/>
      <c r="DO97" s="258"/>
      <c r="DP97" s="260"/>
      <c r="DQ97" s="258"/>
      <c r="DR97" s="259"/>
      <c r="DS97" s="258"/>
      <c r="DT97" s="259"/>
      <c r="DU97" s="258"/>
      <c r="DV97" s="259"/>
      <c r="DW97" s="258"/>
      <c r="DX97" s="260"/>
      <c r="DY97" s="258"/>
      <c r="DZ97" s="259"/>
      <c r="EA97" s="258"/>
      <c r="EB97" s="259"/>
      <c r="EC97" s="258"/>
      <c r="ED97" s="259"/>
      <c r="EE97" s="258"/>
      <c r="EF97" s="260"/>
      <c r="EG97" s="258"/>
      <c r="EH97" s="259"/>
      <c r="EI97" s="258"/>
      <c r="EJ97" s="259"/>
      <c r="EK97" s="258"/>
      <c r="EL97" s="259"/>
      <c r="EM97" s="258"/>
      <c r="EN97" s="259"/>
      <c r="EO97" s="258"/>
      <c r="EP97" s="259"/>
      <c r="EQ97" s="258"/>
      <c r="ER97" s="259"/>
      <c r="ES97" s="258"/>
      <c r="ET97" s="259"/>
      <c r="EU97" s="260"/>
      <c r="EV97" s="260"/>
      <c r="EW97" s="258"/>
      <c r="EX97" s="260"/>
      <c r="EY97" s="258"/>
      <c r="EZ97" s="260"/>
      <c r="FA97" s="258"/>
      <c r="FB97" s="260"/>
      <c r="FC97" s="260"/>
      <c r="FD97" s="260"/>
    </row>
    <row r="98" spans="1:160" x14ac:dyDescent="0.2">
      <c r="A98" s="261"/>
      <c r="B98" s="262" t="s">
        <v>60</v>
      </c>
      <c r="C98" s="263">
        <f t="shared" ref="C98:AH98" si="0">SUM(C7:C97)</f>
        <v>1322618</v>
      </c>
      <c r="D98" s="264">
        <f t="shared" si="0"/>
        <v>47555</v>
      </c>
      <c r="E98" s="263">
        <f t="shared" si="0"/>
        <v>1938014</v>
      </c>
      <c r="F98" s="264">
        <f t="shared" si="0"/>
        <v>83835</v>
      </c>
      <c r="G98" s="263">
        <f t="shared" si="0"/>
        <v>2660981</v>
      </c>
      <c r="H98" s="264">
        <f t="shared" si="0"/>
        <v>137341</v>
      </c>
      <c r="I98" s="263">
        <f t="shared" si="0"/>
        <v>3376439</v>
      </c>
      <c r="J98" s="264">
        <f t="shared" si="0"/>
        <v>180877</v>
      </c>
      <c r="K98" s="263">
        <f t="shared" si="0"/>
        <v>4352859</v>
      </c>
      <c r="L98" s="264">
        <f t="shared" si="0"/>
        <v>233047</v>
      </c>
      <c r="M98" s="263">
        <f t="shared" si="0"/>
        <v>5419604</v>
      </c>
      <c r="N98" s="264">
        <f t="shared" si="0"/>
        <v>278511</v>
      </c>
      <c r="O98" s="263">
        <f t="shared" si="0"/>
        <v>6565041</v>
      </c>
      <c r="P98" s="264">
        <f t="shared" si="0"/>
        <v>356997</v>
      </c>
      <c r="Q98" s="263">
        <f>SUM(Q7:Q97)</f>
        <v>7010741</v>
      </c>
      <c r="R98" s="264">
        <f>SUM(R7:R97)</f>
        <v>381985</v>
      </c>
      <c r="S98" s="263">
        <f t="shared" si="0"/>
        <v>7581548</v>
      </c>
      <c r="T98" s="264">
        <f t="shared" si="0"/>
        <v>410271</v>
      </c>
      <c r="U98" s="263">
        <f t="shared" si="0"/>
        <v>8098702</v>
      </c>
      <c r="V98" s="264">
        <f t="shared" si="0"/>
        <v>442068</v>
      </c>
      <c r="W98" s="263">
        <f t="shared" si="0"/>
        <v>8730861</v>
      </c>
      <c r="X98" s="264">
        <f t="shared" si="0"/>
        <v>467506</v>
      </c>
      <c r="Y98" s="263">
        <f t="shared" si="0"/>
        <v>9021296</v>
      </c>
      <c r="Z98" s="264">
        <f t="shared" si="0"/>
        <v>494507</v>
      </c>
      <c r="AA98" s="263">
        <f t="shared" si="0"/>
        <v>9530039</v>
      </c>
      <c r="AB98" s="264">
        <f t="shared" si="0"/>
        <v>523021</v>
      </c>
      <c r="AC98" s="263">
        <f t="shared" si="0"/>
        <v>10132809</v>
      </c>
      <c r="AD98" s="264">
        <f t="shared" si="0"/>
        <v>559508</v>
      </c>
      <c r="AE98" s="263">
        <f t="shared" si="0"/>
        <v>10714829</v>
      </c>
      <c r="AF98" s="264">
        <f t="shared" si="0"/>
        <v>592316</v>
      </c>
      <c r="AG98" s="263">
        <f t="shared" si="0"/>
        <v>11245566</v>
      </c>
      <c r="AH98" s="264">
        <f t="shared" si="0"/>
        <v>618527</v>
      </c>
      <c r="AI98" s="263">
        <f t="shared" ref="AI98:BN98" si="1">SUM(AI7:AI97)</f>
        <v>12050719</v>
      </c>
      <c r="AJ98" s="264">
        <f t="shared" si="1"/>
        <v>655858</v>
      </c>
      <c r="AK98" s="263">
        <f t="shared" si="1"/>
        <v>12739775</v>
      </c>
      <c r="AL98" s="264">
        <f t="shared" si="1"/>
        <v>688495</v>
      </c>
      <c r="AM98" s="263">
        <f t="shared" si="1"/>
        <v>13397743</v>
      </c>
      <c r="AN98" s="264">
        <f t="shared" si="1"/>
        <v>719268</v>
      </c>
      <c r="AO98" s="263">
        <f t="shared" si="1"/>
        <v>14042477</v>
      </c>
      <c r="AP98" s="264">
        <f t="shared" si="1"/>
        <v>749394</v>
      </c>
      <c r="AQ98" s="263">
        <f t="shared" si="1"/>
        <v>14795568</v>
      </c>
      <c r="AR98" s="264">
        <f t="shared" si="1"/>
        <v>782424</v>
      </c>
      <c r="AS98" s="263">
        <f t="shared" si="1"/>
        <v>15306839</v>
      </c>
      <c r="AT98" s="264">
        <f t="shared" si="1"/>
        <v>811182</v>
      </c>
      <c r="AU98" s="263">
        <f t="shared" si="1"/>
        <v>16175703</v>
      </c>
      <c r="AV98" s="264">
        <f t="shared" si="1"/>
        <v>838059</v>
      </c>
      <c r="AW98" s="263">
        <f t="shared" si="1"/>
        <v>16812121</v>
      </c>
      <c r="AX98" s="264">
        <f t="shared" si="1"/>
        <v>862835</v>
      </c>
      <c r="AY98" s="263">
        <f t="shared" si="1"/>
        <v>17605304</v>
      </c>
      <c r="AZ98" s="264">
        <f t="shared" si="1"/>
        <v>894351</v>
      </c>
      <c r="BA98" s="263">
        <f t="shared" si="1"/>
        <v>18406605</v>
      </c>
      <c r="BB98" s="264">
        <f t="shared" si="1"/>
        <v>940959</v>
      </c>
      <c r="BC98" s="263">
        <f t="shared" si="1"/>
        <v>19135122</v>
      </c>
      <c r="BD98" s="264">
        <f t="shared" si="1"/>
        <v>979904</v>
      </c>
      <c r="BE98" s="263">
        <f t="shared" si="1"/>
        <v>19867885</v>
      </c>
      <c r="BF98" s="264">
        <f t="shared" si="1"/>
        <v>1012575</v>
      </c>
      <c r="BG98" s="263">
        <f t="shared" si="1"/>
        <v>20699251</v>
      </c>
      <c r="BH98" s="264">
        <f t="shared" si="1"/>
        <v>1057064</v>
      </c>
      <c r="BI98" s="263">
        <f t="shared" si="1"/>
        <v>21499841</v>
      </c>
      <c r="BJ98" s="264">
        <f t="shared" si="1"/>
        <v>1122674</v>
      </c>
      <c r="BK98" s="263">
        <f t="shared" si="1"/>
        <v>22218828</v>
      </c>
      <c r="BL98" s="264">
        <f t="shared" si="1"/>
        <v>1160019</v>
      </c>
      <c r="BM98" s="263">
        <f t="shared" si="1"/>
        <v>22974962</v>
      </c>
      <c r="BN98" s="264">
        <f t="shared" si="1"/>
        <v>1196495</v>
      </c>
      <c r="BO98" s="263">
        <f t="shared" ref="BO98:CT98" si="2">SUM(BO7:BO97)</f>
        <v>23759847</v>
      </c>
      <c r="BP98" s="264">
        <f t="shared" si="2"/>
        <v>1242316</v>
      </c>
      <c r="BQ98" s="263">
        <f t="shared" si="2"/>
        <v>24568548</v>
      </c>
      <c r="BR98" s="264">
        <f t="shared" si="2"/>
        <v>1291047</v>
      </c>
      <c r="BS98" s="263">
        <f t="shared" si="2"/>
        <v>25314952</v>
      </c>
      <c r="BT98" s="264">
        <f t="shared" si="2"/>
        <v>1335412</v>
      </c>
      <c r="BU98" s="263">
        <f t="shared" si="2"/>
        <v>26011485</v>
      </c>
      <c r="BV98" s="264">
        <f t="shared" si="2"/>
        <v>1377396</v>
      </c>
      <c r="BW98" s="263">
        <f t="shared" si="2"/>
        <v>26851759</v>
      </c>
      <c r="BX98" s="264">
        <f t="shared" si="2"/>
        <v>1430551</v>
      </c>
      <c r="BY98" s="263">
        <f t="shared" si="2"/>
        <v>27673146</v>
      </c>
      <c r="BZ98" s="264">
        <f t="shared" si="2"/>
        <v>1484298</v>
      </c>
      <c r="CA98" s="263">
        <f t="shared" si="2"/>
        <v>28286542</v>
      </c>
      <c r="CB98" s="264">
        <f t="shared" si="2"/>
        <v>1526896</v>
      </c>
      <c r="CC98" s="263">
        <f t="shared" si="2"/>
        <v>29065364</v>
      </c>
      <c r="CD98" s="264">
        <f t="shared" si="2"/>
        <v>1566123</v>
      </c>
      <c r="CE98" s="263">
        <f t="shared" si="2"/>
        <v>29830037</v>
      </c>
      <c r="CF98" s="264">
        <f t="shared" si="2"/>
        <v>1614898</v>
      </c>
      <c r="CG98" s="263">
        <f t="shared" si="2"/>
        <v>61676198</v>
      </c>
      <c r="CH98" s="264">
        <f t="shared" si="2"/>
        <v>3325744</v>
      </c>
      <c r="CI98" s="263">
        <f t="shared" si="2"/>
        <v>63101124</v>
      </c>
      <c r="CJ98" s="264">
        <f t="shared" si="2"/>
        <v>3409320</v>
      </c>
      <c r="CK98" s="263">
        <f t="shared" si="2"/>
        <v>32288381</v>
      </c>
      <c r="CL98" s="264">
        <f t="shared" si="2"/>
        <v>1746484</v>
      </c>
      <c r="CM98" s="263">
        <f t="shared" si="2"/>
        <v>33088158</v>
      </c>
      <c r="CN98" s="264">
        <f t="shared" si="2"/>
        <v>1786138</v>
      </c>
      <c r="CO98" s="263">
        <f t="shared" si="2"/>
        <v>33924974</v>
      </c>
      <c r="CP98" s="264">
        <f t="shared" si="2"/>
        <v>1838800</v>
      </c>
      <c r="CQ98" s="263">
        <f t="shared" si="2"/>
        <v>34734872</v>
      </c>
      <c r="CR98" s="264">
        <f t="shared" si="2"/>
        <v>1885212</v>
      </c>
      <c r="CS98" s="263">
        <f t="shared" si="2"/>
        <v>35546127</v>
      </c>
      <c r="CT98" s="264">
        <f t="shared" si="2"/>
        <v>1928214</v>
      </c>
      <c r="CU98" s="263">
        <f t="shared" ref="CU98:DM98" si="3">SUM(CU7:CU97)</f>
        <v>36489503</v>
      </c>
      <c r="CV98" s="264">
        <f t="shared" si="3"/>
        <v>1981644</v>
      </c>
      <c r="CW98" s="263">
        <f t="shared" si="3"/>
        <v>37395166</v>
      </c>
      <c r="CX98" s="264">
        <f t="shared" si="3"/>
        <v>2037222</v>
      </c>
      <c r="CY98" s="263">
        <f t="shared" si="3"/>
        <v>38131586</v>
      </c>
      <c r="CZ98" s="264">
        <f t="shared" si="3"/>
        <v>2079747</v>
      </c>
      <c r="DA98" s="263">
        <f t="shared" si="3"/>
        <v>38935029</v>
      </c>
      <c r="DB98" s="264">
        <f t="shared" si="3"/>
        <v>2135753</v>
      </c>
      <c r="DC98" s="263">
        <f t="shared" si="3"/>
        <v>39198857</v>
      </c>
      <c r="DD98" s="264">
        <f t="shared" si="3"/>
        <v>2149058</v>
      </c>
      <c r="DE98" s="263">
        <f t="shared" si="3"/>
        <v>39609720</v>
      </c>
      <c r="DF98" s="264">
        <f t="shared" si="3"/>
        <v>2176720</v>
      </c>
      <c r="DG98" s="263">
        <f t="shared" si="3"/>
        <v>80224084</v>
      </c>
      <c r="DH98" s="264">
        <f t="shared" si="3"/>
        <v>4424882</v>
      </c>
      <c r="DI98" s="263">
        <f t="shared" si="3"/>
        <v>40710049</v>
      </c>
      <c r="DJ98" s="264">
        <f t="shared" si="3"/>
        <v>2246399</v>
      </c>
      <c r="DK98" s="263">
        <f t="shared" si="3"/>
        <v>41339519</v>
      </c>
      <c r="DL98" s="264">
        <f t="shared" si="3"/>
        <v>2280390</v>
      </c>
      <c r="DM98" s="263">
        <f t="shared" si="3"/>
        <v>42052440</v>
      </c>
      <c r="DN98" s="264">
        <v>2334130</v>
      </c>
      <c r="DO98" s="263">
        <v>42807135</v>
      </c>
      <c r="DP98" s="265">
        <v>2386089</v>
      </c>
      <c r="DQ98" s="263">
        <v>43548874</v>
      </c>
      <c r="DR98" s="264">
        <v>2417581</v>
      </c>
      <c r="DS98" s="263">
        <v>44426304</v>
      </c>
      <c r="DT98" s="264">
        <v>2496233</v>
      </c>
      <c r="DU98" s="263">
        <v>45309188</v>
      </c>
      <c r="DV98" s="264">
        <v>2538411</v>
      </c>
      <c r="DW98" s="263">
        <v>46154289</v>
      </c>
      <c r="DX98" s="265">
        <v>2578164</v>
      </c>
      <c r="DY98" s="263">
        <v>47017150</v>
      </c>
      <c r="DZ98" s="264">
        <v>2612959</v>
      </c>
      <c r="EA98" s="263">
        <v>47960268</v>
      </c>
      <c r="EB98" s="264">
        <v>2656266</v>
      </c>
      <c r="EC98" s="263">
        <v>48891997</v>
      </c>
      <c r="ED98" s="264">
        <v>2697340</v>
      </c>
      <c r="EE98" s="263">
        <v>49786812</v>
      </c>
      <c r="EF98" s="264">
        <v>2745307</v>
      </c>
      <c r="EG98" s="263">
        <v>50664781</v>
      </c>
      <c r="EH98" s="264">
        <v>2780578</v>
      </c>
      <c r="EI98" s="263">
        <v>51592793</v>
      </c>
      <c r="EJ98" s="264">
        <v>2819287</v>
      </c>
      <c r="EK98" s="263">
        <v>52513443</v>
      </c>
      <c r="EL98" s="264">
        <v>2860574</v>
      </c>
      <c r="EM98" s="263">
        <v>53391448</v>
      </c>
      <c r="EN98" s="264">
        <v>2896263</v>
      </c>
      <c r="EO98" s="263">
        <v>54269107</v>
      </c>
      <c r="EP98" s="264">
        <v>2938964</v>
      </c>
      <c r="EQ98" s="263">
        <v>55359423</v>
      </c>
      <c r="ER98" s="264">
        <v>3065092</v>
      </c>
      <c r="ES98" s="263">
        <v>56417275</v>
      </c>
      <c r="ET98" s="264">
        <v>3110842</v>
      </c>
      <c r="EU98" s="263">
        <v>57415017</v>
      </c>
      <c r="EV98" s="264">
        <v>3151325</v>
      </c>
      <c r="EW98" s="263">
        <v>58335712</v>
      </c>
      <c r="EX98" s="263">
        <v>3187651</v>
      </c>
      <c r="EY98" s="263"/>
      <c r="EZ98" s="263"/>
      <c r="FA98" s="263"/>
      <c r="FB98" s="263"/>
      <c r="FC98" s="274"/>
      <c r="FD98" s="274"/>
    </row>
    <row r="99" spans="1:160" x14ac:dyDescent="0.2">
      <c r="E99" s="71"/>
      <c r="F99" s="71"/>
      <c r="I99" s="71"/>
      <c r="J99" s="71"/>
      <c r="M99" s="71"/>
      <c r="N99" s="71"/>
      <c r="Q99" s="71"/>
      <c r="S99" s="71"/>
      <c r="T99" s="71"/>
      <c r="X99" s="88"/>
      <c r="Y99" s="88"/>
      <c r="Z99" s="88"/>
      <c r="AA99" s="88"/>
      <c r="AB99" s="88"/>
      <c r="AC99" s="88"/>
      <c r="AD99" s="88"/>
      <c r="AE99" s="88"/>
      <c r="AF99" s="88"/>
      <c r="AG99" s="88"/>
      <c r="AH99" s="88"/>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36"/>
      <c r="DI99" s="136"/>
      <c r="DJ99" s="136"/>
      <c r="DQ99" s="136"/>
      <c r="DR99" s="136"/>
      <c r="DY99" s="136"/>
      <c r="DZ99" s="136"/>
      <c r="EG99" s="136"/>
      <c r="EH99" s="136"/>
    </row>
    <row r="100" spans="1:160" x14ac:dyDescent="0.2">
      <c r="E100" s="71"/>
      <c r="F100" s="71"/>
      <c r="I100" s="71"/>
      <c r="J100" s="71"/>
      <c r="M100" s="71"/>
      <c r="N100" s="71"/>
      <c r="Q100" s="71"/>
      <c r="S100" s="71"/>
      <c r="T100" s="71"/>
      <c r="X100" s="88"/>
      <c r="Y100" s="88"/>
      <c r="Z100" s="88"/>
      <c r="AA100" s="88"/>
      <c r="AB100" s="88"/>
      <c r="AC100" s="88"/>
      <c r="AD100" s="88"/>
      <c r="AE100" s="88"/>
      <c r="AF100" s="88"/>
      <c r="AG100" s="88"/>
      <c r="AH100" s="88"/>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c r="DI100" s="136"/>
      <c r="DJ100" s="136"/>
      <c r="DQ100" s="136"/>
      <c r="DR100" s="136"/>
      <c r="DY100" s="136"/>
      <c r="DZ100" s="136"/>
      <c r="EG100" s="136"/>
      <c r="EH100" s="136"/>
      <c r="ES100" s="274"/>
      <c r="ET100" s="274"/>
      <c r="EU100" s="274"/>
      <c r="EV100" s="274"/>
    </row>
    <row r="102" spans="1:160" x14ac:dyDescent="0.2">
      <c r="ES102" s="411"/>
      <c r="ET102" s="411"/>
      <c r="EU102" s="411"/>
      <c r="EV102" s="411"/>
    </row>
  </sheetData>
  <mergeCells count="82">
    <mergeCell ref="EU4:EV4"/>
    <mergeCell ref="DS4:DT4"/>
    <mergeCell ref="EG4:EH4"/>
    <mergeCell ref="EI4:EJ4"/>
    <mergeCell ref="EK4:EL4"/>
    <mergeCell ref="ES4:ET4"/>
    <mergeCell ref="EQ4:ER4"/>
    <mergeCell ref="EM4:EN4"/>
    <mergeCell ref="EC4:ED4"/>
    <mergeCell ref="EE4:EF4"/>
    <mergeCell ref="EO4:EP4"/>
    <mergeCell ref="DY4:DZ4"/>
    <mergeCell ref="EA4:EB4"/>
    <mergeCell ref="DU4:DV4"/>
    <mergeCell ref="DW4:DX4"/>
    <mergeCell ref="DQ4:DR4"/>
    <mergeCell ref="CM4:CN4"/>
    <mergeCell ref="CO4:CP4"/>
    <mergeCell ref="CQ4:CR4"/>
    <mergeCell ref="CS4:CT4"/>
    <mergeCell ref="CU4:CV4"/>
    <mergeCell ref="CW4:CX4"/>
    <mergeCell ref="CY4:CZ4"/>
    <mergeCell ref="DA4:DB4"/>
    <mergeCell ref="DC4:DD4"/>
    <mergeCell ref="DO4:DP4"/>
    <mergeCell ref="DE4:DF4"/>
    <mergeCell ref="DG4:DH4"/>
    <mergeCell ref="DI4:DJ4"/>
    <mergeCell ref="DK4:DL4"/>
    <mergeCell ref="DM4:DN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E4:AF4"/>
    <mergeCell ref="AG4:AH4"/>
    <mergeCell ref="AI4:AJ4"/>
    <mergeCell ref="AK4:AL4"/>
    <mergeCell ref="AM4:AN4"/>
    <mergeCell ref="U4:V4"/>
    <mergeCell ref="W4:X4"/>
    <mergeCell ref="Y4:Z4"/>
    <mergeCell ref="AA4:AB4"/>
    <mergeCell ref="AC4:AD4"/>
    <mergeCell ref="EW4:EX4"/>
    <mergeCell ref="EY4:EZ4"/>
    <mergeCell ref="FA4:FB4"/>
    <mergeCell ref="FC4:FD4"/>
    <mergeCell ref="A2:EF2"/>
    <mergeCell ref="A4:A6"/>
    <mergeCell ref="B4:B6"/>
    <mergeCell ref="C4:D4"/>
    <mergeCell ref="E4:F4"/>
    <mergeCell ref="G4:H4"/>
    <mergeCell ref="I4:J4"/>
    <mergeCell ref="K4:L4"/>
    <mergeCell ref="M4:N4"/>
    <mergeCell ref="O4:P4"/>
    <mergeCell ref="Q4:R4"/>
    <mergeCell ref="S4:T4"/>
  </mergeCells>
  <phoneticPr fontId="2" type="noConversion"/>
  <conditionalFormatting sqref="CB99:DB100">
    <cfRule type="cellIs" dxfId="48" priority="34" operator="greaterThan">
      <formula>0.2</formula>
    </cfRule>
  </conditionalFormatting>
  <conditionalFormatting sqref="DI99:DJ100">
    <cfRule type="cellIs" dxfId="47" priority="33" operator="greaterThan">
      <formula>0.2</formula>
    </cfRule>
  </conditionalFormatting>
  <conditionalFormatting sqref="DQ99:DR100">
    <cfRule type="cellIs" dxfId="46" priority="32" operator="greaterThan">
      <formula>0.2</formula>
    </cfRule>
  </conditionalFormatting>
  <conditionalFormatting sqref="DY99:DZ100">
    <cfRule type="cellIs" dxfId="45" priority="31" operator="greaterThan">
      <formula>0.2</formula>
    </cfRule>
  </conditionalFormatting>
  <conditionalFormatting sqref="EG99:EH100">
    <cfRule type="cellIs" dxfId="44" priority="30" operator="greaterThan">
      <formula>0.2</formula>
    </cfRule>
  </conditionalFormatting>
  <pageMargins left="0.75" right="0.75" top="1" bottom="1" header="0" footer="0"/>
  <pageSetup scale="41" orientation="landscape" r:id="rId1"/>
  <headerFooter alignWithMargins="0"/>
  <ignoredErrors>
    <ignoredError sqref="Q98:R98 C98:P98 S98:DM98" formulaRange="1"/>
  </ignoredErrors>
  <drawing r:id="rId2"/>
  <extLst>
    <ext xmlns:x14="http://schemas.microsoft.com/office/spreadsheetml/2009/9/main" uri="{78C0D931-6437-407d-A8EE-F0AAD7539E65}">
      <x14:conditionalFormattings>
        <x14:conditionalFormatting xmlns:xm="http://schemas.microsoft.com/office/excel/2006/main">
          <x14:cfRule type="cellIs" priority="27" operator="equal" id="{2C1748B9-B2BB-4D1D-9CAD-F90BAA06B00C}">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ES100</xm:sqref>
        </x14:conditionalFormatting>
        <x14:conditionalFormatting xmlns:xm="http://schemas.microsoft.com/office/excel/2006/main">
          <x14:cfRule type="cellIs" priority="26" operator="equal" id="{B08BD12C-91CE-4029-8455-91723D9A4FBE}">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ES100</xm:sqref>
        </x14:conditionalFormatting>
        <x14:conditionalFormatting xmlns:xm="http://schemas.microsoft.com/office/excel/2006/main">
          <x14:cfRule type="cellIs" priority="25" operator="equal" id="{54262862-7AEA-41A2-BB37-015F92F579D1}">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ES100</xm:sqref>
        </x14:conditionalFormatting>
        <x14:conditionalFormatting xmlns:xm="http://schemas.microsoft.com/office/excel/2006/main">
          <x14:cfRule type="cellIs" priority="19" operator="equal" id="{8A3469A2-8CAF-4A56-842F-D1CC834E6A6B}">
            <xm:f>'https://superdesaludgobcl-my.sharepoint.com/personal/ymendez_superdesalud_gob_cl/Documents/Documentos/LABORAL/2023/estadisticas yasmin/BRIO-EXCEL-MODELER ACCESO GES/ges 2025/septiembre 2025/[Casos Acumulados 202509 con formulas.xlsx]Año 2024'!#REF!</xm:f>
            <x14:dxf>
              <font>
                <color rgb="FF9C0006"/>
              </font>
              <fill>
                <patternFill>
                  <bgColor rgb="FFFFC7CE"/>
                </patternFill>
              </fill>
            </x14:dxf>
          </x14:cfRule>
          <x14:cfRule type="cellIs" priority="24" operator="equal" id="{24A1C186-DED3-4762-8C28-3517593C7506}">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ET100:EV100</xm:sqref>
        </x14:conditionalFormatting>
        <x14:conditionalFormatting xmlns:xm="http://schemas.microsoft.com/office/excel/2006/main">
          <x14:cfRule type="cellIs" priority="23" operator="equal" id="{017788F4-E121-4334-91D5-C5409850B4B2}">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ET100:EV100</xm:sqref>
        </x14:conditionalFormatting>
        <x14:conditionalFormatting xmlns:xm="http://schemas.microsoft.com/office/excel/2006/main">
          <x14:cfRule type="cellIs" priority="22" operator="equal" id="{7B66F724-3610-4C3F-9032-9B73C3456787}">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ET100:EV100</xm:sqref>
        </x14:conditionalFormatting>
        <x14:conditionalFormatting xmlns:xm="http://schemas.microsoft.com/office/excel/2006/main">
          <x14:cfRule type="cellIs" priority="21" operator="equal" id="{DDD3B947-2F44-4522-A99F-20F6AAD03B28}">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ET100:EV100</xm:sqref>
        </x14:conditionalFormatting>
        <x14:conditionalFormatting xmlns:xm="http://schemas.microsoft.com/office/excel/2006/main">
          <x14:cfRule type="cellIs" priority="20" operator="equal" id="{512905F7-04CA-4998-92E0-611093D7DE92}">
            <xm:f>'https://superdesaludgobcl-my.sharepoint.com/personal/ymendez_superdesalud_gob_cl/Documents/Documentos/LABORAL/2023/estadisticas yasmin/BRIO-EXCEL-MODELER ACCESO GES/ges 2025/septiembre 2025/[Casos Acumulados 202509 con formulas.xlsx]Año 2024'!#REF!</xm:f>
            <x14:dxf>
              <font>
                <color rgb="FF9C0006"/>
              </font>
              <fill>
                <patternFill>
                  <bgColor rgb="FFFFC7CE"/>
                </patternFill>
              </fill>
            </x14:dxf>
          </x14:cfRule>
          <xm:sqref>ES100</xm:sqref>
        </x14:conditionalFormatting>
        <x14:conditionalFormatting xmlns:xm="http://schemas.microsoft.com/office/excel/2006/main">
          <x14:cfRule type="cellIs" priority="8" operator="equal" id="{DEAE4B61-EF1F-4A64-A88B-608E5ED6C783}">
            <xm:f>'https://superdesaludgobcl-my.sharepoint.com/personal/ymendez_superdesalud_gob_cl/Documents/Documentos/LABORAL/2023/estadisticas yasmin/BRIO-EXCEL-MODELER ACCESO GES/ges 2025/septiembre 2025/[Casos Acumulados 202509 con formulas.xlsx]Año 2025'!#REF!</xm:f>
            <x14:dxf>
              <font>
                <color rgb="FF9C0006"/>
              </font>
              <fill>
                <patternFill>
                  <bgColor rgb="FFFFC7CE"/>
                </patternFill>
              </fill>
            </x14:dxf>
          </x14:cfRule>
          <x14:cfRule type="cellIs" priority="18" operator="equal" id="{C43F1111-D6B4-47F2-865F-1D85B17D55CB}">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ES102</xm:sqref>
        </x14:conditionalFormatting>
        <x14:conditionalFormatting xmlns:xm="http://schemas.microsoft.com/office/excel/2006/main">
          <x14:cfRule type="cellIs" priority="17" operator="equal" id="{7870D475-F583-42F2-96A2-E5592B9C630C}">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ES102</xm:sqref>
        </x14:conditionalFormatting>
        <x14:conditionalFormatting xmlns:xm="http://schemas.microsoft.com/office/excel/2006/main">
          <x14:cfRule type="cellIs" priority="16" operator="equal" id="{E73E3754-626F-4655-BBBE-05D6E8446682}">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ES102</xm:sqref>
        </x14:conditionalFormatting>
        <x14:conditionalFormatting xmlns:xm="http://schemas.microsoft.com/office/excel/2006/main">
          <x14:cfRule type="cellIs" priority="9" operator="equal" id="{130EDFD6-725D-4DEE-B705-87717572F3E8}">
            <xm:f>'https://superdesaludgobcl-my.sharepoint.com/personal/ymendez_superdesalud_gob_cl/Documents/Documentos/LABORAL/2023/estadisticas yasmin/BRIO-EXCEL-MODELER ACCESO GES/ges 2025/septiembre 2025/[Casos Acumulados 202509 con formulas.xlsx]Año 2025'!#REF!</xm:f>
            <x14:dxf>
              <font>
                <color rgb="FF9C0006"/>
              </font>
              <fill>
                <patternFill>
                  <bgColor rgb="FFFFC7CE"/>
                </patternFill>
              </fill>
            </x14:dxf>
          </x14:cfRule>
          <x14:cfRule type="cellIs" priority="10" operator="equal" id="{5BF133F4-C56B-456E-B063-F163226CE7DE}">
            <xm:f>'https://superdesaludgobcl-my.sharepoint.com/personal/ymendez_superdesalud_gob_cl/Documents/Documentos/LABORAL/2023/estadisticas yasmin/BRIO-EXCEL-MODELER ACCESO GES/ges 2025/septiembre 2025/[Casos Acumulados 202509 con formulas.xlsx]Año 2024'!#REF!</xm:f>
            <x14:dxf>
              <font>
                <color rgb="FF9C0006"/>
              </font>
              <fill>
                <patternFill>
                  <bgColor rgb="FFFFC7CE"/>
                </patternFill>
              </fill>
            </x14:dxf>
          </x14:cfRule>
          <x14:cfRule type="cellIs" priority="15" operator="equal" id="{AF0583C3-2F57-41A8-9F29-3F3936572597}">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ET102:EV102</xm:sqref>
        </x14:conditionalFormatting>
        <x14:conditionalFormatting xmlns:xm="http://schemas.microsoft.com/office/excel/2006/main">
          <x14:cfRule type="cellIs" priority="14" operator="equal" id="{0A4F8538-3D82-4E3C-8256-7104BE80606B}">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ET102:EV102</xm:sqref>
        </x14:conditionalFormatting>
        <x14:conditionalFormatting xmlns:xm="http://schemas.microsoft.com/office/excel/2006/main">
          <x14:cfRule type="cellIs" priority="13" operator="equal" id="{48A59458-70AD-468C-A7E7-E69B554F63F9}">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ET102:EV102</xm:sqref>
        </x14:conditionalFormatting>
        <x14:conditionalFormatting xmlns:xm="http://schemas.microsoft.com/office/excel/2006/main">
          <x14:cfRule type="cellIs" priority="12" operator="equal" id="{81D15B45-4329-42D4-B78B-A75E37198AC8}">
            <xm:f>'https://superdesaludgobcl-my.sharepoint.com/personal/ymendez_superdesalud_gob_cl/Documents/Documentos/LABORAL/2023/estadisticas yasmin/BRIO-EXCEL-MODELER ACCESO GES/ges 2025/septiembre 2025/[Casos Acumulados 202509 con formulas.xlsx]CASOS'!#REF!</xm:f>
            <x14:dxf>
              <font>
                <color rgb="FF9C0006"/>
              </font>
              <fill>
                <patternFill>
                  <bgColor rgb="FFFFC7CE"/>
                </patternFill>
              </fill>
            </x14:dxf>
          </x14:cfRule>
          <xm:sqref>ET102:EV102</xm:sqref>
        </x14:conditionalFormatting>
        <x14:conditionalFormatting xmlns:xm="http://schemas.microsoft.com/office/excel/2006/main">
          <x14:cfRule type="cellIs" priority="11" operator="equal" id="{72685A24-430A-4DF5-A3D8-BE77A3545F95}">
            <xm:f>'https://superdesaludgobcl-my.sharepoint.com/personal/ymendez_superdesalud_gob_cl/Documents/Documentos/LABORAL/2023/estadisticas yasmin/BRIO-EXCEL-MODELER ACCESO GES/ges 2025/septiembre 2025/[Casos Acumulados 202509 con formulas.xlsx]Año 2024'!#REF!</xm:f>
            <x14:dxf>
              <font>
                <color rgb="FF9C0006"/>
              </font>
              <fill>
                <patternFill>
                  <bgColor rgb="FFFFC7CE"/>
                </patternFill>
              </fill>
            </x14:dxf>
          </x14:cfRule>
          <xm:sqref>ES102</xm:sqref>
        </x14:conditionalFormatting>
        <x14:conditionalFormatting xmlns:xm="http://schemas.microsoft.com/office/excel/2006/main">
          <x14:cfRule type="cellIs" priority="6" operator="equal" id="{CF38B20C-9E10-4ED9-AD5A-F7AB6183176F}">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EW98</xm:sqref>
        </x14:conditionalFormatting>
        <x14:conditionalFormatting xmlns:xm="http://schemas.microsoft.com/office/excel/2006/main">
          <x14:cfRule type="cellIs" priority="5" operator="equal" id="{0743A88C-5E9A-426B-8123-9E3FDDA73811}">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EX98</xm:sqref>
        </x14:conditionalFormatting>
        <x14:conditionalFormatting xmlns:xm="http://schemas.microsoft.com/office/excel/2006/main">
          <x14:cfRule type="cellIs" priority="4" operator="equal" id="{72A4F5DC-2768-450B-BC13-964FEAB68ACA}">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EY98</xm:sqref>
        </x14:conditionalFormatting>
        <x14:conditionalFormatting xmlns:xm="http://schemas.microsoft.com/office/excel/2006/main">
          <x14:cfRule type="cellIs" priority="3" operator="equal" id="{6161D3F5-8ECD-414E-94DF-5E07D11F76AB}">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EZ98</xm:sqref>
        </x14:conditionalFormatting>
        <x14:conditionalFormatting xmlns:xm="http://schemas.microsoft.com/office/excel/2006/main">
          <x14:cfRule type="cellIs" priority="2" operator="equal" id="{B86F1DFA-D754-4607-8BE7-852CE4AFBF53}">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FA98</xm:sqref>
        </x14:conditionalFormatting>
        <x14:conditionalFormatting xmlns:xm="http://schemas.microsoft.com/office/excel/2006/main">
          <x14:cfRule type="cellIs" priority="1" operator="equal" id="{61516ECB-A2CF-4A5A-A9CF-7DE1BC0B6C1C}">
            <xm:f>'\Users\ymendez\OneDrive - superdesalud.gob.cl\Documentos\LABORAL\2023\estadisticas yasmin\series para hacer\series 2025\marzo 2026\[Casos Acumulados 202603 con formulas.xlsx]CASOS'!#REF!</xm:f>
            <x14:dxf>
              <font>
                <color rgb="FF9C0006"/>
              </font>
              <fill>
                <patternFill>
                  <bgColor rgb="FFFFC7CE"/>
                </patternFill>
              </fill>
            </x14:dxf>
          </x14:cfRule>
          <xm:sqref>FB98:FD98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14">
    <pageSetUpPr fitToPage="1"/>
  </sheetPr>
  <dimension ref="A1:BJ180"/>
  <sheetViews>
    <sheetView showGridLines="0" topLeftCell="B1" zoomScale="110" zoomScaleNormal="110" workbookViewId="0">
      <selection activeCell="C2" sqref="C2:C86"/>
    </sheetView>
  </sheetViews>
  <sheetFormatPr baseColWidth="10" defaultColWidth="11.5703125" defaultRowHeight="11.25" x14ac:dyDescent="0.2"/>
  <cols>
    <col min="1" max="1" width="2.7109375" style="118" bestFit="1" customWidth="1"/>
    <col min="2" max="2" width="77.85546875" style="129" bestFit="1" customWidth="1"/>
    <col min="3" max="3" width="10.42578125" style="118" customWidth="1"/>
    <col min="4" max="4" width="2.85546875" style="118" customWidth="1"/>
    <col min="5" max="5" width="9.85546875" style="118" customWidth="1"/>
    <col min="6" max="6" width="8.85546875" style="118" customWidth="1"/>
    <col min="7" max="7" width="8.42578125" style="118" customWidth="1"/>
    <col min="8" max="9" width="7.85546875" style="118" customWidth="1"/>
    <col min="10" max="10" width="12.42578125" style="118" customWidth="1"/>
    <col min="11" max="11" width="8.5703125" style="118" bestFit="1" customWidth="1"/>
    <col min="12" max="12" width="3.85546875" style="118" bestFit="1" customWidth="1"/>
    <col min="13" max="13" width="13.140625" style="118" customWidth="1"/>
    <col min="14" max="18" width="3.42578125" style="118" customWidth="1"/>
    <col min="19" max="19" width="14.28515625" style="118" customWidth="1"/>
    <col min="20" max="20" width="14.140625" style="118" customWidth="1"/>
    <col min="21" max="21" width="9.7109375" style="118" customWidth="1"/>
    <col min="22" max="24" width="14.140625" style="118" bestFit="1" customWidth="1"/>
    <col min="25" max="25" width="14.140625" style="170" customWidth="1"/>
    <col min="26" max="29" width="14.140625" style="118" customWidth="1"/>
    <col min="30" max="30" width="8.85546875" style="118" bestFit="1" customWidth="1"/>
    <col min="31" max="31" width="6.5703125" style="118" bestFit="1" customWidth="1"/>
    <col min="32" max="32" width="8.85546875" style="118" bestFit="1" customWidth="1"/>
    <col min="33" max="33" width="6.7109375" style="118" bestFit="1" customWidth="1"/>
    <col min="34" max="37" width="8.85546875" style="118" bestFit="1" customWidth="1"/>
    <col min="38" max="38" width="9.140625" style="119" customWidth="1"/>
    <col min="39" max="39" width="8.7109375" style="119" customWidth="1"/>
    <col min="40" max="41" width="8.85546875" style="118" customWidth="1"/>
    <col min="42" max="42" width="8.85546875" style="118" bestFit="1" customWidth="1"/>
    <col min="43" max="43" width="14.140625" style="118" bestFit="1" customWidth="1"/>
    <col min="44" max="44" width="13.85546875" style="118" bestFit="1" customWidth="1"/>
    <col min="45" max="45" width="12.7109375" style="118" bestFit="1" customWidth="1"/>
    <col min="46" max="46" width="14.7109375" style="118" bestFit="1" customWidth="1"/>
    <col min="47" max="47" width="12.28515625" style="118" bestFit="1" customWidth="1"/>
    <col min="48" max="48" width="15" style="118" bestFit="1" customWidth="1"/>
    <col min="49" max="16384" width="11.5703125" style="118"/>
  </cols>
  <sheetData>
    <row r="1" spans="1:62" ht="26.45" customHeight="1" x14ac:dyDescent="0.2">
      <c r="A1" s="120" t="s">
        <v>198</v>
      </c>
      <c r="B1" s="121" t="s">
        <v>54</v>
      </c>
      <c r="C1" s="120" t="s">
        <v>55</v>
      </c>
      <c r="D1" s="120"/>
      <c r="E1" s="122" t="s">
        <v>377</v>
      </c>
      <c r="F1" s="161" t="s">
        <v>460</v>
      </c>
      <c r="G1" s="120" t="s">
        <v>278</v>
      </c>
      <c r="H1" s="120" t="s">
        <v>283</v>
      </c>
      <c r="I1" s="240"/>
      <c r="J1" s="123" t="s">
        <v>460</v>
      </c>
      <c r="K1" s="241" t="s">
        <v>282</v>
      </c>
      <c r="L1" s="123"/>
      <c r="M1" s="123" t="s">
        <v>458</v>
      </c>
      <c r="S1" s="118">
        <v>202203</v>
      </c>
      <c r="T1" s="118">
        <v>202112</v>
      </c>
      <c r="U1" s="118">
        <v>202109</v>
      </c>
      <c r="V1" s="118">
        <v>202106</v>
      </c>
      <c r="W1" s="118">
        <v>202103</v>
      </c>
      <c r="X1" s="118">
        <v>202012</v>
      </c>
      <c r="Y1" s="166">
        <v>202009</v>
      </c>
      <c r="Z1" s="118">
        <v>202006</v>
      </c>
      <c r="AA1" s="147">
        <v>202003</v>
      </c>
      <c r="AB1" s="118">
        <v>201912</v>
      </c>
      <c r="AC1" s="118">
        <v>201909</v>
      </c>
      <c r="AD1" s="141">
        <v>201906</v>
      </c>
      <c r="AE1" s="141">
        <v>201903</v>
      </c>
      <c r="AF1" s="141">
        <v>201812</v>
      </c>
      <c r="AG1" s="141">
        <v>201809</v>
      </c>
      <c r="AH1" s="141" t="s">
        <v>365</v>
      </c>
      <c r="AI1" s="141" t="s">
        <v>362</v>
      </c>
      <c r="AJ1" s="141" t="s">
        <v>357</v>
      </c>
      <c r="AK1" s="141" t="s">
        <v>355</v>
      </c>
      <c r="AL1" s="141" t="s">
        <v>346</v>
      </c>
      <c r="AM1" s="141" t="s">
        <v>345</v>
      </c>
      <c r="AN1" s="141" t="s">
        <v>327</v>
      </c>
      <c r="AO1" s="130"/>
      <c r="AP1" s="141" t="s">
        <v>326</v>
      </c>
      <c r="AQ1" s="141" t="s">
        <v>328</v>
      </c>
      <c r="AR1" s="141" t="s">
        <v>329</v>
      </c>
      <c r="AS1" s="141" t="s">
        <v>330</v>
      </c>
      <c r="AT1" s="141" t="s">
        <v>331</v>
      </c>
      <c r="AU1" s="141" t="s">
        <v>332</v>
      </c>
      <c r="AV1" s="141" t="s">
        <v>333</v>
      </c>
      <c r="AW1" s="141" t="s">
        <v>334</v>
      </c>
      <c r="AX1" s="141" t="s">
        <v>335</v>
      </c>
      <c r="AY1" s="141" t="s">
        <v>336</v>
      </c>
      <c r="AZ1" s="141" t="s">
        <v>337</v>
      </c>
      <c r="BA1" s="141" t="s">
        <v>338</v>
      </c>
      <c r="BB1" s="141" t="s">
        <v>339</v>
      </c>
      <c r="BC1" s="141" t="s">
        <v>340</v>
      </c>
      <c r="BD1" s="141" t="s">
        <v>341</v>
      </c>
      <c r="BE1" s="141" t="s">
        <v>342</v>
      </c>
      <c r="BF1" s="141" t="s">
        <v>343</v>
      </c>
      <c r="BJ1" s="118">
        <v>201806</v>
      </c>
    </row>
    <row r="2" spans="1:62" x14ac:dyDescent="0.2">
      <c r="A2" s="124">
        <v>1</v>
      </c>
      <c r="B2" s="233">
        <v>71720</v>
      </c>
      <c r="C2" s="126">
        <v>5811</v>
      </c>
      <c r="D2" s="124"/>
      <c r="E2" s="127">
        <v>2245</v>
      </c>
      <c r="F2" s="232">
        <v>3566</v>
      </c>
      <c r="G2" s="126">
        <f>F2+E2</f>
        <v>5811</v>
      </c>
      <c r="H2" s="124">
        <f>I2-A2</f>
        <v>0</v>
      </c>
      <c r="I2" s="158">
        <v>1</v>
      </c>
      <c r="J2" s="232">
        <v>3566</v>
      </c>
      <c r="K2" s="160">
        <f t="shared" ref="K2:K33" si="0">J2-M2</f>
        <v>89</v>
      </c>
      <c r="L2" s="128">
        <v>1</v>
      </c>
      <c r="M2" s="128">
        <v>3477</v>
      </c>
      <c r="S2" s="118" t="s">
        <v>307</v>
      </c>
      <c r="T2" s="147" t="s">
        <v>307</v>
      </c>
      <c r="U2" s="118" t="s">
        <v>307</v>
      </c>
      <c r="V2" s="118" t="s">
        <v>307</v>
      </c>
      <c r="W2" s="118" t="s">
        <v>307</v>
      </c>
      <c r="X2" s="118" t="s">
        <v>307</v>
      </c>
      <c r="Y2" s="171" t="s">
        <v>307</v>
      </c>
      <c r="Z2" s="118" t="s">
        <v>307</v>
      </c>
      <c r="AA2" s="118" t="s">
        <v>307</v>
      </c>
      <c r="AB2" s="118" t="s">
        <v>307</v>
      </c>
      <c r="AC2" s="118" t="s">
        <v>307</v>
      </c>
      <c r="AD2" s="118" t="s">
        <v>307</v>
      </c>
      <c r="AE2" s="118" t="s">
        <v>307</v>
      </c>
      <c r="AF2" s="118" t="s">
        <v>307</v>
      </c>
      <c r="AG2" s="118" t="s">
        <v>307</v>
      </c>
      <c r="AH2" s="118" t="s">
        <v>307</v>
      </c>
      <c r="AI2" s="118" t="s">
        <v>307</v>
      </c>
      <c r="AJ2" s="118" t="s">
        <v>307</v>
      </c>
      <c r="AK2" s="118" t="s">
        <v>307</v>
      </c>
      <c r="AL2" s="118" t="s">
        <v>307</v>
      </c>
      <c r="AM2" s="118" t="s">
        <v>307</v>
      </c>
      <c r="AN2" s="119" t="s">
        <v>307</v>
      </c>
      <c r="AP2" s="118" t="s">
        <v>307</v>
      </c>
      <c r="AQ2" s="118" t="s">
        <v>307</v>
      </c>
      <c r="AR2" s="118" t="s">
        <v>307</v>
      </c>
      <c r="AS2" s="118" t="s">
        <v>307</v>
      </c>
      <c r="AT2" s="118" t="s">
        <v>307</v>
      </c>
      <c r="AU2" s="118" t="s">
        <v>307</v>
      </c>
      <c r="AV2" s="118" t="s">
        <v>307</v>
      </c>
      <c r="AW2" s="118" t="s">
        <v>307</v>
      </c>
      <c r="AX2" s="118" t="s">
        <v>307</v>
      </c>
      <c r="AY2" s="118" t="s">
        <v>307</v>
      </c>
      <c r="AZ2" s="118" t="s">
        <v>307</v>
      </c>
      <c r="BA2" s="118" t="s">
        <v>307</v>
      </c>
      <c r="BB2" s="118" t="s">
        <v>307</v>
      </c>
      <c r="BC2" s="118" t="s">
        <v>307</v>
      </c>
      <c r="BD2" s="118" t="s">
        <v>307</v>
      </c>
      <c r="BE2" s="118" t="s">
        <v>307</v>
      </c>
      <c r="BF2" s="118" t="s">
        <v>307</v>
      </c>
      <c r="BJ2" s="118" t="s">
        <v>307</v>
      </c>
    </row>
    <row r="3" spans="1:62" x14ac:dyDescent="0.2">
      <c r="A3" s="124">
        <v>2</v>
      </c>
      <c r="B3" s="233">
        <v>103996</v>
      </c>
      <c r="C3" s="126">
        <v>5721</v>
      </c>
      <c r="D3" s="124"/>
      <c r="E3" s="127">
        <v>2542</v>
      </c>
      <c r="F3" s="232">
        <v>3179</v>
      </c>
      <c r="G3" s="126">
        <f t="shared" ref="G3:G66" si="1">F3+E3</f>
        <v>5721</v>
      </c>
      <c r="H3" s="124">
        <f t="shared" ref="H3:H66" si="2">I3-A3</f>
        <v>0</v>
      </c>
      <c r="I3" s="158">
        <v>2</v>
      </c>
      <c r="J3" s="232">
        <v>3179</v>
      </c>
      <c r="K3" s="160">
        <f t="shared" si="0"/>
        <v>42</v>
      </c>
      <c r="L3" s="128">
        <v>2</v>
      </c>
      <c r="M3" s="128">
        <v>3137</v>
      </c>
      <c r="S3" s="118" t="s">
        <v>279</v>
      </c>
      <c r="T3" s="147" t="s">
        <v>279</v>
      </c>
      <c r="U3" s="118" t="s">
        <v>279</v>
      </c>
      <c r="V3" s="118" t="s">
        <v>279</v>
      </c>
      <c r="W3" s="118" t="s">
        <v>279</v>
      </c>
      <c r="X3" s="118" t="s">
        <v>279</v>
      </c>
      <c r="Y3" s="171" t="s">
        <v>279</v>
      </c>
      <c r="Z3" s="118" t="s">
        <v>279</v>
      </c>
      <c r="AA3" s="118" t="s">
        <v>279</v>
      </c>
      <c r="AB3" s="118" t="s">
        <v>279</v>
      </c>
      <c r="AC3" s="118" t="s">
        <v>279</v>
      </c>
      <c r="AD3" s="118" t="s">
        <v>279</v>
      </c>
      <c r="AE3" s="118" t="s">
        <v>279</v>
      </c>
      <c r="AF3" s="118" t="s">
        <v>279</v>
      </c>
      <c r="AG3" s="118" t="s">
        <v>279</v>
      </c>
      <c r="AH3" s="118" t="s">
        <v>279</v>
      </c>
      <c r="AI3" s="118" t="s">
        <v>279</v>
      </c>
      <c r="AJ3" s="118" t="s">
        <v>279</v>
      </c>
      <c r="AK3" s="118" t="s">
        <v>279</v>
      </c>
      <c r="AL3" s="118" t="s">
        <v>279</v>
      </c>
      <c r="AM3" s="118" t="s">
        <v>279</v>
      </c>
      <c r="AN3" s="119" t="s">
        <v>279</v>
      </c>
      <c r="AP3" s="118" t="s">
        <v>279</v>
      </c>
      <c r="AQ3" s="118" t="s">
        <v>279</v>
      </c>
      <c r="AR3" s="118" t="s">
        <v>279</v>
      </c>
      <c r="AS3" s="118" t="s">
        <v>279</v>
      </c>
      <c r="AT3" s="118" t="s">
        <v>279</v>
      </c>
      <c r="AU3" s="118" t="s">
        <v>279</v>
      </c>
      <c r="AV3" s="118" t="s">
        <v>279</v>
      </c>
      <c r="AW3" s="118" t="s">
        <v>279</v>
      </c>
      <c r="AX3" s="118" t="s">
        <v>279</v>
      </c>
      <c r="AY3" s="118" t="s">
        <v>279</v>
      </c>
      <c r="AZ3" s="118" t="s">
        <v>279</v>
      </c>
      <c r="BA3" s="118" t="s">
        <v>279</v>
      </c>
      <c r="BB3" s="118" t="s">
        <v>279</v>
      </c>
      <c r="BC3" s="118" t="s">
        <v>279</v>
      </c>
      <c r="BD3" s="118" t="s">
        <v>279</v>
      </c>
      <c r="BE3" s="118" t="s">
        <v>279</v>
      </c>
      <c r="BF3" s="118" t="s">
        <v>279</v>
      </c>
      <c r="BJ3" s="118" t="s">
        <v>279</v>
      </c>
    </row>
    <row r="4" spans="1:62" x14ac:dyDescent="0.2">
      <c r="A4" s="124">
        <v>3</v>
      </c>
      <c r="B4" s="233">
        <v>6826891</v>
      </c>
      <c r="C4" s="126">
        <v>24461</v>
      </c>
      <c r="D4" s="124"/>
      <c r="E4" s="127">
        <v>9170</v>
      </c>
      <c r="F4" s="232">
        <v>15291</v>
      </c>
      <c r="G4" s="126">
        <f t="shared" si="1"/>
        <v>24461</v>
      </c>
      <c r="H4" s="124">
        <f t="shared" si="2"/>
        <v>0</v>
      </c>
      <c r="I4" s="158">
        <v>3</v>
      </c>
      <c r="J4" s="232">
        <v>15291</v>
      </c>
      <c r="K4" s="160">
        <f t="shared" si="0"/>
        <v>421</v>
      </c>
      <c r="L4" s="128">
        <v>3</v>
      </c>
      <c r="M4" s="128">
        <v>14870</v>
      </c>
      <c r="R4" s="118">
        <v>1</v>
      </c>
      <c r="S4" s="147">
        <v>3566</v>
      </c>
      <c r="T4" s="147">
        <v>3477</v>
      </c>
      <c r="U4" s="147">
        <v>3309</v>
      </c>
      <c r="V4" s="147">
        <v>3210</v>
      </c>
      <c r="W4" s="147">
        <v>3125</v>
      </c>
      <c r="X4" s="147">
        <v>3021</v>
      </c>
      <c r="Y4" s="167">
        <v>2920</v>
      </c>
      <c r="Z4" s="118">
        <v>2818</v>
      </c>
      <c r="AA4" s="147">
        <v>2769</v>
      </c>
      <c r="AB4" s="147">
        <v>2636</v>
      </c>
      <c r="AC4" s="147">
        <v>2580</v>
      </c>
      <c r="AD4" s="147">
        <v>2475</v>
      </c>
      <c r="AE4" s="147">
        <v>2374</v>
      </c>
      <c r="AF4" s="147">
        <v>2273</v>
      </c>
      <c r="AG4" s="118">
        <v>2170</v>
      </c>
      <c r="AH4" s="118">
        <v>2072</v>
      </c>
      <c r="AI4" s="118">
        <v>2049</v>
      </c>
      <c r="AJ4" s="118">
        <v>1948</v>
      </c>
      <c r="AK4" s="118">
        <v>1844</v>
      </c>
      <c r="AL4" s="118">
        <v>1749</v>
      </c>
      <c r="AM4" s="118">
        <v>1649</v>
      </c>
      <c r="AN4" s="119">
        <v>1568</v>
      </c>
      <c r="AP4" s="118">
        <v>1458</v>
      </c>
      <c r="AQ4" s="118">
        <v>1343</v>
      </c>
      <c r="AR4" s="118">
        <v>1235</v>
      </c>
      <c r="AS4" s="118">
        <v>1165</v>
      </c>
      <c r="AT4" s="118">
        <v>1056</v>
      </c>
      <c r="AU4" s="118">
        <v>951</v>
      </c>
      <c r="AV4" s="118">
        <v>861</v>
      </c>
      <c r="AW4" s="118">
        <v>782</v>
      </c>
      <c r="AX4" s="118">
        <v>708</v>
      </c>
      <c r="AY4" s="118">
        <v>572</v>
      </c>
      <c r="AZ4" s="118">
        <v>482</v>
      </c>
      <c r="BA4" s="118">
        <v>403</v>
      </c>
      <c r="BB4" s="118">
        <v>322</v>
      </c>
      <c r="BC4" s="118">
        <v>255</v>
      </c>
      <c r="BD4" s="118">
        <v>205</v>
      </c>
      <c r="BE4" s="118">
        <v>144</v>
      </c>
      <c r="BF4" s="118">
        <v>70</v>
      </c>
      <c r="BJ4" s="147">
        <v>2072</v>
      </c>
    </row>
    <row r="5" spans="1:62" x14ac:dyDescent="0.2">
      <c r="A5" s="124">
        <v>4</v>
      </c>
      <c r="B5" s="233">
        <v>284780</v>
      </c>
      <c r="C5" s="126">
        <v>20553</v>
      </c>
      <c r="D5" s="124"/>
      <c r="E5" s="127">
        <v>5139</v>
      </c>
      <c r="F5" s="232">
        <v>15414</v>
      </c>
      <c r="G5" s="126">
        <f t="shared" si="1"/>
        <v>20553</v>
      </c>
      <c r="H5" s="124">
        <f t="shared" si="2"/>
        <v>0</v>
      </c>
      <c r="I5" s="158">
        <v>4</v>
      </c>
      <c r="J5" s="232">
        <v>15414</v>
      </c>
      <c r="K5" s="160">
        <f t="shared" si="0"/>
        <v>440</v>
      </c>
      <c r="L5" s="128">
        <v>4</v>
      </c>
      <c r="M5" s="128">
        <v>14974</v>
      </c>
      <c r="R5" s="118">
        <v>2</v>
      </c>
      <c r="S5" s="147">
        <v>3179</v>
      </c>
      <c r="T5" s="147">
        <v>3137</v>
      </c>
      <c r="U5" s="147">
        <v>3069</v>
      </c>
      <c r="V5" s="147">
        <v>2943</v>
      </c>
      <c r="W5" s="147">
        <v>2900</v>
      </c>
      <c r="X5" s="147">
        <v>2873</v>
      </c>
      <c r="Y5" s="167">
        <v>2817</v>
      </c>
      <c r="Z5" s="118">
        <v>2750</v>
      </c>
      <c r="AA5" s="147">
        <v>2713</v>
      </c>
      <c r="AB5" s="147">
        <v>2658</v>
      </c>
      <c r="AC5" s="147">
        <v>2588</v>
      </c>
      <c r="AD5" s="147">
        <v>2521</v>
      </c>
      <c r="AE5" s="147">
        <v>2456</v>
      </c>
      <c r="AF5" s="147">
        <v>2344</v>
      </c>
      <c r="AG5" s="118">
        <v>2236</v>
      </c>
      <c r="AH5" s="118">
        <v>2152</v>
      </c>
      <c r="AI5" s="118">
        <v>2163</v>
      </c>
      <c r="AJ5" s="118">
        <v>2075</v>
      </c>
      <c r="AK5" s="118">
        <v>1974</v>
      </c>
      <c r="AL5" s="118">
        <v>1873</v>
      </c>
      <c r="AM5" s="118">
        <v>1770</v>
      </c>
      <c r="AN5" s="119">
        <v>1708</v>
      </c>
      <c r="AP5" s="118">
        <v>1612</v>
      </c>
      <c r="AQ5" s="118">
        <v>1507</v>
      </c>
      <c r="AR5" s="118">
        <v>1394</v>
      </c>
      <c r="AS5" s="118">
        <v>1297</v>
      </c>
      <c r="AT5" s="118">
        <v>1198</v>
      </c>
      <c r="AU5" s="118">
        <v>1091</v>
      </c>
      <c r="AV5" s="118">
        <v>983</v>
      </c>
      <c r="AW5" s="118">
        <v>911</v>
      </c>
      <c r="AX5" s="118">
        <v>829</v>
      </c>
      <c r="AY5" s="118">
        <v>672</v>
      </c>
      <c r="AZ5" s="118">
        <v>602</v>
      </c>
      <c r="BA5" s="118">
        <v>518</v>
      </c>
      <c r="BB5" s="118">
        <v>429</v>
      </c>
      <c r="BC5" s="118">
        <v>345</v>
      </c>
      <c r="BD5" s="118">
        <v>253</v>
      </c>
      <c r="BE5" s="118">
        <v>170</v>
      </c>
      <c r="BF5" s="118">
        <v>80</v>
      </c>
      <c r="BI5" s="118">
        <v>1</v>
      </c>
      <c r="BJ5" s="147">
        <v>2152</v>
      </c>
    </row>
    <row r="6" spans="1:62" x14ac:dyDescent="0.2">
      <c r="A6" s="124">
        <v>5</v>
      </c>
      <c r="B6" s="233">
        <v>1396536</v>
      </c>
      <c r="C6" s="126">
        <v>19352</v>
      </c>
      <c r="D6" s="124"/>
      <c r="E6" s="127">
        <v>6622</v>
      </c>
      <c r="F6" s="232">
        <v>12730</v>
      </c>
      <c r="G6" s="126">
        <f t="shared" si="1"/>
        <v>19352</v>
      </c>
      <c r="H6" s="124">
        <f t="shared" si="2"/>
        <v>0</v>
      </c>
      <c r="I6" s="158">
        <v>5</v>
      </c>
      <c r="J6" s="232">
        <v>12730</v>
      </c>
      <c r="K6" s="160">
        <f t="shared" si="0"/>
        <v>308</v>
      </c>
      <c r="L6" s="128">
        <v>5</v>
      </c>
      <c r="M6" s="128">
        <v>12422</v>
      </c>
      <c r="R6" s="118">
        <v>3</v>
      </c>
      <c r="S6" s="147">
        <v>15291</v>
      </c>
      <c r="T6" s="147">
        <v>14870</v>
      </c>
      <c r="U6" s="147">
        <v>14273</v>
      </c>
      <c r="V6" s="147">
        <v>13518</v>
      </c>
      <c r="W6" s="147">
        <v>12945</v>
      </c>
      <c r="X6" s="147">
        <v>12392</v>
      </c>
      <c r="Y6" s="167">
        <v>11873</v>
      </c>
      <c r="Z6" s="118">
        <v>11561</v>
      </c>
      <c r="AA6" s="147">
        <v>11363</v>
      </c>
      <c r="AB6" s="147">
        <v>10921</v>
      </c>
      <c r="AC6" s="147">
        <v>10537</v>
      </c>
      <c r="AD6" s="147">
        <v>10121</v>
      </c>
      <c r="AE6" s="147">
        <v>9694</v>
      </c>
      <c r="AF6" s="147">
        <v>9303</v>
      </c>
      <c r="AG6" s="118">
        <v>8916</v>
      </c>
      <c r="AH6" s="118">
        <v>8576</v>
      </c>
      <c r="AI6" s="118">
        <v>8548</v>
      </c>
      <c r="AJ6" s="118">
        <v>8132</v>
      </c>
      <c r="AK6" s="118">
        <v>7787</v>
      </c>
      <c r="AL6" s="118">
        <v>7448</v>
      </c>
      <c r="AM6" s="118">
        <v>7088</v>
      </c>
      <c r="AN6" s="119">
        <v>6750</v>
      </c>
      <c r="AP6" s="118">
        <v>6396</v>
      </c>
      <c r="AQ6" s="118">
        <v>5992</v>
      </c>
      <c r="AR6" s="118">
        <v>5569</v>
      </c>
      <c r="AS6" s="118">
        <v>5207</v>
      </c>
      <c r="AT6" s="118">
        <v>4831</v>
      </c>
      <c r="AU6" s="118">
        <v>4428</v>
      </c>
      <c r="AV6" s="118">
        <v>4019</v>
      </c>
      <c r="AW6" s="118">
        <v>3681</v>
      </c>
      <c r="AX6" s="118">
        <v>3294</v>
      </c>
      <c r="AY6" s="118">
        <v>2716</v>
      </c>
      <c r="AZ6" s="118">
        <v>2315</v>
      </c>
      <c r="BA6" s="118">
        <v>1983</v>
      </c>
      <c r="BB6" s="118">
        <v>1641</v>
      </c>
      <c r="BC6" s="118">
        <v>1280</v>
      </c>
      <c r="BD6" s="118">
        <v>894</v>
      </c>
      <c r="BE6" s="118">
        <v>570</v>
      </c>
      <c r="BF6" s="118">
        <v>278</v>
      </c>
      <c r="BI6" s="118">
        <v>2</v>
      </c>
      <c r="BJ6" s="147">
        <v>8576</v>
      </c>
    </row>
    <row r="7" spans="1:62" x14ac:dyDescent="0.2">
      <c r="A7" s="124">
        <v>6</v>
      </c>
      <c r="B7" s="233">
        <v>18534</v>
      </c>
      <c r="C7" s="126">
        <v>9278</v>
      </c>
      <c r="D7" s="124"/>
      <c r="E7" s="127">
        <v>5387</v>
      </c>
      <c r="F7" s="232">
        <v>3891</v>
      </c>
      <c r="G7" s="126">
        <f t="shared" si="1"/>
        <v>9278</v>
      </c>
      <c r="H7" s="124">
        <f t="shared" si="2"/>
        <v>0</v>
      </c>
      <c r="I7" s="158">
        <v>6</v>
      </c>
      <c r="J7" s="232">
        <v>3891</v>
      </c>
      <c r="K7" s="160">
        <f t="shared" si="0"/>
        <v>99</v>
      </c>
      <c r="L7" s="128">
        <v>6</v>
      </c>
      <c r="M7" s="128">
        <v>3792</v>
      </c>
      <c r="R7" s="118">
        <v>4</v>
      </c>
      <c r="S7" s="147">
        <v>15414</v>
      </c>
      <c r="T7" s="147">
        <v>14974</v>
      </c>
      <c r="U7" s="147">
        <v>14184</v>
      </c>
      <c r="V7" s="147">
        <v>13342</v>
      </c>
      <c r="W7" s="147">
        <v>12865</v>
      </c>
      <c r="X7" s="147">
        <v>12360</v>
      </c>
      <c r="Y7" s="167">
        <v>11830</v>
      </c>
      <c r="Z7" s="118">
        <v>11367</v>
      </c>
      <c r="AA7" s="147">
        <v>10993</v>
      </c>
      <c r="AB7" s="147">
        <v>10497</v>
      </c>
      <c r="AC7" s="147">
        <v>10136</v>
      </c>
      <c r="AD7" s="147">
        <v>9702</v>
      </c>
      <c r="AE7" s="147">
        <v>9185</v>
      </c>
      <c r="AF7" s="147">
        <v>8741</v>
      </c>
      <c r="AG7" s="118">
        <v>8310</v>
      </c>
      <c r="AH7" s="118">
        <v>7900</v>
      </c>
      <c r="AI7" s="118">
        <v>7526</v>
      </c>
      <c r="AJ7" s="118">
        <v>7091</v>
      </c>
      <c r="AK7" s="118">
        <v>6686</v>
      </c>
      <c r="AL7" s="118">
        <v>6245</v>
      </c>
      <c r="AM7" s="118">
        <v>5852</v>
      </c>
      <c r="AN7" s="119">
        <v>5431</v>
      </c>
      <c r="AP7" s="118">
        <v>5045</v>
      </c>
      <c r="AQ7" s="118">
        <v>4646</v>
      </c>
      <c r="AR7" s="118">
        <v>4259</v>
      </c>
      <c r="AS7" s="118">
        <v>3877</v>
      </c>
      <c r="AT7" s="118">
        <v>3535</v>
      </c>
      <c r="AU7" s="118">
        <v>3181</v>
      </c>
      <c r="AV7" s="118">
        <v>2869</v>
      </c>
      <c r="AW7" s="118">
        <v>2602</v>
      </c>
      <c r="AX7" s="118">
        <v>2305</v>
      </c>
      <c r="AY7" s="118">
        <v>1869</v>
      </c>
      <c r="AZ7" s="118">
        <v>1727</v>
      </c>
      <c r="BA7" s="118">
        <v>1482</v>
      </c>
      <c r="BB7" s="118">
        <v>1216</v>
      </c>
      <c r="BC7" s="118">
        <v>958</v>
      </c>
      <c r="BD7" s="118">
        <v>696</v>
      </c>
      <c r="BE7" s="118">
        <v>452</v>
      </c>
      <c r="BF7" s="118">
        <v>214</v>
      </c>
      <c r="BI7" s="118">
        <v>3</v>
      </c>
      <c r="BJ7" s="147">
        <v>7900</v>
      </c>
    </row>
    <row r="8" spans="1:62" x14ac:dyDescent="0.2">
      <c r="A8" s="124">
        <v>7</v>
      </c>
      <c r="B8" s="233">
        <v>1898516</v>
      </c>
      <c r="C8" s="126">
        <v>161049</v>
      </c>
      <c r="D8" s="124"/>
      <c r="E8" s="127">
        <v>69620</v>
      </c>
      <c r="F8" s="232">
        <v>91429</v>
      </c>
      <c r="G8" s="126">
        <f t="shared" si="1"/>
        <v>161049</v>
      </c>
      <c r="H8" s="124">
        <f t="shared" si="2"/>
        <v>0</v>
      </c>
      <c r="I8" s="158">
        <v>7</v>
      </c>
      <c r="J8" s="232">
        <v>91429</v>
      </c>
      <c r="K8" s="160">
        <f t="shared" si="0"/>
        <v>1728</v>
      </c>
      <c r="L8" s="128">
        <v>7</v>
      </c>
      <c r="M8" s="128">
        <v>89701</v>
      </c>
      <c r="R8" s="118">
        <v>5</v>
      </c>
      <c r="S8" s="147">
        <v>12730</v>
      </c>
      <c r="T8" s="147">
        <v>12422</v>
      </c>
      <c r="U8" s="147">
        <v>11897</v>
      </c>
      <c r="V8" s="147">
        <v>11554</v>
      </c>
      <c r="W8" s="147">
        <v>11177</v>
      </c>
      <c r="X8" s="147">
        <v>10839</v>
      </c>
      <c r="Y8" s="167">
        <v>10502</v>
      </c>
      <c r="Z8" s="118">
        <v>10190</v>
      </c>
      <c r="AA8" s="147">
        <v>9935</v>
      </c>
      <c r="AB8" s="147">
        <v>9467</v>
      </c>
      <c r="AC8" s="147">
        <v>9187</v>
      </c>
      <c r="AD8" s="147">
        <v>8757</v>
      </c>
      <c r="AE8" s="147">
        <v>8342</v>
      </c>
      <c r="AF8" s="147">
        <v>8001</v>
      </c>
      <c r="AG8" s="118">
        <v>7600</v>
      </c>
      <c r="AH8" s="118">
        <v>7282</v>
      </c>
      <c r="AI8" s="118">
        <v>7040</v>
      </c>
      <c r="AJ8" s="118">
        <v>6704</v>
      </c>
      <c r="AK8" s="118">
        <v>6391</v>
      </c>
      <c r="AL8" s="118">
        <v>6038</v>
      </c>
      <c r="AM8" s="118">
        <v>5694</v>
      </c>
      <c r="AN8" s="119">
        <v>5352</v>
      </c>
      <c r="AP8" s="118">
        <v>5027</v>
      </c>
      <c r="AQ8" s="118">
        <v>4650</v>
      </c>
      <c r="AR8" s="118">
        <v>4309</v>
      </c>
      <c r="AS8" s="118">
        <v>4028</v>
      </c>
      <c r="AT8" s="118">
        <v>3673</v>
      </c>
      <c r="AU8" s="118">
        <v>3364</v>
      </c>
      <c r="AV8" s="118">
        <v>3040</v>
      </c>
      <c r="AW8" s="118">
        <v>2775</v>
      </c>
      <c r="AX8" s="118">
        <v>2487</v>
      </c>
      <c r="AY8" s="118">
        <v>1943</v>
      </c>
      <c r="AZ8" s="118">
        <v>1785</v>
      </c>
      <c r="BA8" s="118">
        <v>1523</v>
      </c>
      <c r="BB8" s="118">
        <v>1232</v>
      </c>
      <c r="BC8" s="118">
        <v>972</v>
      </c>
      <c r="BD8" s="118">
        <v>698</v>
      </c>
      <c r="BE8" s="118">
        <v>449</v>
      </c>
      <c r="BF8" s="118">
        <v>225</v>
      </c>
      <c r="BI8" s="118">
        <v>4</v>
      </c>
      <c r="BJ8" s="147">
        <v>7282</v>
      </c>
    </row>
    <row r="9" spans="1:62" x14ac:dyDescent="0.2">
      <c r="A9" s="124">
        <v>8</v>
      </c>
      <c r="B9" s="233">
        <v>205409</v>
      </c>
      <c r="C9" s="126">
        <v>42333</v>
      </c>
      <c r="D9" s="124"/>
      <c r="E9" s="127">
        <v>15273</v>
      </c>
      <c r="F9" s="232">
        <v>27060</v>
      </c>
      <c r="G9" s="126">
        <f t="shared" si="1"/>
        <v>42333</v>
      </c>
      <c r="H9" s="124">
        <f t="shared" si="2"/>
        <v>0</v>
      </c>
      <c r="I9" s="158">
        <v>8</v>
      </c>
      <c r="J9" s="232">
        <v>27060</v>
      </c>
      <c r="K9" s="160">
        <f t="shared" si="0"/>
        <v>705</v>
      </c>
      <c r="L9" s="128">
        <v>8</v>
      </c>
      <c r="M9" s="128">
        <v>26355</v>
      </c>
      <c r="R9" s="118">
        <v>6</v>
      </c>
      <c r="S9" s="147">
        <v>3891</v>
      </c>
      <c r="T9" s="147">
        <v>3792</v>
      </c>
      <c r="U9" s="147">
        <v>3652</v>
      </c>
      <c r="V9" s="147">
        <v>3523</v>
      </c>
      <c r="W9" s="147">
        <v>3399</v>
      </c>
      <c r="X9" s="147">
        <v>3250</v>
      </c>
      <c r="Y9" s="167">
        <v>3132</v>
      </c>
      <c r="Z9" s="118">
        <v>3020</v>
      </c>
      <c r="AA9" s="147">
        <v>2934</v>
      </c>
      <c r="AB9" s="147">
        <v>2811</v>
      </c>
      <c r="AC9" s="147">
        <v>2733</v>
      </c>
      <c r="AD9" s="147">
        <v>2631</v>
      </c>
      <c r="AE9" s="147">
        <v>2533</v>
      </c>
      <c r="AF9" s="147">
        <v>2432</v>
      </c>
      <c r="AG9" s="118">
        <v>2333</v>
      </c>
      <c r="AH9" s="118">
        <v>2224</v>
      </c>
      <c r="AI9" s="118">
        <v>2251</v>
      </c>
      <c r="AJ9" s="118">
        <v>2135</v>
      </c>
      <c r="AK9" s="118">
        <v>2032</v>
      </c>
      <c r="AL9" s="118">
        <v>1912</v>
      </c>
      <c r="AM9" s="118">
        <v>1817</v>
      </c>
      <c r="AN9" s="119">
        <v>1719</v>
      </c>
      <c r="AP9" s="118">
        <v>1638</v>
      </c>
      <c r="AQ9" s="118">
        <v>1523</v>
      </c>
      <c r="AR9" s="118">
        <v>1420</v>
      </c>
      <c r="AS9" s="118">
        <v>1332</v>
      </c>
      <c r="AT9" s="118">
        <v>1249</v>
      </c>
      <c r="AU9" s="118">
        <v>1128</v>
      </c>
      <c r="AV9" s="118">
        <v>1031</v>
      </c>
      <c r="AW9" s="118">
        <v>945</v>
      </c>
      <c r="AX9" s="118">
        <v>877</v>
      </c>
      <c r="AY9" s="118">
        <v>738</v>
      </c>
      <c r="AZ9" s="118">
        <v>632</v>
      </c>
      <c r="BA9" s="118">
        <v>526</v>
      </c>
      <c r="BB9" s="118">
        <v>439</v>
      </c>
      <c r="BC9" s="118">
        <v>344</v>
      </c>
      <c r="BD9" s="118">
        <v>251</v>
      </c>
      <c r="BE9" s="118">
        <v>171</v>
      </c>
      <c r="BF9" s="118">
        <v>90</v>
      </c>
      <c r="BI9" s="118">
        <v>5</v>
      </c>
      <c r="BJ9" s="147">
        <v>2224</v>
      </c>
    </row>
    <row r="10" spans="1:62" x14ac:dyDescent="0.2">
      <c r="A10" s="124">
        <v>9</v>
      </c>
      <c r="B10" s="233">
        <v>13216</v>
      </c>
      <c r="C10" s="126">
        <v>526</v>
      </c>
      <c r="D10" s="124"/>
      <c r="E10" s="127">
        <v>230</v>
      </c>
      <c r="F10" s="124">
        <v>296</v>
      </c>
      <c r="G10" s="126">
        <f t="shared" si="1"/>
        <v>526</v>
      </c>
      <c r="H10" s="124">
        <f t="shared" si="2"/>
        <v>0</v>
      </c>
      <c r="I10" s="158">
        <v>9</v>
      </c>
      <c r="J10" s="124">
        <v>296</v>
      </c>
      <c r="K10" s="160">
        <f t="shared" si="0"/>
        <v>3</v>
      </c>
      <c r="L10" s="128">
        <v>9</v>
      </c>
      <c r="M10" s="128">
        <v>293</v>
      </c>
      <c r="R10" s="118">
        <v>7</v>
      </c>
      <c r="S10" s="147">
        <v>91429</v>
      </c>
      <c r="T10" s="147">
        <v>89701</v>
      </c>
      <c r="U10" s="147">
        <v>86397</v>
      </c>
      <c r="V10" s="147">
        <v>84020</v>
      </c>
      <c r="W10" s="147">
        <v>81820</v>
      </c>
      <c r="X10" s="147">
        <v>79248</v>
      </c>
      <c r="Y10" s="167">
        <v>76706</v>
      </c>
      <c r="Z10" s="118">
        <v>74733</v>
      </c>
      <c r="AA10" s="147">
        <v>73582</v>
      </c>
      <c r="AB10" s="147">
        <v>70338</v>
      </c>
      <c r="AC10" s="147">
        <v>68808</v>
      </c>
      <c r="AD10" s="147">
        <v>66255</v>
      </c>
      <c r="AE10" s="147">
        <v>63792</v>
      </c>
      <c r="AF10" s="147">
        <v>61373</v>
      </c>
      <c r="AG10" s="118">
        <v>59169</v>
      </c>
      <c r="AH10" s="118">
        <v>56959</v>
      </c>
      <c r="AI10" s="118">
        <v>54943</v>
      </c>
      <c r="AJ10" s="118">
        <v>52643</v>
      </c>
      <c r="AK10" s="118">
        <v>50658</v>
      </c>
      <c r="AL10" s="118">
        <v>48542</v>
      </c>
      <c r="AM10" s="118">
        <v>46452</v>
      </c>
      <c r="AN10" s="119">
        <v>44313</v>
      </c>
      <c r="AP10" s="118">
        <v>42111</v>
      </c>
      <c r="AQ10" s="118">
        <v>39539</v>
      </c>
      <c r="AR10" s="118">
        <v>36909</v>
      </c>
      <c r="AS10" s="118">
        <v>34342</v>
      </c>
      <c r="AT10" s="118">
        <v>32055</v>
      </c>
      <c r="AU10" s="118">
        <v>29512</v>
      </c>
      <c r="AV10" s="118">
        <v>27040</v>
      </c>
      <c r="AW10" s="118">
        <v>24710</v>
      </c>
      <c r="AX10" s="118">
        <v>22542</v>
      </c>
      <c r="AY10" s="118">
        <v>18798</v>
      </c>
      <c r="AZ10" s="118">
        <v>14597</v>
      </c>
      <c r="BA10" s="118">
        <v>12461</v>
      </c>
      <c r="BB10" s="118">
        <v>10205</v>
      </c>
      <c r="BC10" s="118">
        <v>7656</v>
      </c>
      <c r="BD10" s="118">
        <v>5556</v>
      </c>
      <c r="BE10" s="118">
        <v>3785</v>
      </c>
      <c r="BF10" s="118">
        <v>1894</v>
      </c>
      <c r="BI10" s="118">
        <v>6</v>
      </c>
      <c r="BJ10" s="147">
        <v>56959</v>
      </c>
    </row>
    <row r="11" spans="1:62" x14ac:dyDescent="0.2">
      <c r="A11" s="124">
        <v>10</v>
      </c>
      <c r="B11" s="233">
        <v>11181</v>
      </c>
      <c r="C11" s="126">
        <v>2264</v>
      </c>
      <c r="D11" s="124"/>
      <c r="E11" s="127">
        <v>1108</v>
      </c>
      <c r="F11" s="232">
        <v>1156</v>
      </c>
      <c r="G11" s="126">
        <f t="shared" si="1"/>
        <v>2264</v>
      </c>
      <c r="H11" s="124">
        <f t="shared" si="2"/>
        <v>0</v>
      </c>
      <c r="I11" s="158">
        <v>10</v>
      </c>
      <c r="J11" s="232">
        <v>1156</v>
      </c>
      <c r="K11" s="160">
        <f t="shared" si="0"/>
        <v>21</v>
      </c>
      <c r="L11" s="128">
        <v>10</v>
      </c>
      <c r="M11" s="128">
        <v>1135</v>
      </c>
      <c r="R11" s="118">
        <v>8</v>
      </c>
      <c r="S11" s="147">
        <v>27060</v>
      </c>
      <c r="T11" s="147">
        <v>26355</v>
      </c>
      <c r="U11" s="147">
        <v>25226</v>
      </c>
      <c r="V11" s="147">
        <v>24212</v>
      </c>
      <c r="W11" s="147">
        <v>23332</v>
      </c>
      <c r="X11" s="147">
        <v>22504</v>
      </c>
      <c r="Y11" s="167">
        <v>21583</v>
      </c>
      <c r="Z11" s="118">
        <v>21118</v>
      </c>
      <c r="AA11" s="147">
        <v>20739</v>
      </c>
      <c r="AB11" s="147">
        <v>19965</v>
      </c>
      <c r="AC11" s="147">
        <v>19342</v>
      </c>
      <c r="AD11" s="147">
        <v>18625</v>
      </c>
      <c r="AE11" s="147">
        <v>17898</v>
      </c>
      <c r="AF11" s="147">
        <v>17162</v>
      </c>
      <c r="AG11" s="118">
        <v>16321</v>
      </c>
      <c r="AH11" s="118">
        <v>15658</v>
      </c>
      <c r="AI11" s="118">
        <v>15718</v>
      </c>
      <c r="AJ11" s="118">
        <v>15070</v>
      </c>
      <c r="AK11" s="118">
        <v>14328</v>
      </c>
      <c r="AL11" s="118">
        <v>13591</v>
      </c>
      <c r="AM11" s="118">
        <v>12867</v>
      </c>
      <c r="AN11" s="119">
        <v>12312</v>
      </c>
      <c r="AP11" s="118">
        <v>11475</v>
      </c>
      <c r="AQ11" s="118">
        <v>10714</v>
      </c>
      <c r="AR11" s="118">
        <v>9921</v>
      </c>
      <c r="AS11" s="118">
        <v>9227</v>
      </c>
      <c r="AT11" s="118">
        <v>8419</v>
      </c>
      <c r="AU11" s="118">
        <v>7724</v>
      </c>
      <c r="AV11" s="118">
        <v>7002</v>
      </c>
      <c r="AW11" s="118">
        <v>6402</v>
      </c>
      <c r="AX11" s="118">
        <v>5729</v>
      </c>
      <c r="AY11" s="118">
        <v>4573</v>
      </c>
      <c r="AZ11" s="118">
        <v>4052</v>
      </c>
      <c r="BA11" s="118">
        <v>3486</v>
      </c>
      <c r="BB11" s="118">
        <v>2842</v>
      </c>
      <c r="BC11" s="118">
        <v>2246</v>
      </c>
      <c r="BD11" s="118">
        <v>1644</v>
      </c>
      <c r="BE11" s="118">
        <v>1116</v>
      </c>
      <c r="BF11" s="118">
        <v>527</v>
      </c>
      <c r="BI11" s="118">
        <v>7</v>
      </c>
      <c r="BJ11" s="147">
        <v>15658</v>
      </c>
    </row>
    <row r="12" spans="1:62" x14ac:dyDescent="0.2">
      <c r="A12" s="124">
        <v>11</v>
      </c>
      <c r="B12" s="233">
        <v>959216</v>
      </c>
      <c r="C12" s="126">
        <v>32914</v>
      </c>
      <c r="D12" s="124"/>
      <c r="E12" s="127">
        <v>13321</v>
      </c>
      <c r="F12" s="232">
        <v>19593</v>
      </c>
      <c r="G12" s="126">
        <f t="shared" si="1"/>
        <v>32914</v>
      </c>
      <c r="H12" s="124">
        <f t="shared" si="2"/>
        <v>0</v>
      </c>
      <c r="I12" s="158">
        <v>11</v>
      </c>
      <c r="J12" s="232">
        <v>19593</v>
      </c>
      <c r="K12" s="160">
        <f t="shared" si="0"/>
        <v>491</v>
      </c>
      <c r="L12" s="128">
        <v>11</v>
      </c>
      <c r="M12" s="128">
        <v>19102</v>
      </c>
      <c r="R12" s="118">
        <v>9</v>
      </c>
      <c r="S12" s="118">
        <v>296</v>
      </c>
      <c r="T12" s="147">
        <v>293</v>
      </c>
      <c r="U12" s="118">
        <v>287</v>
      </c>
      <c r="V12" s="118">
        <v>272</v>
      </c>
      <c r="W12" s="118">
        <v>268</v>
      </c>
      <c r="X12" s="118">
        <v>256</v>
      </c>
      <c r="Y12" s="166">
        <v>246</v>
      </c>
      <c r="Z12" s="118">
        <v>242</v>
      </c>
      <c r="AA12" s="147">
        <v>239</v>
      </c>
      <c r="AB12" s="118">
        <v>233</v>
      </c>
      <c r="AC12" s="118">
        <v>230</v>
      </c>
      <c r="AD12" s="118">
        <v>219</v>
      </c>
      <c r="AE12" s="118">
        <v>213</v>
      </c>
      <c r="AF12" s="118">
        <v>208</v>
      </c>
      <c r="AG12" s="118">
        <v>196</v>
      </c>
      <c r="AH12" s="118">
        <v>186</v>
      </c>
      <c r="AI12" s="118">
        <v>189</v>
      </c>
      <c r="AJ12" s="118">
        <v>182</v>
      </c>
      <c r="AK12" s="118">
        <v>170</v>
      </c>
      <c r="AL12" s="118">
        <v>161</v>
      </c>
      <c r="AM12" s="118">
        <v>147</v>
      </c>
      <c r="AN12" s="119">
        <v>141</v>
      </c>
      <c r="AP12" s="118">
        <v>132</v>
      </c>
      <c r="AQ12" s="118">
        <v>119</v>
      </c>
      <c r="AR12" s="118">
        <v>113</v>
      </c>
      <c r="AS12" s="118">
        <v>106</v>
      </c>
      <c r="AT12" s="118">
        <v>101</v>
      </c>
      <c r="AU12" s="118">
        <v>94</v>
      </c>
      <c r="AV12" s="118">
        <v>80</v>
      </c>
      <c r="AW12" s="118">
        <v>70</v>
      </c>
      <c r="AX12" s="118">
        <v>61</v>
      </c>
      <c r="AY12" s="118">
        <v>46</v>
      </c>
      <c r="AZ12" s="118">
        <v>39</v>
      </c>
      <c r="BA12" s="118">
        <v>32</v>
      </c>
      <c r="BB12" s="118">
        <v>28</v>
      </c>
      <c r="BC12" s="118">
        <v>25</v>
      </c>
      <c r="BD12" s="118">
        <v>19</v>
      </c>
      <c r="BE12" s="118">
        <v>12</v>
      </c>
      <c r="BF12" s="118">
        <v>5</v>
      </c>
      <c r="BI12" s="118">
        <v>8</v>
      </c>
      <c r="BJ12" s="118">
        <v>186</v>
      </c>
    </row>
    <row r="13" spans="1:62" x14ac:dyDescent="0.2">
      <c r="A13" s="124">
        <v>12</v>
      </c>
      <c r="B13" s="233">
        <v>44397</v>
      </c>
      <c r="C13" s="126">
        <v>3545</v>
      </c>
      <c r="D13" s="124"/>
      <c r="E13" s="127">
        <v>1105</v>
      </c>
      <c r="F13" s="232">
        <v>2440</v>
      </c>
      <c r="G13" s="126">
        <f t="shared" si="1"/>
        <v>3545</v>
      </c>
      <c r="H13" s="124">
        <f t="shared" si="2"/>
        <v>0</v>
      </c>
      <c r="I13" s="158">
        <v>12</v>
      </c>
      <c r="J13" s="232">
        <v>2440</v>
      </c>
      <c r="K13" s="160">
        <f t="shared" si="0"/>
        <v>70</v>
      </c>
      <c r="L13" s="128">
        <v>12</v>
      </c>
      <c r="M13" s="128">
        <v>2370</v>
      </c>
      <c r="R13" s="118">
        <v>10</v>
      </c>
      <c r="S13" s="147">
        <v>1156</v>
      </c>
      <c r="T13" s="147">
        <v>1135</v>
      </c>
      <c r="U13" s="147">
        <v>1087</v>
      </c>
      <c r="V13" s="147">
        <v>1033</v>
      </c>
      <c r="W13" s="147">
        <v>1000</v>
      </c>
      <c r="X13" s="118">
        <v>956</v>
      </c>
      <c r="Y13" s="166">
        <v>914</v>
      </c>
      <c r="Z13" s="118">
        <v>899</v>
      </c>
      <c r="AA13" s="147">
        <v>898</v>
      </c>
      <c r="AB13" s="118">
        <v>872</v>
      </c>
      <c r="AC13" s="118">
        <v>856</v>
      </c>
      <c r="AD13" s="118">
        <v>847</v>
      </c>
      <c r="AE13" s="118">
        <v>806</v>
      </c>
      <c r="AF13" s="118">
        <v>793</v>
      </c>
      <c r="AG13" s="118">
        <v>760</v>
      </c>
      <c r="AH13" s="118">
        <v>734</v>
      </c>
      <c r="AI13" s="118">
        <v>754</v>
      </c>
      <c r="AJ13" s="118">
        <v>720</v>
      </c>
      <c r="AK13" s="118">
        <v>688</v>
      </c>
      <c r="AL13" s="118">
        <v>664</v>
      </c>
      <c r="AM13" s="118">
        <v>633</v>
      </c>
      <c r="AN13" s="119">
        <v>593</v>
      </c>
      <c r="AP13" s="118">
        <v>554</v>
      </c>
      <c r="AQ13" s="118">
        <v>524</v>
      </c>
      <c r="AR13" s="118">
        <v>481</v>
      </c>
      <c r="AS13" s="118">
        <v>448</v>
      </c>
      <c r="AT13" s="118">
        <v>407</v>
      </c>
      <c r="AU13" s="118">
        <v>390</v>
      </c>
      <c r="AV13" s="118">
        <v>370</v>
      </c>
      <c r="AW13" s="118">
        <v>337</v>
      </c>
      <c r="AX13" s="118">
        <v>308</v>
      </c>
      <c r="AY13" s="118">
        <v>253</v>
      </c>
      <c r="AZ13" s="118">
        <v>230</v>
      </c>
      <c r="BA13" s="118">
        <v>187</v>
      </c>
      <c r="BB13" s="118">
        <v>139</v>
      </c>
      <c r="BC13" s="118">
        <v>120</v>
      </c>
      <c r="BD13" s="118">
        <v>94</v>
      </c>
      <c r="BE13" s="118">
        <v>58</v>
      </c>
      <c r="BF13" s="118">
        <v>25</v>
      </c>
      <c r="BI13" s="118">
        <v>9</v>
      </c>
      <c r="BJ13" s="118">
        <v>734</v>
      </c>
    </row>
    <row r="14" spans="1:62" x14ac:dyDescent="0.2">
      <c r="A14" s="124">
        <v>13</v>
      </c>
      <c r="B14" s="233">
        <v>6271</v>
      </c>
      <c r="C14" s="126">
        <v>970</v>
      </c>
      <c r="D14" s="124"/>
      <c r="E14" s="127">
        <v>282</v>
      </c>
      <c r="F14" s="124">
        <v>688</v>
      </c>
      <c r="G14" s="126">
        <f t="shared" si="1"/>
        <v>970</v>
      </c>
      <c r="H14" s="124">
        <f t="shared" si="2"/>
        <v>0</v>
      </c>
      <c r="I14" s="158">
        <v>13</v>
      </c>
      <c r="J14" s="124">
        <v>688</v>
      </c>
      <c r="K14" s="160">
        <f t="shared" si="0"/>
        <v>20</v>
      </c>
      <c r="L14" s="128">
        <v>13</v>
      </c>
      <c r="M14" s="128">
        <v>668</v>
      </c>
      <c r="R14" s="118">
        <v>11</v>
      </c>
      <c r="S14" s="147">
        <v>19593</v>
      </c>
      <c r="T14" s="147">
        <v>19102</v>
      </c>
      <c r="U14" s="147">
        <v>18206</v>
      </c>
      <c r="V14" s="147">
        <v>17718</v>
      </c>
      <c r="W14" s="147">
        <v>17288</v>
      </c>
      <c r="X14" s="147">
        <v>16864</v>
      </c>
      <c r="Y14" s="167">
        <v>16301</v>
      </c>
      <c r="Z14" s="118">
        <v>16029</v>
      </c>
      <c r="AA14" s="147">
        <v>15943</v>
      </c>
      <c r="AB14" s="147">
        <v>15244</v>
      </c>
      <c r="AC14" s="147">
        <v>15043</v>
      </c>
      <c r="AD14" s="147">
        <v>14501</v>
      </c>
      <c r="AE14" s="147">
        <v>13935</v>
      </c>
      <c r="AF14" s="147">
        <v>13379</v>
      </c>
      <c r="AG14" s="118">
        <v>12738</v>
      </c>
      <c r="AH14" s="118">
        <v>12282</v>
      </c>
      <c r="AI14" s="118">
        <v>12085</v>
      </c>
      <c r="AJ14" s="118">
        <v>11545</v>
      </c>
      <c r="AK14" s="118">
        <v>10955</v>
      </c>
      <c r="AL14" s="118">
        <v>10479</v>
      </c>
      <c r="AM14" s="118">
        <v>9926</v>
      </c>
      <c r="AN14" s="119">
        <v>9406</v>
      </c>
      <c r="AP14" s="118">
        <v>8890</v>
      </c>
      <c r="AQ14" s="118">
        <v>8339</v>
      </c>
      <c r="AR14" s="118">
        <v>7732</v>
      </c>
      <c r="AS14" s="118">
        <v>7152</v>
      </c>
      <c r="AT14" s="118">
        <v>6631</v>
      </c>
      <c r="AU14" s="118">
        <v>6099</v>
      </c>
      <c r="AV14" s="118">
        <v>5566</v>
      </c>
      <c r="AW14" s="118">
        <v>5107</v>
      </c>
      <c r="AX14" s="118">
        <v>4586</v>
      </c>
      <c r="AY14" s="118">
        <v>3671</v>
      </c>
      <c r="AZ14" s="118">
        <v>3383</v>
      </c>
      <c r="BA14" s="118">
        <v>2867</v>
      </c>
      <c r="BB14" s="118">
        <v>2328</v>
      </c>
      <c r="BC14" s="118">
        <v>1839</v>
      </c>
      <c r="BD14" s="118">
        <v>1323</v>
      </c>
      <c r="BE14" s="118">
        <v>862</v>
      </c>
      <c r="BF14" s="118">
        <v>419</v>
      </c>
      <c r="BI14" s="118">
        <v>10</v>
      </c>
      <c r="BJ14" s="147">
        <v>12282</v>
      </c>
    </row>
    <row r="15" spans="1:62" x14ac:dyDescent="0.2">
      <c r="A15" s="124">
        <v>14</v>
      </c>
      <c r="B15" s="233">
        <v>17525</v>
      </c>
      <c r="C15" s="126">
        <v>2065</v>
      </c>
      <c r="D15" s="124"/>
      <c r="E15" s="127">
        <v>845</v>
      </c>
      <c r="F15" s="232">
        <v>1220</v>
      </c>
      <c r="G15" s="126">
        <f t="shared" si="1"/>
        <v>2065</v>
      </c>
      <c r="H15" s="124">
        <f t="shared" si="2"/>
        <v>0</v>
      </c>
      <c r="I15" s="158">
        <v>14</v>
      </c>
      <c r="J15" s="232">
        <v>1220</v>
      </c>
      <c r="K15" s="160">
        <f t="shared" si="0"/>
        <v>30</v>
      </c>
      <c r="L15" s="128">
        <v>14</v>
      </c>
      <c r="M15" s="128">
        <v>1190</v>
      </c>
      <c r="R15" s="118">
        <v>12</v>
      </c>
      <c r="S15" s="147">
        <v>2440</v>
      </c>
      <c r="T15" s="147">
        <v>2370</v>
      </c>
      <c r="U15" s="147">
        <v>2201</v>
      </c>
      <c r="V15" s="147">
        <v>2123</v>
      </c>
      <c r="W15" s="147">
        <v>2062</v>
      </c>
      <c r="X15" s="147">
        <v>2008</v>
      </c>
      <c r="Y15" s="167">
        <v>1919</v>
      </c>
      <c r="Z15" s="118">
        <v>1873</v>
      </c>
      <c r="AA15" s="147">
        <v>1865</v>
      </c>
      <c r="AB15" s="147">
        <v>1756</v>
      </c>
      <c r="AC15" s="147">
        <v>1693</v>
      </c>
      <c r="AD15" s="147">
        <v>1631</v>
      </c>
      <c r="AE15" s="147">
        <v>1559</v>
      </c>
      <c r="AF15" s="147">
        <v>1457</v>
      </c>
      <c r="AG15" s="118">
        <v>1371</v>
      </c>
      <c r="AH15" s="118">
        <v>1314</v>
      </c>
      <c r="AI15" s="118">
        <v>1291</v>
      </c>
      <c r="AJ15" s="118">
        <v>1225</v>
      </c>
      <c r="AK15" s="118">
        <v>1156</v>
      </c>
      <c r="AL15" s="118">
        <v>1098</v>
      </c>
      <c r="AM15" s="118">
        <v>1039</v>
      </c>
      <c r="AN15" s="119">
        <v>949</v>
      </c>
      <c r="AP15" s="118">
        <v>873</v>
      </c>
      <c r="AQ15" s="118">
        <v>791</v>
      </c>
      <c r="AR15" s="118">
        <v>730</v>
      </c>
      <c r="AS15" s="118">
        <v>660</v>
      </c>
      <c r="AT15" s="118">
        <v>604</v>
      </c>
      <c r="AU15" s="118">
        <v>549</v>
      </c>
      <c r="AV15" s="118">
        <v>489</v>
      </c>
      <c r="AW15" s="118">
        <v>439</v>
      </c>
      <c r="AX15" s="118">
        <v>398</v>
      </c>
      <c r="AY15" s="118">
        <v>310</v>
      </c>
      <c r="AZ15" s="118">
        <v>294</v>
      </c>
      <c r="BA15" s="118">
        <v>253</v>
      </c>
      <c r="BB15" s="118">
        <v>209</v>
      </c>
      <c r="BC15" s="118">
        <v>159</v>
      </c>
      <c r="BD15" s="118">
        <v>121</v>
      </c>
      <c r="BE15" s="118">
        <v>82</v>
      </c>
      <c r="BF15" s="118">
        <v>37</v>
      </c>
      <c r="BI15" s="118">
        <v>11</v>
      </c>
      <c r="BJ15" s="147">
        <v>1314</v>
      </c>
    </row>
    <row r="16" spans="1:62" x14ac:dyDescent="0.2">
      <c r="A16" s="124">
        <v>15</v>
      </c>
      <c r="B16" s="233">
        <v>44816</v>
      </c>
      <c r="C16" s="126">
        <v>4456</v>
      </c>
      <c r="D16" s="124"/>
      <c r="E16" s="127">
        <v>1674</v>
      </c>
      <c r="F16" s="232">
        <v>2782</v>
      </c>
      <c r="G16" s="126">
        <f t="shared" si="1"/>
        <v>4456</v>
      </c>
      <c r="H16" s="124">
        <f t="shared" si="2"/>
        <v>0</v>
      </c>
      <c r="I16" s="158">
        <v>15</v>
      </c>
      <c r="J16" s="232">
        <v>2782</v>
      </c>
      <c r="K16" s="160">
        <f t="shared" si="0"/>
        <v>60</v>
      </c>
      <c r="L16" s="128">
        <v>15</v>
      </c>
      <c r="M16" s="128">
        <v>2722</v>
      </c>
      <c r="R16" s="118">
        <v>13</v>
      </c>
      <c r="S16" s="118">
        <v>688</v>
      </c>
      <c r="T16" s="147">
        <v>668</v>
      </c>
      <c r="U16" s="118">
        <v>647</v>
      </c>
      <c r="V16" s="118">
        <v>618</v>
      </c>
      <c r="W16" s="118">
        <v>602</v>
      </c>
      <c r="X16" s="118">
        <v>586</v>
      </c>
      <c r="Y16" s="166">
        <v>561</v>
      </c>
      <c r="Z16" s="118">
        <v>542</v>
      </c>
      <c r="AA16" s="147">
        <v>535</v>
      </c>
      <c r="AB16" s="118">
        <v>519</v>
      </c>
      <c r="AC16" s="118">
        <v>497</v>
      </c>
      <c r="AD16" s="118">
        <v>482</v>
      </c>
      <c r="AE16" s="118">
        <v>470</v>
      </c>
      <c r="AF16" s="118">
        <v>446</v>
      </c>
      <c r="AG16" s="118">
        <v>435</v>
      </c>
      <c r="AH16" s="118">
        <v>421</v>
      </c>
      <c r="AI16" s="118">
        <v>401</v>
      </c>
      <c r="AJ16" s="118">
        <v>376</v>
      </c>
      <c r="AK16" s="118">
        <v>365</v>
      </c>
      <c r="AL16" s="118">
        <v>340</v>
      </c>
      <c r="AM16" s="118">
        <v>318</v>
      </c>
      <c r="AN16" s="119">
        <v>296</v>
      </c>
      <c r="AP16" s="118">
        <v>282</v>
      </c>
      <c r="AQ16" s="118">
        <v>263</v>
      </c>
      <c r="AR16" s="118">
        <v>235</v>
      </c>
      <c r="AS16" s="118">
        <v>219</v>
      </c>
      <c r="AT16" s="118">
        <v>196</v>
      </c>
      <c r="AU16" s="118">
        <v>173</v>
      </c>
      <c r="AV16" s="118">
        <v>148</v>
      </c>
      <c r="AW16" s="118">
        <v>132</v>
      </c>
      <c r="AX16" s="118">
        <v>109</v>
      </c>
      <c r="AY16" s="118">
        <v>85</v>
      </c>
      <c r="AZ16" s="118">
        <v>69</v>
      </c>
      <c r="BA16" s="118">
        <v>61</v>
      </c>
      <c r="BB16" s="118">
        <v>49</v>
      </c>
      <c r="BC16" s="118">
        <v>33</v>
      </c>
      <c r="BD16" s="118">
        <v>25</v>
      </c>
      <c r="BE16" s="118">
        <v>15</v>
      </c>
      <c r="BF16" s="118">
        <v>8</v>
      </c>
      <c r="BI16" s="118">
        <v>12</v>
      </c>
      <c r="BJ16" s="118">
        <v>421</v>
      </c>
    </row>
    <row r="17" spans="1:62" x14ac:dyDescent="0.2">
      <c r="A17" s="124">
        <v>16</v>
      </c>
      <c r="B17" s="233">
        <v>24411</v>
      </c>
      <c r="C17" s="126">
        <v>4524</v>
      </c>
      <c r="D17" s="124"/>
      <c r="E17" s="127">
        <v>1847</v>
      </c>
      <c r="F17" s="232">
        <v>2677</v>
      </c>
      <c r="G17" s="126">
        <f t="shared" si="1"/>
        <v>4524</v>
      </c>
      <c r="H17" s="124">
        <f t="shared" si="2"/>
        <v>0</v>
      </c>
      <c r="I17" s="158">
        <v>16</v>
      </c>
      <c r="J17" s="232">
        <v>2677</v>
      </c>
      <c r="K17" s="160">
        <f t="shared" si="0"/>
        <v>49</v>
      </c>
      <c r="L17" s="128">
        <v>16</v>
      </c>
      <c r="M17" s="128">
        <v>2628</v>
      </c>
      <c r="R17" s="118">
        <v>14</v>
      </c>
      <c r="S17" s="147">
        <v>1220</v>
      </c>
      <c r="T17" s="147">
        <v>1190</v>
      </c>
      <c r="U17" s="147">
        <v>1159</v>
      </c>
      <c r="V17" s="147">
        <v>1116</v>
      </c>
      <c r="W17" s="147">
        <v>1081</v>
      </c>
      <c r="X17" s="147">
        <v>1047</v>
      </c>
      <c r="Y17" s="167">
        <v>1016</v>
      </c>
      <c r="Z17" s="118">
        <v>987</v>
      </c>
      <c r="AA17" s="147">
        <v>964</v>
      </c>
      <c r="AB17" s="118">
        <v>933</v>
      </c>
      <c r="AC17" s="118">
        <v>899</v>
      </c>
      <c r="AD17" s="118">
        <v>881</v>
      </c>
      <c r="AE17" s="118">
        <v>848</v>
      </c>
      <c r="AF17" s="118">
        <v>818</v>
      </c>
      <c r="AG17" s="118">
        <v>779</v>
      </c>
      <c r="AH17" s="118">
        <v>755</v>
      </c>
      <c r="AI17" s="118">
        <v>765</v>
      </c>
      <c r="AJ17" s="118">
        <v>735</v>
      </c>
      <c r="AK17" s="118">
        <v>699</v>
      </c>
      <c r="AL17" s="118">
        <v>667</v>
      </c>
      <c r="AM17" s="118">
        <v>643</v>
      </c>
      <c r="AN17" s="119">
        <v>605</v>
      </c>
      <c r="AP17" s="118">
        <v>563</v>
      </c>
      <c r="AQ17" s="118">
        <v>524</v>
      </c>
      <c r="AR17" s="118">
        <v>492</v>
      </c>
      <c r="AS17" s="118">
        <v>460</v>
      </c>
      <c r="AT17" s="118">
        <v>425</v>
      </c>
      <c r="AU17" s="118">
        <v>389</v>
      </c>
      <c r="AV17" s="118">
        <v>342</v>
      </c>
      <c r="AW17" s="118">
        <v>312</v>
      </c>
      <c r="AX17" s="118">
        <v>272</v>
      </c>
      <c r="AY17" s="118">
        <v>223</v>
      </c>
      <c r="AZ17" s="118">
        <v>196</v>
      </c>
      <c r="BA17" s="118">
        <v>170</v>
      </c>
      <c r="BB17" s="118">
        <v>134</v>
      </c>
      <c r="BC17" s="118">
        <v>107</v>
      </c>
      <c r="BD17" s="118">
        <v>82</v>
      </c>
      <c r="BE17" s="118">
        <v>54</v>
      </c>
      <c r="BF17" s="118">
        <v>33</v>
      </c>
      <c r="BI17" s="118">
        <v>13</v>
      </c>
      <c r="BJ17" s="118">
        <v>755</v>
      </c>
    </row>
    <row r="18" spans="1:62" x14ac:dyDescent="0.2">
      <c r="A18" s="124">
        <v>17</v>
      </c>
      <c r="B18" s="233">
        <v>33334</v>
      </c>
      <c r="C18" s="126">
        <v>5617</v>
      </c>
      <c r="D18" s="124"/>
      <c r="E18" s="127">
        <v>1906</v>
      </c>
      <c r="F18" s="232">
        <v>3711</v>
      </c>
      <c r="G18" s="126">
        <f t="shared" si="1"/>
        <v>5617</v>
      </c>
      <c r="H18" s="124">
        <f t="shared" si="2"/>
        <v>0</v>
      </c>
      <c r="I18" s="158">
        <v>17</v>
      </c>
      <c r="J18" s="232">
        <v>3711</v>
      </c>
      <c r="K18" s="160">
        <f t="shared" si="0"/>
        <v>75</v>
      </c>
      <c r="L18" s="128">
        <v>17</v>
      </c>
      <c r="M18" s="128">
        <v>3636</v>
      </c>
      <c r="R18" s="118">
        <v>15</v>
      </c>
      <c r="S18" s="147">
        <v>2782</v>
      </c>
      <c r="T18" s="147">
        <v>2722</v>
      </c>
      <c r="U18" s="147">
        <v>2615</v>
      </c>
      <c r="V18" s="147">
        <v>2549</v>
      </c>
      <c r="W18" s="147">
        <v>2499</v>
      </c>
      <c r="X18" s="147">
        <v>2437</v>
      </c>
      <c r="Y18" s="168">
        <v>2376</v>
      </c>
      <c r="Z18" s="118">
        <v>2301</v>
      </c>
      <c r="AA18" s="147">
        <v>2254</v>
      </c>
      <c r="AB18" s="147">
        <v>2155</v>
      </c>
      <c r="AC18" s="147">
        <v>2081</v>
      </c>
      <c r="AD18" s="147">
        <v>2006</v>
      </c>
      <c r="AE18" s="147">
        <v>1926</v>
      </c>
      <c r="AF18" s="147">
        <v>1845</v>
      </c>
      <c r="AG18" s="118">
        <v>1754</v>
      </c>
      <c r="AH18" s="118">
        <v>1674</v>
      </c>
      <c r="AI18" s="118">
        <v>1653</v>
      </c>
      <c r="AJ18" s="118">
        <v>1584</v>
      </c>
      <c r="AK18" s="118">
        <v>1520</v>
      </c>
      <c r="AL18" s="118">
        <v>1434</v>
      </c>
      <c r="AM18" s="118">
        <v>1355</v>
      </c>
      <c r="AN18" s="119">
        <v>1279</v>
      </c>
      <c r="AP18" s="118">
        <v>1200</v>
      </c>
      <c r="AQ18" s="118">
        <v>1115</v>
      </c>
      <c r="AR18" s="118">
        <v>1052</v>
      </c>
      <c r="AS18" s="118">
        <v>979</v>
      </c>
      <c r="AT18" s="118">
        <v>879</v>
      </c>
      <c r="AU18" s="118">
        <v>799</v>
      </c>
      <c r="AV18" s="118">
        <v>722</v>
      </c>
      <c r="AW18" s="118">
        <v>656</v>
      </c>
      <c r="AX18" s="118">
        <v>579</v>
      </c>
      <c r="AY18" s="118">
        <v>454</v>
      </c>
      <c r="AZ18" s="118">
        <v>402</v>
      </c>
      <c r="BA18" s="118">
        <v>353</v>
      </c>
      <c r="BB18" s="118">
        <v>291</v>
      </c>
      <c r="BC18" s="118">
        <v>223</v>
      </c>
      <c r="BD18" s="118">
        <v>169</v>
      </c>
      <c r="BE18" s="118">
        <v>119</v>
      </c>
      <c r="BF18" s="118">
        <v>55</v>
      </c>
      <c r="BI18" s="118">
        <v>14</v>
      </c>
      <c r="BJ18" s="147">
        <v>1674</v>
      </c>
    </row>
    <row r="19" spans="1:62" x14ac:dyDescent="0.2">
      <c r="A19" s="124">
        <v>18</v>
      </c>
      <c r="B19" s="233">
        <v>930401</v>
      </c>
      <c r="C19" s="126">
        <v>15232</v>
      </c>
      <c r="D19" s="124"/>
      <c r="E19" s="127">
        <v>3934</v>
      </c>
      <c r="F19" s="232">
        <v>11298</v>
      </c>
      <c r="G19" s="126">
        <f t="shared" si="1"/>
        <v>15232</v>
      </c>
      <c r="H19" s="124">
        <f t="shared" si="2"/>
        <v>0</v>
      </c>
      <c r="I19" s="158">
        <v>18</v>
      </c>
      <c r="J19" s="232">
        <v>11298</v>
      </c>
      <c r="K19" s="160">
        <f t="shared" si="0"/>
        <v>178</v>
      </c>
      <c r="L19" s="128">
        <v>18</v>
      </c>
      <c r="M19" s="128">
        <v>11120</v>
      </c>
      <c r="R19" s="118">
        <v>16</v>
      </c>
      <c r="S19" s="147">
        <v>2677</v>
      </c>
      <c r="T19" s="147">
        <v>2628</v>
      </c>
      <c r="U19" s="147">
        <v>2545</v>
      </c>
      <c r="V19" s="147">
        <v>2467</v>
      </c>
      <c r="W19" s="147">
        <v>2391</v>
      </c>
      <c r="X19" s="147">
        <v>2317</v>
      </c>
      <c r="Y19" s="167">
        <v>2249</v>
      </c>
      <c r="Z19" s="118">
        <v>2170</v>
      </c>
      <c r="AA19" s="147">
        <v>2118</v>
      </c>
      <c r="AB19" s="147">
        <v>2055</v>
      </c>
      <c r="AC19" s="147">
        <v>1988</v>
      </c>
      <c r="AD19" s="147">
        <v>1921</v>
      </c>
      <c r="AE19" s="147">
        <v>1843</v>
      </c>
      <c r="AF19" s="147">
        <v>1783</v>
      </c>
      <c r="AG19" s="118">
        <v>1712</v>
      </c>
      <c r="AH19" s="118">
        <v>1643</v>
      </c>
      <c r="AI19" s="118">
        <v>1626</v>
      </c>
      <c r="AJ19" s="118">
        <v>1549</v>
      </c>
      <c r="AK19" s="118">
        <v>1479</v>
      </c>
      <c r="AL19" s="118">
        <v>1412</v>
      </c>
      <c r="AM19" s="118">
        <v>1328</v>
      </c>
      <c r="AN19" s="119">
        <v>1266</v>
      </c>
      <c r="AP19" s="118">
        <v>1192</v>
      </c>
      <c r="AQ19" s="118">
        <v>1101</v>
      </c>
      <c r="AR19" s="118">
        <v>1023</v>
      </c>
      <c r="AS19" s="118">
        <v>958</v>
      </c>
      <c r="AT19" s="118">
        <v>880</v>
      </c>
      <c r="AU19" s="118">
        <v>802</v>
      </c>
      <c r="AV19" s="118">
        <v>728</v>
      </c>
      <c r="AW19" s="118">
        <v>663</v>
      </c>
      <c r="AX19" s="118">
        <v>592</v>
      </c>
      <c r="AY19" s="118">
        <v>484</v>
      </c>
      <c r="AZ19" s="118">
        <v>430</v>
      </c>
      <c r="BA19" s="118">
        <v>355</v>
      </c>
      <c r="BB19" s="118">
        <v>303</v>
      </c>
      <c r="BC19" s="118">
        <v>251</v>
      </c>
      <c r="BD19" s="118">
        <v>172</v>
      </c>
      <c r="BE19" s="118">
        <v>114</v>
      </c>
      <c r="BF19" s="118">
        <v>61</v>
      </c>
      <c r="BI19" s="118">
        <v>15</v>
      </c>
      <c r="BJ19" s="147">
        <v>1643</v>
      </c>
    </row>
    <row r="20" spans="1:62" x14ac:dyDescent="0.2">
      <c r="A20" s="124">
        <v>19</v>
      </c>
      <c r="B20" s="233">
        <v>4257989</v>
      </c>
      <c r="C20" s="126">
        <v>243190</v>
      </c>
      <c r="D20" s="124"/>
      <c r="E20" s="127">
        <v>74439</v>
      </c>
      <c r="F20" s="232">
        <v>168751</v>
      </c>
      <c r="G20" s="126">
        <f t="shared" si="1"/>
        <v>243190</v>
      </c>
      <c r="H20" s="124">
        <f t="shared" si="2"/>
        <v>0</v>
      </c>
      <c r="I20" s="158">
        <v>19</v>
      </c>
      <c r="J20" s="232">
        <v>168751</v>
      </c>
      <c r="K20" s="160">
        <f t="shared" si="0"/>
        <v>3387</v>
      </c>
      <c r="L20" s="128">
        <v>19</v>
      </c>
      <c r="M20" s="128">
        <v>165364</v>
      </c>
      <c r="R20" s="118">
        <v>17</v>
      </c>
      <c r="S20" s="147">
        <v>3711</v>
      </c>
      <c r="T20" s="147">
        <v>3636</v>
      </c>
      <c r="U20" s="147">
        <v>3490</v>
      </c>
      <c r="V20" s="147">
        <v>3356</v>
      </c>
      <c r="W20" s="147">
        <v>3232</v>
      </c>
      <c r="X20" s="147">
        <v>3118</v>
      </c>
      <c r="Y20" s="167">
        <v>2979</v>
      </c>
      <c r="Z20" s="118">
        <v>2903</v>
      </c>
      <c r="AA20" s="147">
        <v>2828</v>
      </c>
      <c r="AB20" s="147">
        <v>2710</v>
      </c>
      <c r="AC20" s="147">
        <v>2642</v>
      </c>
      <c r="AD20" s="147">
        <v>2531</v>
      </c>
      <c r="AE20" s="147">
        <v>2414</v>
      </c>
      <c r="AF20" s="147">
        <v>2314</v>
      </c>
      <c r="AG20" s="118">
        <v>2176</v>
      </c>
      <c r="AH20" s="118">
        <v>2065</v>
      </c>
      <c r="AI20" s="118">
        <v>2042</v>
      </c>
      <c r="AJ20" s="118">
        <v>1935</v>
      </c>
      <c r="AK20" s="118">
        <v>1820</v>
      </c>
      <c r="AL20" s="118">
        <v>1700</v>
      </c>
      <c r="AM20" s="118">
        <v>1612</v>
      </c>
      <c r="AN20" s="119">
        <v>1517</v>
      </c>
      <c r="AP20" s="118">
        <v>1437</v>
      </c>
      <c r="AQ20" s="118">
        <v>1338</v>
      </c>
      <c r="AR20" s="118">
        <v>1245</v>
      </c>
      <c r="AS20" s="118">
        <v>1152</v>
      </c>
      <c r="AT20" s="118">
        <v>1082</v>
      </c>
      <c r="AU20" s="118">
        <v>994</v>
      </c>
      <c r="AV20" s="118">
        <v>895</v>
      </c>
      <c r="AW20" s="118">
        <v>809</v>
      </c>
      <c r="AX20" s="118">
        <v>719</v>
      </c>
      <c r="AY20" s="118">
        <v>572</v>
      </c>
      <c r="AZ20" s="118">
        <v>477</v>
      </c>
      <c r="BA20" s="118">
        <v>392</v>
      </c>
      <c r="BB20" s="118">
        <v>325</v>
      </c>
      <c r="BC20" s="118">
        <v>258</v>
      </c>
      <c r="BD20" s="118">
        <v>177</v>
      </c>
      <c r="BE20" s="118">
        <v>117</v>
      </c>
      <c r="BF20" s="118">
        <v>65</v>
      </c>
      <c r="BI20" s="118">
        <v>16</v>
      </c>
      <c r="BJ20" s="147">
        <v>2065</v>
      </c>
    </row>
    <row r="21" spans="1:62" x14ac:dyDescent="0.2">
      <c r="A21" s="124">
        <v>20</v>
      </c>
      <c r="B21" s="233">
        <v>427841</v>
      </c>
      <c r="C21" s="126">
        <v>1948</v>
      </c>
      <c r="D21" s="124"/>
      <c r="E21" s="127">
        <v>625</v>
      </c>
      <c r="F21" s="232">
        <v>1323</v>
      </c>
      <c r="G21" s="126">
        <f t="shared" si="1"/>
        <v>1948</v>
      </c>
      <c r="H21" s="124">
        <f t="shared" si="2"/>
        <v>0</v>
      </c>
      <c r="I21" s="158">
        <v>20</v>
      </c>
      <c r="J21" s="232">
        <v>1323</v>
      </c>
      <c r="K21" s="160">
        <f t="shared" si="0"/>
        <v>12</v>
      </c>
      <c r="L21" s="128">
        <v>20</v>
      </c>
      <c r="M21" s="128">
        <v>1311</v>
      </c>
      <c r="R21" s="118">
        <v>18</v>
      </c>
      <c r="S21" s="147">
        <v>11298</v>
      </c>
      <c r="T21" s="147">
        <v>11120</v>
      </c>
      <c r="U21" s="147">
        <v>10848</v>
      </c>
      <c r="V21" s="147">
        <v>10513</v>
      </c>
      <c r="W21" s="147">
        <v>10332</v>
      </c>
      <c r="X21" s="147">
        <v>10157</v>
      </c>
      <c r="Y21" s="167">
        <v>9932</v>
      </c>
      <c r="Z21" s="118">
        <v>9719</v>
      </c>
      <c r="AA21" s="147">
        <v>9523</v>
      </c>
      <c r="AB21" s="147">
        <v>9184</v>
      </c>
      <c r="AC21" s="147">
        <v>8902</v>
      </c>
      <c r="AD21" s="147">
        <v>8586</v>
      </c>
      <c r="AE21" s="147">
        <v>8247</v>
      </c>
      <c r="AF21" s="147">
        <v>7896</v>
      </c>
      <c r="AG21" s="118">
        <v>7574</v>
      </c>
      <c r="AH21" s="118">
        <v>7277</v>
      </c>
      <c r="AI21" s="118">
        <v>6913</v>
      </c>
      <c r="AJ21" s="118">
        <v>6555</v>
      </c>
      <c r="AK21" s="118">
        <v>6218</v>
      </c>
      <c r="AL21" s="118">
        <v>5836</v>
      </c>
      <c r="AM21" s="118">
        <v>5486</v>
      </c>
      <c r="AN21" s="119">
        <v>5125</v>
      </c>
      <c r="AP21" s="118">
        <v>4785</v>
      </c>
      <c r="AQ21" s="118">
        <v>4441</v>
      </c>
      <c r="AR21" s="118">
        <v>4074</v>
      </c>
      <c r="AS21" s="118">
        <v>3701</v>
      </c>
      <c r="AT21" s="118">
        <v>3380</v>
      </c>
      <c r="AU21" s="118">
        <v>3042</v>
      </c>
      <c r="AV21" s="118">
        <v>2750</v>
      </c>
      <c r="AW21" s="118">
        <v>2473</v>
      </c>
      <c r="AX21" s="118">
        <v>2226</v>
      </c>
      <c r="AY21" s="118">
        <v>1817</v>
      </c>
      <c r="AZ21" s="118">
        <v>1534</v>
      </c>
      <c r="BA21" s="118">
        <v>1276</v>
      </c>
      <c r="BB21" s="118">
        <v>990</v>
      </c>
      <c r="BC21" s="118">
        <v>729</v>
      </c>
      <c r="BD21" s="118">
        <v>535</v>
      </c>
      <c r="BE21" s="118">
        <v>345</v>
      </c>
      <c r="BF21" s="118">
        <v>151</v>
      </c>
      <c r="BI21" s="118">
        <v>17</v>
      </c>
      <c r="BJ21" s="147">
        <v>7277</v>
      </c>
    </row>
    <row r="22" spans="1:62" x14ac:dyDescent="0.2">
      <c r="A22" s="124">
        <v>21</v>
      </c>
      <c r="B22" s="233">
        <v>3660990</v>
      </c>
      <c r="C22" s="126">
        <v>331713</v>
      </c>
      <c r="D22" s="124"/>
      <c r="E22" s="127">
        <v>150491</v>
      </c>
      <c r="F22" s="232">
        <v>181222</v>
      </c>
      <c r="G22" s="126">
        <f t="shared" si="1"/>
        <v>331713</v>
      </c>
      <c r="H22" s="124">
        <f t="shared" si="2"/>
        <v>0</v>
      </c>
      <c r="I22" s="158">
        <v>21</v>
      </c>
      <c r="J22" s="232">
        <v>181222</v>
      </c>
      <c r="K22" s="160">
        <f t="shared" si="0"/>
        <v>2944</v>
      </c>
      <c r="L22" s="128">
        <v>21</v>
      </c>
      <c r="M22" s="128">
        <v>178278</v>
      </c>
      <c r="R22" s="118">
        <v>19</v>
      </c>
      <c r="S22" s="147">
        <v>168751</v>
      </c>
      <c r="T22" s="147">
        <v>165364</v>
      </c>
      <c r="U22" s="147">
        <v>159995</v>
      </c>
      <c r="V22" s="147">
        <v>154450</v>
      </c>
      <c r="W22" s="147">
        <v>152768</v>
      </c>
      <c r="X22" s="147">
        <v>151118</v>
      </c>
      <c r="Y22" s="167">
        <v>149196</v>
      </c>
      <c r="Z22" s="118">
        <v>147426</v>
      </c>
      <c r="AA22" s="147">
        <v>145518</v>
      </c>
      <c r="AB22" s="147">
        <v>140329</v>
      </c>
      <c r="AC22" s="147">
        <v>132681</v>
      </c>
      <c r="AD22" s="147">
        <v>122323</v>
      </c>
      <c r="AE22" s="147">
        <v>114135</v>
      </c>
      <c r="AF22" s="147">
        <v>111493</v>
      </c>
      <c r="AG22" s="118">
        <v>106892</v>
      </c>
      <c r="AH22" s="118">
        <v>99026</v>
      </c>
      <c r="AI22" s="118">
        <v>91280</v>
      </c>
      <c r="AJ22" s="118">
        <v>88547</v>
      </c>
      <c r="AK22" s="118">
        <v>84457</v>
      </c>
      <c r="AL22" s="118">
        <v>77612</v>
      </c>
      <c r="AM22" s="118">
        <v>68973</v>
      </c>
      <c r="AN22" s="119">
        <v>66520</v>
      </c>
      <c r="AP22" s="118">
        <v>62809</v>
      </c>
      <c r="AQ22" s="118">
        <v>54240</v>
      </c>
      <c r="AR22" s="118">
        <v>45833</v>
      </c>
      <c r="AS22" s="118">
        <v>43137</v>
      </c>
      <c r="AT22" s="118">
        <v>38189</v>
      </c>
      <c r="AU22" s="118">
        <v>31433</v>
      </c>
      <c r="AV22" s="118">
        <v>26893</v>
      </c>
      <c r="AW22" s="118">
        <v>25761</v>
      </c>
      <c r="AX22" s="118">
        <v>23811</v>
      </c>
      <c r="AY22" s="118">
        <v>18261</v>
      </c>
      <c r="AZ22" s="118">
        <v>16551</v>
      </c>
      <c r="BA22" s="118">
        <v>15472</v>
      </c>
      <c r="BB22" s="118">
        <v>13517</v>
      </c>
      <c r="BC22" s="118">
        <v>9063</v>
      </c>
      <c r="BD22" s="118">
        <v>5970</v>
      </c>
      <c r="BE22" s="118">
        <v>5015</v>
      </c>
      <c r="BF22" s="118">
        <v>3392</v>
      </c>
      <c r="BI22" s="118">
        <v>18</v>
      </c>
      <c r="BJ22" s="147">
        <v>99026</v>
      </c>
    </row>
    <row r="23" spans="1:62" x14ac:dyDescent="0.2">
      <c r="A23" s="124">
        <v>22</v>
      </c>
      <c r="B23" s="233">
        <v>28749</v>
      </c>
      <c r="C23" s="126">
        <v>4326</v>
      </c>
      <c r="D23" s="124"/>
      <c r="E23" s="127">
        <v>1494</v>
      </c>
      <c r="F23" s="232">
        <v>2832</v>
      </c>
      <c r="G23" s="126">
        <f t="shared" si="1"/>
        <v>4326</v>
      </c>
      <c r="H23" s="124">
        <f t="shared" si="2"/>
        <v>0</v>
      </c>
      <c r="I23" s="158">
        <v>22</v>
      </c>
      <c r="J23" s="232">
        <v>2832</v>
      </c>
      <c r="K23" s="160">
        <f t="shared" si="0"/>
        <v>76</v>
      </c>
      <c r="L23" s="128">
        <v>22</v>
      </c>
      <c r="M23" s="128">
        <v>2756</v>
      </c>
      <c r="R23" s="118">
        <v>20</v>
      </c>
      <c r="S23" s="147">
        <v>1323</v>
      </c>
      <c r="T23" s="147">
        <v>1311</v>
      </c>
      <c r="U23" s="147">
        <v>1288</v>
      </c>
      <c r="V23" s="147">
        <v>1269</v>
      </c>
      <c r="W23" s="147">
        <v>1261</v>
      </c>
      <c r="X23" s="147">
        <v>1257</v>
      </c>
      <c r="Y23" s="167">
        <v>1249</v>
      </c>
      <c r="Z23" s="118">
        <v>1242</v>
      </c>
      <c r="AA23" s="147">
        <v>1237</v>
      </c>
      <c r="AB23" s="147">
        <v>1200</v>
      </c>
      <c r="AC23" s="147">
        <v>1158</v>
      </c>
      <c r="AD23" s="147">
        <v>1097</v>
      </c>
      <c r="AE23" s="147">
        <v>1035</v>
      </c>
      <c r="AF23" s="147">
        <v>1009</v>
      </c>
      <c r="AG23" s="118">
        <v>962</v>
      </c>
      <c r="AH23" s="118">
        <v>889</v>
      </c>
      <c r="AI23" s="118">
        <v>851</v>
      </c>
      <c r="AJ23" s="118">
        <v>822</v>
      </c>
      <c r="AK23" s="118">
        <v>790</v>
      </c>
      <c r="AL23" s="118">
        <v>708</v>
      </c>
      <c r="AM23" s="118">
        <v>648</v>
      </c>
      <c r="AN23" s="119">
        <v>617</v>
      </c>
      <c r="AP23" s="118">
        <v>567</v>
      </c>
      <c r="AQ23" s="118">
        <v>458</v>
      </c>
      <c r="AR23" s="118">
        <v>404</v>
      </c>
      <c r="AS23" s="118">
        <v>382</v>
      </c>
      <c r="AT23" s="118">
        <v>350</v>
      </c>
      <c r="AU23" s="118">
        <v>297</v>
      </c>
      <c r="AV23" s="118">
        <v>270</v>
      </c>
      <c r="AW23" s="118">
        <v>241</v>
      </c>
      <c r="AX23" s="118">
        <v>224</v>
      </c>
      <c r="AY23" s="118">
        <v>189</v>
      </c>
      <c r="AZ23" s="118">
        <v>166</v>
      </c>
      <c r="BA23" s="118">
        <v>153</v>
      </c>
      <c r="BB23" s="118">
        <v>134</v>
      </c>
      <c r="BC23" s="118">
        <v>105</v>
      </c>
      <c r="BD23" s="118">
        <v>81</v>
      </c>
      <c r="BE23" s="118">
        <v>66</v>
      </c>
      <c r="BF23" s="118">
        <v>40</v>
      </c>
      <c r="BI23" s="118">
        <v>19</v>
      </c>
      <c r="BJ23" s="118">
        <v>889</v>
      </c>
    </row>
    <row r="24" spans="1:62" x14ac:dyDescent="0.2">
      <c r="A24" s="124">
        <v>23</v>
      </c>
      <c r="B24" s="233">
        <v>1573653</v>
      </c>
      <c r="C24" s="126">
        <v>218511</v>
      </c>
      <c r="D24" s="124"/>
      <c r="E24" s="127">
        <v>82824</v>
      </c>
      <c r="F24" s="232">
        <v>135687</v>
      </c>
      <c r="G24" s="126">
        <f t="shared" si="1"/>
        <v>218511</v>
      </c>
      <c r="H24" s="124">
        <f t="shared" si="2"/>
        <v>0</v>
      </c>
      <c r="I24" s="158">
        <v>23</v>
      </c>
      <c r="J24" s="232">
        <v>135687</v>
      </c>
      <c r="K24" s="160">
        <f t="shared" si="0"/>
        <v>1882</v>
      </c>
      <c r="L24" s="128">
        <v>23</v>
      </c>
      <c r="M24" s="128">
        <v>133805</v>
      </c>
      <c r="R24" s="118">
        <v>21</v>
      </c>
      <c r="S24" s="147">
        <v>181222</v>
      </c>
      <c r="T24" s="147">
        <v>178278</v>
      </c>
      <c r="U24" s="147">
        <v>172207</v>
      </c>
      <c r="V24" s="147">
        <v>167115</v>
      </c>
      <c r="W24" s="147">
        <v>162891</v>
      </c>
      <c r="X24" s="147">
        <v>158440</v>
      </c>
      <c r="Y24" s="167">
        <v>154298</v>
      </c>
      <c r="Z24" s="118">
        <v>150681</v>
      </c>
      <c r="AA24" s="147">
        <v>148326</v>
      </c>
      <c r="AB24" s="147">
        <v>142166</v>
      </c>
      <c r="AC24" s="147">
        <v>138712</v>
      </c>
      <c r="AD24" s="147">
        <v>132681</v>
      </c>
      <c r="AE24" s="147">
        <v>127286</v>
      </c>
      <c r="AF24" s="147">
        <v>122640</v>
      </c>
      <c r="AG24" s="118">
        <v>117848</v>
      </c>
      <c r="AH24" s="118">
        <v>112544</v>
      </c>
      <c r="AI24" s="118">
        <v>108094</v>
      </c>
      <c r="AJ24" s="118">
        <v>103987</v>
      </c>
      <c r="AK24" s="118">
        <v>99842</v>
      </c>
      <c r="AL24" s="118">
        <v>95085</v>
      </c>
      <c r="AM24" s="118">
        <v>90946</v>
      </c>
      <c r="AN24" s="119">
        <v>87295</v>
      </c>
      <c r="AP24" s="118">
        <v>82388</v>
      </c>
      <c r="AQ24" s="118">
        <v>76681</v>
      </c>
      <c r="AR24" s="118">
        <v>71453</v>
      </c>
      <c r="AS24" s="118">
        <v>67158</v>
      </c>
      <c r="AT24" s="118">
        <v>62526</v>
      </c>
      <c r="AU24" s="118">
        <v>57253</v>
      </c>
      <c r="AV24" s="118">
        <v>52133</v>
      </c>
      <c r="AW24" s="118">
        <v>48193</v>
      </c>
      <c r="AX24" s="118">
        <v>44215</v>
      </c>
      <c r="AY24" s="118">
        <v>36874</v>
      </c>
      <c r="AZ24" s="118">
        <v>29801</v>
      </c>
      <c r="BA24" s="118">
        <v>26252</v>
      </c>
      <c r="BB24" s="118">
        <v>21369</v>
      </c>
      <c r="BC24" s="118">
        <v>15716</v>
      </c>
      <c r="BD24" s="118">
        <v>11374</v>
      </c>
      <c r="BE24" s="118">
        <v>8024</v>
      </c>
      <c r="BF24" s="118">
        <v>4117</v>
      </c>
      <c r="BI24" s="118">
        <v>20</v>
      </c>
      <c r="BJ24" s="147">
        <v>112544</v>
      </c>
    </row>
    <row r="25" spans="1:62" x14ac:dyDescent="0.2">
      <c r="A25" s="124">
        <v>24</v>
      </c>
      <c r="B25" s="234">
        <v>278742</v>
      </c>
      <c r="C25" s="126">
        <v>10075</v>
      </c>
      <c r="D25" s="124"/>
      <c r="E25" s="127">
        <v>3901</v>
      </c>
      <c r="F25" s="232">
        <v>6174</v>
      </c>
      <c r="G25" s="126">
        <f t="shared" si="1"/>
        <v>10075</v>
      </c>
      <c r="H25" s="124">
        <f t="shared" si="2"/>
        <v>0</v>
      </c>
      <c r="I25" s="158">
        <v>24</v>
      </c>
      <c r="J25" s="232">
        <v>6174</v>
      </c>
      <c r="K25" s="160">
        <f t="shared" si="0"/>
        <v>98</v>
      </c>
      <c r="L25" s="128">
        <v>24</v>
      </c>
      <c r="M25" s="128">
        <v>6076</v>
      </c>
      <c r="R25" s="118">
        <v>22</v>
      </c>
      <c r="S25" s="147">
        <v>2832</v>
      </c>
      <c r="T25" s="147">
        <v>2756</v>
      </c>
      <c r="U25" s="147">
        <v>2677</v>
      </c>
      <c r="V25" s="147">
        <v>2580</v>
      </c>
      <c r="W25" s="147">
        <v>2490</v>
      </c>
      <c r="X25" s="147">
        <v>2403</v>
      </c>
      <c r="Y25" s="167">
        <v>2334</v>
      </c>
      <c r="Z25" s="118">
        <v>2276</v>
      </c>
      <c r="AA25" s="147">
        <v>2221</v>
      </c>
      <c r="AB25" s="147">
        <v>2129</v>
      </c>
      <c r="AC25" s="147">
        <v>2015</v>
      </c>
      <c r="AD25" s="147">
        <v>1922</v>
      </c>
      <c r="AE25" s="147">
        <v>1830</v>
      </c>
      <c r="AF25" s="147">
        <v>1743</v>
      </c>
      <c r="AG25" s="118">
        <v>1646</v>
      </c>
      <c r="AH25" s="118">
        <v>1566</v>
      </c>
      <c r="AI25" s="118">
        <v>1485</v>
      </c>
      <c r="AJ25" s="118">
        <v>1404</v>
      </c>
      <c r="AK25" s="118">
        <v>1329</v>
      </c>
      <c r="AL25" s="118">
        <v>1242</v>
      </c>
      <c r="AM25" s="118">
        <v>1176</v>
      </c>
      <c r="AN25" s="119">
        <v>1108</v>
      </c>
      <c r="AP25" s="118">
        <v>1009</v>
      </c>
      <c r="AQ25" s="118">
        <v>912</v>
      </c>
      <c r="AR25" s="118">
        <v>854</v>
      </c>
      <c r="AS25" s="118">
        <v>762</v>
      </c>
      <c r="AT25" s="118">
        <v>670</v>
      </c>
      <c r="AU25" s="118">
        <v>597</v>
      </c>
      <c r="AV25" s="118">
        <v>531</v>
      </c>
      <c r="AW25" s="118">
        <v>464</v>
      </c>
      <c r="AX25" s="118">
        <v>408</v>
      </c>
      <c r="AY25" s="118">
        <v>337</v>
      </c>
      <c r="AZ25" s="118">
        <v>265</v>
      </c>
      <c r="BA25" s="118">
        <v>223</v>
      </c>
      <c r="BB25" s="118">
        <v>173</v>
      </c>
      <c r="BC25" s="118">
        <v>128</v>
      </c>
      <c r="BD25" s="118">
        <v>90</v>
      </c>
      <c r="BE25" s="118">
        <v>59</v>
      </c>
      <c r="BF25" s="118">
        <v>28</v>
      </c>
      <c r="BI25" s="118">
        <v>21</v>
      </c>
      <c r="BJ25" s="147">
        <v>1566</v>
      </c>
    </row>
    <row r="26" spans="1:62" x14ac:dyDescent="0.2">
      <c r="A26" s="124">
        <v>25</v>
      </c>
      <c r="B26" s="233">
        <v>90106</v>
      </c>
      <c r="C26" s="126">
        <v>9552</v>
      </c>
      <c r="D26" s="124"/>
      <c r="E26" s="127">
        <v>3589</v>
      </c>
      <c r="F26" s="232">
        <v>5963</v>
      </c>
      <c r="G26" s="126">
        <f t="shared" si="1"/>
        <v>9552</v>
      </c>
      <c r="H26" s="124">
        <f t="shared" si="2"/>
        <v>0</v>
      </c>
      <c r="I26" s="158">
        <v>25</v>
      </c>
      <c r="J26" s="232">
        <v>5963</v>
      </c>
      <c r="K26" s="160">
        <f t="shared" si="0"/>
        <v>141</v>
      </c>
      <c r="L26" s="128">
        <v>25</v>
      </c>
      <c r="M26" s="128">
        <v>5822</v>
      </c>
      <c r="R26" s="118">
        <v>23</v>
      </c>
      <c r="S26" s="147">
        <v>135687</v>
      </c>
      <c r="T26" s="147">
        <v>133805</v>
      </c>
      <c r="U26" s="147">
        <v>131148</v>
      </c>
      <c r="V26" s="147">
        <v>126708</v>
      </c>
      <c r="W26" s="147">
        <v>124714</v>
      </c>
      <c r="X26" s="147">
        <v>122165</v>
      </c>
      <c r="Y26" s="167">
        <v>119692</v>
      </c>
      <c r="Z26" s="118">
        <v>118198</v>
      </c>
      <c r="AA26" s="147">
        <v>117833</v>
      </c>
      <c r="AB26" s="147">
        <v>114433</v>
      </c>
      <c r="AC26" s="147">
        <v>111530</v>
      </c>
      <c r="AD26" s="147">
        <v>107673</v>
      </c>
      <c r="AE26" s="147">
        <v>103862</v>
      </c>
      <c r="AF26" s="147">
        <v>99539</v>
      </c>
      <c r="AG26" s="118">
        <v>96173</v>
      </c>
      <c r="AH26" s="118">
        <v>92357</v>
      </c>
      <c r="AI26" s="118">
        <v>88588</v>
      </c>
      <c r="AJ26" s="118">
        <v>84160</v>
      </c>
      <c r="AK26" s="118">
        <v>80771</v>
      </c>
      <c r="AL26" s="118">
        <v>76381</v>
      </c>
      <c r="AM26" s="118">
        <v>72384</v>
      </c>
      <c r="AN26" s="119">
        <v>68157</v>
      </c>
      <c r="AP26" s="118">
        <v>64719</v>
      </c>
      <c r="AQ26" s="118">
        <v>60316</v>
      </c>
      <c r="AR26" s="118">
        <v>55935</v>
      </c>
      <c r="AS26" s="118">
        <v>51200</v>
      </c>
      <c r="AT26" s="118">
        <v>47392</v>
      </c>
      <c r="AU26" s="118">
        <v>43063</v>
      </c>
      <c r="AV26" s="118">
        <v>38826</v>
      </c>
      <c r="AW26" s="118">
        <v>34495</v>
      </c>
      <c r="AX26" s="118">
        <v>31087</v>
      </c>
      <c r="AY26" s="118">
        <v>24700</v>
      </c>
      <c r="AZ26" s="118">
        <v>21395</v>
      </c>
      <c r="BA26" s="118">
        <v>18056</v>
      </c>
      <c r="BB26" s="118">
        <v>15286</v>
      </c>
      <c r="BC26" s="118">
        <v>12123</v>
      </c>
      <c r="BD26" s="118">
        <v>8805</v>
      </c>
      <c r="BE26" s="118">
        <v>5530</v>
      </c>
      <c r="BF26" s="118">
        <v>2846</v>
      </c>
      <c r="BI26" s="118">
        <v>22</v>
      </c>
      <c r="BJ26" s="147">
        <v>92357</v>
      </c>
    </row>
    <row r="27" spans="1:62" x14ac:dyDescent="0.2">
      <c r="A27" s="124">
        <v>26</v>
      </c>
      <c r="B27" s="233">
        <v>333009</v>
      </c>
      <c r="C27" s="126">
        <v>30803</v>
      </c>
      <c r="D27" s="124"/>
      <c r="E27" s="127">
        <v>9176</v>
      </c>
      <c r="F27" s="232">
        <v>21627</v>
      </c>
      <c r="G27" s="126">
        <f t="shared" si="1"/>
        <v>30803</v>
      </c>
      <c r="H27" s="124">
        <f t="shared" si="2"/>
        <v>0</v>
      </c>
      <c r="I27" s="158">
        <v>26</v>
      </c>
      <c r="J27" s="232">
        <v>21627</v>
      </c>
      <c r="K27" s="160">
        <f t="shared" si="0"/>
        <v>531</v>
      </c>
      <c r="L27" s="128">
        <v>26</v>
      </c>
      <c r="M27" s="128">
        <v>21096</v>
      </c>
      <c r="R27" s="118">
        <v>24</v>
      </c>
      <c r="S27" s="147">
        <v>6174</v>
      </c>
      <c r="T27" s="147">
        <v>6076</v>
      </c>
      <c r="U27" s="147">
        <v>5928</v>
      </c>
      <c r="V27" s="147">
        <v>5676</v>
      </c>
      <c r="W27" s="147">
        <v>5538</v>
      </c>
      <c r="X27" s="147">
        <v>5446</v>
      </c>
      <c r="Y27" s="167">
        <v>5314</v>
      </c>
      <c r="Z27" s="118">
        <v>5141</v>
      </c>
      <c r="AA27" s="147">
        <v>5011</v>
      </c>
      <c r="AB27" s="147">
        <v>4824</v>
      </c>
      <c r="AC27" s="147">
        <v>4692</v>
      </c>
      <c r="AD27" s="147">
        <v>4564</v>
      </c>
      <c r="AE27" s="147">
        <v>4405</v>
      </c>
      <c r="AF27" s="147">
        <v>4231</v>
      </c>
      <c r="AG27" s="118">
        <v>4020</v>
      </c>
      <c r="AH27" s="118">
        <v>3478</v>
      </c>
      <c r="AI27" s="118">
        <v>3795</v>
      </c>
      <c r="AJ27" s="118">
        <v>3614</v>
      </c>
      <c r="AK27" s="118">
        <v>3454</v>
      </c>
      <c r="AL27" s="118">
        <v>3289</v>
      </c>
      <c r="AM27" s="118">
        <v>3098</v>
      </c>
      <c r="AN27" s="119">
        <v>2940</v>
      </c>
      <c r="AP27" s="118">
        <v>2772</v>
      </c>
      <c r="AQ27" s="118">
        <v>2567</v>
      </c>
      <c r="AR27" s="118">
        <v>2364</v>
      </c>
      <c r="AS27" s="118">
        <v>2151</v>
      </c>
      <c r="AT27" s="118">
        <v>1975</v>
      </c>
      <c r="AU27" s="118">
        <v>1805</v>
      </c>
      <c r="AV27" s="118">
        <v>1637</v>
      </c>
      <c r="AW27" s="118">
        <v>1524</v>
      </c>
      <c r="AX27" s="118">
        <v>1374</v>
      </c>
      <c r="AY27" s="118">
        <v>1064</v>
      </c>
      <c r="AZ27" s="118">
        <v>1025</v>
      </c>
      <c r="BA27" s="118">
        <v>871</v>
      </c>
      <c r="BB27" s="118">
        <v>717</v>
      </c>
      <c r="BC27" s="118">
        <v>567</v>
      </c>
      <c r="BD27" s="118">
        <v>425</v>
      </c>
      <c r="BE27" s="118">
        <v>282</v>
      </c>
      <c r="BF27" s="118">
        <v>129</v>
      </c>
      <c r="BI27" s="118">
        <v>23</v>
      </c>
      <c r="BJ27" s="147">
        <v>3478</v>
      </c>
    </row>
    <row r="28" spans="1:62" x14ac:dyDescent="0.2">
      <c r="A28" s="124">
        <v>27</v>
      </c>
      <c r="B28" s="233">
        <v>221346</v>
      </c>
      <c r="C28" s="126">
        <v>2505</v>
      </c>
      <c r="D28" s="124"/>
      <c r="E28" s="127">
        <v>872</v>
      </c>
      <c r="F28" s="232">
        <v>1633</v>
      </c>
      <c r="G28" s="126">
        <f t="shared" si="1"/>
        <v>2505</v>
      </c>
      <c r="H28" s="124">
        <f t="shared" si="2"/>
        <v>0</v>
      </c>
      <c r="I28" s="158">
        <v>27</v>
      </c>
      <c r="J28" s="232">
        <v>1633</v>
      </c>
      <c r="K28" s="160">
        <f t="shared" si="0"/>
        <v>34</v>
      </c>
      <c r="L28" s="128">
        <v>27</v>
      </c>
      <c r="M28" s="128">
        <v>1599</v>
      </c>
      <c r="R28" s="118">
        <v>25</v>
      </c>
      <c r="S28" s="147">
        <v>5963</v>
      </c>
      <c r="T28" s="147">
        <v>5822</v>
      </c>
      <c r="U28" s="147">
        <v>5541</v>
      </c>
      <c r="V28" s="147">
        <v>5372</v>
      </c>
      <c r="W28" s="147">
        <v>5217</v>
      </c>
      <c r="X28" s="147">
        <v>5041</v>
      </c>
      <c r="Y28" s="167">
        <v>4868</v>
      </c>
      <c r="Z28" s="118">
        <v>4731</v>
      </c>
      <c r="AA28" s="147">
        <v>4669</v>
      </c>
      <c r="AB28" s="147">
        <v>4423</v>
      </c>
      <c r="AC28" s="147">
        <v>4307</v>
      </c>
      <c r="AD28" s="147">
        <v>4146</v>
      </c>
      <c r="AE28" s="147">
        <v>3962</v>
      </c>
      <c r="AF28" s="147">
        <v>3801</v>
      </c>
      <c r="AG28" s="118">
        <v>3618</v>
      </c>
      <c r="AH28" s="118">
        <v>12620</v>
      </c>
      <c r="AI28" s="118">
        <v>3412</v>
      </c>
      <c r="AJ28" s="118">
        <v>3253</v>
      </c>
      <c r="AK28" s="118">
        <v>3071</v>
      </c>
      <c r="AL28" s="118">
        <v>2920</v>
      </c>
      <c r="AM28" s="118">
        <v>2757</v>
      </c>
      <c r="AN28" s="119">
        <v>2620</v>
      </c>
      <c r="AP28" s="118">
        <v>2442</v>
      </c>
      <c r="AQ28" s="118">
        <v>2246</v>
      </c>
      <c r="AR28" s="118">
        <v>2076</v>
      </c>
      <c r="AS28" s="118">
        <v>1913</v>
      </c>
      <c r="AT28" s="118">
        <v>1762</v>
      </c>
      <c r="AU28" s="118">
        <v>1621</v>
      </c>
      <c r="AV28" s="118">
        <v>1446</v>
      </c>
      <c r="AW28" s="118">
        <v>1348</v>
      </c>
      <c r="AX28" s="118">
        <v>1197</v>
      </c>
      <c r="AY28" s="118">
        <v>977</v>
      </c>
      <c r="AZ28" s="118">
        <v>859</v>
      </c>
      <c r="BA28" s="118">
        <v>722</v>
      </c>
      <c r="BB28" s="118">
        <v>574</v>
      </c>
      <c r="BC28" s="118">
        <v>451</v>
      </c>
      <c r="BD28" s="118">
        <v>338</v>
      </c>
      <c r="BE28" s="118">
        <v>227</v>
      </c>
      <c r="BF28" s="118">
        <v>109</v>
      </c>
      <c r="BI28" s="118">
        <v>25</v>
      </c>
      <c r="BJ28" s="147">
        <v>12620</v>
      </c>
    </row>
    <row r="29" spans="1:62" x14ac:dyDescent="0.2">
      <c r="A29" s="124">
        <v>28</v>
      </c>
      <c r="B29" s="233">
        <v>65173</v>
      </c>
      <c r="C29" s="126">
        <v>9433</v>
      </c>
      <c r="D29" s="124"/>
      <c r="E29" s="127">
        <v>3430</v>
      </c>
      <c r="F29" s="232">
        <v>6003</v>
      </c>
      <c r="G29" s="126">
        <f t="shared" si="1"/>
        <v>9433</v>
      </c>
      <c r="H29" s="124">
        <f t="shared" si="2"/>
        <v>0</v>
      </c>
      <c r="I29" s="158">
        <v>28</v>
      </c>
      <c r="J29" s="232">
        <v>6003</v>
      </c>
      <c r="K29" s="160">
        <f t="shared" si="0"/>
        <v>164</v>
      </c>
      <c r="L29" s="128">
        <v>28</v>
      </c>
      <c r="M29" s="128">
        <v>5839</v>
      </c>
      <c r="R29" s="118">
        <v>26</v>
      </c>
      <c r="S29" s="147">
        <v>21627</v>
      </c>
      <c r="T29" s="147">
        <v>21096</v>
      </c>
      <c r="U29" s="147">
        <v>20358</v>
      </c>
      <c r="V29" s="147">
        <v>19361</v>
      </c>
      <c r="W29" s="147">
        <v>18775</v>
      </c>
      <c r="X29" s="147">
        <v>18153</v>
      </c>
      <c r="Y29" s="167">
        <v>17547</v>
      </c>
      <c r="Z29" s="118">
        <v>17041</v>
      </c>
      <c r="AA29" s="147">
        <v>16826</v>
      </c>
      <c r="AB29" s="147">
        <v>16290</v>
      </c>
      <c r="AC29" s="147">
        <v>15683</v>
      </c>
      <c r="AD29" s="147">
        <v>15000</v>
      </c>
      <c r="AE29" s="147">
        <v>14292</v>
      </c>
      <c r="AF29" s="147">
        <v>13746</v>
      </c>
      <c r="AG29" s="118">
        <v>13088</v>
      </c>
      <c r="AH29" s="118">
        <v>892</v>
      </c>
      <c r="AI29" s="118">
        <v>12186</v>
      </c>
      <c r="AJ29" s="118">
        <v>11630</v>
      </c>
      <c r="AK29" s="118">
        <v>11014</v>
      </c>
      <c r="AL29" s="118">
        <v>10396</v>
      </c>
      <c r="AM29" s="118">
        <v>9776</v>
      </c>
      <c r="AN29" s="119">
        <v>9173</v>
      </c>
      <c r="AP29" s="118">
        <v>8594</v>
      </c>
      <c r="AQ29" s="118">
        <v>7966</v>
      </c>
      <c r="AR29" s="118">
        <v>7320</v>
      </c>
      <c r="AS29" s="118">
        <v>6792</v>
      </c>
      <c r="AT29" s="118">
        <v>6213</v>
      </c>
      <c r="AU29" s="118">
        <v>5625</v>
      </c>
      <c r="AV29" s="118">
        <v>5044</v>
      </c>
      <c r="AW29" s="118">
        <v>4506</v>
      </c>
      <c r="AX29" s="118">
        <v>4007</v>
      </c>
      <c r="AY29" s="118">
        <v>3260</v>
      </c>
      <c r="AZ29" s="118">
        <v>2894</v>
      </c>
      <c r="BA29" s="118">
        <v>2519</v>
      </c>
      <c r="BB29" s="118">
        <v>2080</v>
      </c>
      <c r="BC29" s="118">
        <v>1591</v>
      </c>
      <c r="BD29" s="118">
        <v>1171</v>
      </c>
      <c r="BE29" s="118">
        <v>816</v>
      </c>
      <c r="BF29" s="118">
        <v>422</v>
      </c>
      <c r="BI29" s="118">
        <v>26</v>
      </c>
      <c r="BJ29" s="118">
        <v>892</v>
      </c>
    </row>
    <row r="30" spans="1:62" x14ac:dyDescent="0.2">
      <c r="A30" s="124">
        <v>29</v>
      </c>
      <c r="B30" s="233">
        <v>2481500</v>
      </c>
      <c r="C30" s="126">
        <v>45342</v>
      </c>
      <c r="D30" s="124"/>
      <c r="E30" s="127">
        <v>6893</v>
      </c>
      <c r="F30" s="232">
        <v>38449</v>
      </c>
      <c r="G30" s="126">
        <f t="shared" si="1"/>
        <v>45342</v>
      </c>
      <c r="H30" s="124">
        <f t="shared" si="2"/>
        <v>0</v>
      </c>
      <c r="I30" s="158">
        <v>29</v>
      </c>
      <c r="J30" s="232">
        <v>38449</v>
      </c>
      <c r="K30" s="160">
        <f t="shared" si="0"/>
        <v>1051</v>
      </c>
      <c r="L30" s="128">
        <v>29</v>
      </c>
      <c r="M30" s="128">
        <v>37398</v>
      </c>
      <c r="R30" s="118">
        <v>27</v>
      </c>
      <c r="S30" s="147">
        <v>1633</v>
      </c>
      <c r="T30" s="147">
        <v>1599</v>
      </c>
      <c r="U30" s="147">
        <v>1520</v>
      </c>
      <c r="V30" s="147">
        <v>1455</v>
      </c>
      <c r="W30" s="147">
        <v>1411</v>
      </c>
      <c r="X30" s="147">
        <v>1366</v>
      </c>
      <c r="Y30" s="167">
        <v>1305</v>
      </c>
      <c r="Z30" s="118">
        <v>1261</v>
      </c>
      <c r="AA30" s="147">
        <v>1225</v>
      </c>
      <c r="AB30" s="147">
        <v>1177</v>
      </c>
      <c r="AC30" s="147">
        <v>1138</v>
      </c>
      <c r="AD30" s="147">
        <v>1083</v>
      </c>
      <c r="AE30" s="147">
        <v>1032</v>
      </c>
      <c r="AF30" s="118">
        <v>993</v>
      </c>
      <c r="AG30" s="118">
        <v>942</v>
      </c>
      <c r="AH30" s="118">
        <v>3227</v>
      </c>
      <c r="AI30" s="118">
        <v>898</v>
      </c>
      <c r="AJ30" s="118">
        <v>837</v>
      </c>
      <c r="AK30" s="118">
        <v>788</v>
      </c>
      <c r="AL30" s="118">
        <v>749</v>
      </c>
      <c r="AM30" s="118">
        <v>699</v>
      </c>
      <c r="AN30" s="119">
        <v>650</v>
      </c>
      <c r="AP30" s="118">
        <v>599</v>
      </c>
      <c r="AQ30" s="118">
        <v>560</v>
      </c>
      <c r="AR30" s="118">
        <v>515</v>
      </c>
      <c r="AS30" s="118">
        <v>471</v>
      </c>
      <c r="AT30" s="118">
        <v>434</v>
      </c>
      <c r="AU30" s="118">
        <v>394</v>
      </c>
      <c r="AV30" s="118">
        <v>352</v>
      </c>
      <c r="AW30" s="118">
        <v>312</v>
      </c>
      <c r="AX30" s="118">
        <v>291</v>
      </c>
      <c r="AY30" s="118">
        <v>238</v>
      </c>
      <c r="AZ30" s="118">
        <v>209</v>
      </c>
      <c r="BA30" s="118">
        <v>178</v>
      </c>
      <c r="BB30" s="118">
        <v>150</v>
      </c>
      <c r="BC30" s="118">
        <v>123</v>
      </c>
      <c r="BD30" s="118">
        <v>94</v>
      </c>
      <c r="BE30" s="118">
        <v>69</v>
      </c>
      <c r="BF30" s="118">
        <v>32</v>
      </c>
      <c r="BI30" s="118">
        <v>27</v>
      </c>
      <c r="BJ30" s="147">
        <v>3227</v>
      </c>
    </row>
    <row r="31" spans="1:62" x14ac:dyDescent="0.2">
      <c r="A31" s="124">
        <v>30</v>
      </c>
      <c r="B31" s="233">
        <v>134103</v>
      </c>
      <c r="C31" s="126">
        <v>8301</v>
      </c>
      <c r="D31" s="124"/>
      <c r="E31" s="127">
        <v>3095</v>
      </c>
      <c r="F31" s="232">
        <v>5206</v>
      </c>
      <c r="G31" s="126">
        <f t="shared" si="1"/>
        <v>8301</v>
      </c>
      <c r="H31" s="124">
        <f t="shared" si="2"/>
        <v>0</v>
      </c>
      <c r="I31" s="158">
        <v>30</v>
      </c>
      <c r="J31" s="232">
        <v>5206</v>
      </c>
      <c r="K31" s="160">
        <f t="shared" si="0"/>
        <v>98</v>
      </c>
      <c r="L31" s="128">
        <v>30</v>
      </c>
      <c r="M31" s="128">
        <v>5108</v>
      </c>
      <c r="R31" s="118">
        <v>28</v>
      </c>
      <c r="S31" s="147">
        <v>6003</v>
      </c>
      <c r="T31" s="147">
        <v>5839</v>
      </c>
      <c r="U31" s="147">
        <v>5518</v>
      </c>
      <c r="V31" s="147">
        <v>5329</v>
      </c>
      <c r="W31" s="147">
        <v>5112</v>
      </c>
      <c r="X31" s="147">
        <v>4910</v>
      </c>
      <c r="Y31" s="167">
        <v>4709</v>
      </c>
      <c r="Z31" s="118">
        <v>4613</v>
      </c>
      <c r="AA31" s="147">
        <v>4533</v>
      </c>
      <c r="AB31" s="147">
        <v>4269</v>
      </c>
      <c r="AC31" s="147">
        <v>4157</v>
      </c>
      <c r="AD31" s="147">
        <v>3954</v>
      </c>
      <c r="AE31" s="147">
        <v>3761</v>
      </c>
      <c r="AF31" s="147">
        <v>3590</v>
      </c>
      <c r="AG31" s="118">
        <v>3404</v>
      </c>
      <c r="AH31" s="118">
        <v>19070</v>
      </c>
      <c r="AI31" s="118">
        <v>3135</v>
      </c>
      <c r="AJ31" s="118">
        <v>2970</v>
      </c>
      <c r="AK31" s="118">
        <v>2809</v>
      </c>
      <c r="AL31" s="118">
        <v>2616</v>
      </c>
      <c r="AM31" s="118">
        <v>2468</v>
      </c>
      <c r="AN31" s="119">
        <v>2313</v>
      </c>
      <c r="AP31" s="118">
        <v>2167</v>
      </c>
      <c r="AQ31" s="118">
        <v>2014</v>
      </c>
      <c r="AR31" s="118">
        <v>1879</v>
      </c>
      <c r="AS31" s="118">
        <v>1750</v>
      </c>
      <c r="AT31" s="118">
        <v>1605</v>
      </c>
      <c r="AU31" s="118">
        <v>1445</v>
      </c>
      <c r="AV31" s="118">
        <v>1300</v>
      </c>
      <c r="AW31" s="118">
        <v>1179</v>
      </c>
      <c r="AX31" s="118">
        <v>1083</v>
      </c>
      <c r="AY31" s="118">
        <v>867</v>
      </c>
      <c r="AZ31" s="118">
        <v>748</v>
      </c>
      <c r="BA31" s="118">
        <v>655</v>
      </c>
      <c r="BB31" s="118">
        <v>537</v>
      </c>
      <c r="BC31" s="118">
        <v>408</v>
      </c>
      <c r="BD31" s="118">
        <v>296</v>
      </c>
      <c r="BE31" s="118">
        <v>194</v>
      </c>
      <c r="BF31" s="118">
        <v>78</v>
      </c>
      <c r="BI31" s="118">
        <v>28</v>
      </c>
      <c r="BJ31" s="147">
        <v>19070</v>
      </c>
    </row>
    <row r="32" spans="1:62" x14ac:dyDescent="0.2">
      <c r="A32" s="124">
        <v>31</v>
      </c>
      <c r="B32" s="233">
        <v>399840</v>
      </c>
      <c r="C32" s="126">
        <v>8754</v>
      </c>
      <c r="D32" s="124"/>
      <c r="E32" s="127">
        <v>3196</v>
      </c>
      <c r="F32" s="232">
        <v>5558</v>
      </c>
      <c r="G32" s="126">
        <f t="shared" si="1"/>
        <v>8754</v>
      </c>
      <c r="H32" s="124">
        <f t="shared" si="2"/>
        <v>0</v>
      </c>
      <c r="I32" s="158">
        <v>31</v>
      </c>
      <c r="J32" s="232">
        <v>5558</v>
      </c>
      <c r="K32" s="160">
        <f t="shared" si="0"/>
        <v>86</v>
      </c>
      <c r="L32" s="128">
        <v>31</v>
      </c>
      <c r="M32" s="128">
        <v>5472</v>
      </c>
      <c r="R32" s="118">
        <v>29</v>
      </c>
      <c r="S32" s="147">
        <v>38449</v>
      </c>
      <c r="T32" s="147">
        <v>37398</v>
      </c>
      <c r="U32" s="147">
        <v>35601</v>
      </c>
      <c r="V32" s="147">
        <v>34285</v>
      </c>
      <c r="W32" s="147">
        <v>33122</v>
      </c>
      <c r="X32" s="147">
        <v>31872</v>
      </c>
      <c r="Y32" s="167">
        <v>30415</v>
      </c>
      <c r="Z32" s="118">
        <v>29788</v>
      </c>
      <c r="AA32" s="147">
        <v>29596</v>
      </c>
      <c r="AB32" s="147">
        <v>27916</v>
      </c>
      <c r="AC32" s="147">
        <v>26535</v>
      </c>
      <c r="AD32" s="147">
        <v>24862</v>
      </c>
      <c r="AE32" s="147">
        <v>23171</v>
      </c>
      <c r="AF32" s="147">
        <v>21729</v>
      </c>
      <c r="AG32" s="118">
        <v>20351</v>
      </c>
      <c r="AH32" s="118">
        <v>3204</v>
      </c>
      <c r="AI32" s="118">
        <v>17698</v>
      </c>
      <c r="AJ32" s="118">
        <v>16478</v>
      </c>
      <c r="AK32" s="118">
        <v>15259</v>
      </c>
      <c r="AL32" s="118">
        <v>14208</v>
      </c>
      <c r="AM32" s="118">
        <v>13037</v>
      </c>
      <c r="AN32" s="119">
        <v>12107</v>
      </c>
      <c r="AP32" s="118">
        <v>11139</v>
      </c>
      <c r="AQ32" s="118">
        <v>10231</v>
      </c>
      <c r="AR32" s="118">
        <v>9097</v>
      </c>
      <c r="AS32" s="118">
        <v>8266</v>
      </c>
      <c r="AT32" s="118">
        <v>7402</v>
      </c>
      <c r="AU32" s="118">
        <v>6627</v>
      </c>
      <c r="AV32" s="118">
        <v>5887</v>
      </c>
      <c r="AW32" s="118">
        <v>5270</v>
      </c>
      <c r="AX32" s="118">
        <v>4599</v>
      </c>
      <c r="AY32" s="118">
        <v>3716</v>
      </c>
      <c r="AZ32" s="118">
        <v>3125</v>
      </c>
      <c r="BA32" s="118">
        <v>2607</v>
      </c>
      <c r="BB32" s="118">
        <v>2069</v>
      </c>
      <c r="BC32" s="118">
        <v>1662</v>
      </c>
      <c r="BD32" s="118">
        <v>1200</v>
      </c>
      <c r="BE32" s="118">
        <v>790</v>
      </c>
      <c r="BF32" s="118">
        <v>377</v>
      </c>
      <c r="BI32" s="118">
        <v>29</v>
      </c>
      <c r="BJ32" s="147">
        <v>3204</v>
      </c>
    </row>
    <row r="33" spans="1:62" x14ac:dyDescent="0.2">
      <c r="A33" s="124">
        <v>32</v>
      </c>
      <c r="B33" s="233">
        <v>35595</v>
      </c>
      <c r="C33" s="126">
        <v>2908</v>
      </c>
      <c r="D33" s="124"/>
      <c r="E33" s="127">
        <v>1070</v>
      </c>
      <c r="F33" s="232">
        <v>1838</v>
      </c>
      <c r="G33" s="126">
        <f t="shared" si="1"/>
        <v>2908</v>
      </c>
      <c r="H33" s="124">
        <f t="shared" si="2"/>
        <v>0</v>
      </c>
      <c r="I33" s="158">
        <v>32</v>
      </c>
      <c r="J33" s="232">
        <v>1838</v>
      </c>
      <c r="K33" s="160">
        <f t="shared" si="0"/>
        <v>33</v>
      </c>
      <c r="L33" s="128">
        <v>32</v>
      </c>
      <c r="M33" s="128">
        <v>1805</v>
      </c>
      <c r="R33" s="118">
        <v>30</v>
      </c>
      <c r="S33" s="147">
        <v>5206</v>
      </c>
      <c r="T33" s="147">
        <v>5108</v>
      </c>
      <c r="U33" s="147">
        <v>4984</v>
      </c>
      <c r="V33" s="147">
        <v>4751</v>
      </c>
      <c r="W33" s="147">
        <v>4623</v>
      </c>
      <c r="X33" s="147">
        <v>4481</v>
      </c>
      <c r="Y33" s="167">
        <v>4320</v>
      </c>
      <c r="Z33" s="118">
        <v>4231</v>
      </c>
      <c r="AA33" s="147">
        <v>4190</v>
      </c>
      <c r="AB33" s="147">
        <v>4078</v>
      </c>
      <c r="AC33" s="147">
        <v>3970</v>
      </c>
      <c r="AD33" s="147">
        <v>3830</v>
      </c>
      <c r="AE33" s="147">
        <v>3671</v>
      </c>
      <c r="AF33" s="147">
        <v>3497</v>
      </c>
      <c r="AG33" s="118">
        <v>3349</v>
      </c>
      <c r="AH33" s="118">
        <v>3513</v>
      </c>
      <c r="AI33" s="118">
        <v>3068</v>
      </c>
      <c r="AJ33" s="118">
        <v>2889</v>
      </c>
      <c r="AK33" s="118">
        <v>2738</v>
      </c>
      <c r="AL33" s="118">
        <v>2572</v>
      </c>
      <c r="AM33" s="118">
        <v>2437</v>
      </c>
      <c r="AN33" s="119">
        <v>2294</v>
      </c>
      <c r="AP33" s="118">
        <v>2144</v>
      </c>
      <c r="AQ33" s="118">
        <v>2011</v>
      </c>
      <c r="AR33" s="118">
        <v>1861</v>
      </c>
      <c r="AS33" s="118">
        <v>1712</v>
      </c>
      <c r="AT33" s="118">
        <v>1575</v>
      </c>
      <c r="AU33" s="118">
        <v>1448</v>
      </c>
      <c r="AV33" s="118">
        <v>1306</v>
      </c>
      <c r="AW33" s="118">
        <v>1198</v>
      </c>
      <c r="AX33" s="118">
        <v>1088</v>
      </c>
      <c r="AY33" s="118">
        <v>876</v>
      </c>
      <c r="AZ33" s="118">
        <v>772</v>
      </c>
      <c r="BA33" s="118">
        <v>675</v>
      </c>
      <c r="BB33" s="118">
        <v>544</v>
      </c>
      <c r="BC33" s="118">
        <v>433</v>
      </c>
      <c r="BD33" s="118">
        <v>318</v>
      </c>
      <c r="BE33" s="118">
        <v>218</v>
      </c>
      <c r="BF33" s="118">
        <v>106</v>
      </c>
      <c r="BI33" s="118">
        <v>30</v>
      </c>
      <c r="BJ33" s="147">
        <v>3513</v>
      </c>
    </row>
    <row r="34" spans="1:62" x14ac:dyDescent="0.2">
      <c r="A34" s="124">
        <v>33</v>
      </c>
      <c r="B34" s="233">
        <v>8995</v>
      </c>
      <c r="C34" s="126">
        <v>564</v>
      </c>
      <c r="D34" s="124"/>
      <c r="E34" s="127">
        <v>210</v>
      </c>
      <c r="F34" s="124">
        <v>354</v>
      </c>
      <c r="G34" s="126">
        <f t="shared" si="1"/>
        <v>564</v>
      </c>
      <c r="H34" s="124">
        <f t="shared" si="2"/>
        <v>0</v>
      </c>
      <c r="I34" s="158">
        <v>33</v>
      </c>
      <c r="J34" s="124">
        <v>354</v>
      </c>
      <c r="K34" s="160">
        <f t="shared" ref="K34:K65" si="3">J34-M34</f>
        <v>6</v>
      </c>
      <c r="L34" s="128">
        <v>33</v>
      </c>
      <c r="M34" s="128">
        <v>348</v>
      </c>
      <c r="R34" s="118">
        <v>31</v>
      </c>
      <c r="S34" s="147">
        <v>5558</v>
      </c>
      <c r="T34" s="147">
        <v>5472</v>
      </c>
      <c r="U34" s="147">
        <v>5322</v>
      </c>
      <c r="V34" s="147">
        <v>5159</v>
      </c>
      <c r="W34" s="147">
        <v>5043</v>
      </c>
      <c r="X34" s="147">
        <v>4915</v>
      </c>
      <c r="Y34" s="167">
        <v>4761</v>
      </c>
      <c r="Z34" s="118">
        <v>4678</v>
      </c>
      <c r="AA34" s="147">
        <v>4651</v>
      </c>
      <c r="AB34" s="147">
        <v>4508</v>
      </c>
      <c r="AC34" s="147">
        <v>4377</v>
      </c>
      <c r="AD34" s="147">
        <v>4233</v>
      </c>
      <c r="AE34" s="147">
        <v>4062</v>
      </c>
      <c r="AF34" s="147">
        <v>3886</v>
      </c>
      <c r="AG34" s="118">
        <v>3709</v>
      </c>
      <c r="AH34" s="118">
        <v>1171</v>
      </c>
      <c r="AI34" s="118">
        <v>3407</v>
      </c>
      <c r="AJ34" s="118">
        <v>3238</v>
      </c>
      <c r="AK34" s="118">
        <v>3047</v>
      </c>
      <c r="AL34" s="118">
        <v>2889</v>
      </c>
      <c r="AM34" s="118">
        <v>2713</v>
      </c>
      <c r="AN34" s="119">
        <v>2569</v>
      </c>
      <c r="AP34" s="118">
        <v>2422</v>
      </c>
      <c r="AQ34" s="118">
        <v>2248</v>
      </c>
      <c r="AR34" s="118">
        <v>2088</v>
      </c>
      <c r="AS34" s="118">
        <v>1968</v>
      </c>
      <c r="AT34" s="118">
        <v>1820</v>
      </c>
      <c r="AU34" s="118">
        <v>1665</v>
      </c>
      <c r="AV34" s="118">
        <v>1510</v>
      </c>
      <c r="AW34" s="118">
        <v>1386</v>
      </c>
      <c r="AX34" s="118">
        <v>1250</v>
      </c>
      <c r="AY34" s="118">
        <v>1034</v>
      </c>
      <c r="AZ34" s="118">
        <v>916</v>
      </c>
      <c r="BA34" s="118">
        <v>778</v>
      </c>
      <c r="BB34" s="118">
        <v>632</v>
      </c>
      <c r="BC34" s="118">
        <v>502</v>
      </c>
      <c r="BD34" s="118">
        <v>344</v>
      </c>
      <c r="BE34" s="118">
        <v>221</v>
      </c>
      <c r="BF34" s="118">
        <v>104</v>
      </c>
      <c r="BI34" s="118">
        <v>31</v>
      </c>
      <c r="BJ34" s="147">
        <v>1171</v>
      </c>
    </row>
    <row r="35" spans="1:62" x14ac:dyDescent="0.2">
      <c r="A35" s="124">
        <v>34</v>
      </c>
      <c r="B35" s="233">
        <v>1320663</v>
      </c>
      <c r="C35" s="126">
        <v>329385</v>
      </c>
      <c r="D35" s="124"/>
      <c r="E35" s="127">
        <v>137964</v>
      </c>
      <c r="F35" s="232">
        <v>191421</v>
      </c>
      <c r="G35" s="126">
        <f t="shared" si="1"/>
        <v>329385</v>
      </c>
      <c r="H35" s="124">
        <f t="shared" si="2"/>
        <v>0</v>
      </c>
      <c r="I35" s="158">
        <v>34</v>
      </c>
      <c r="J35" s="232">
        <v>191421</v>
      </c>
      <c r="K35" s="160">
        <f t="shared" si="3"/>
        <v>3832</v>
      </c>
      <c r="L35" s="128">
        <v>34</v>
      </c>
      <c r="M35" s="128">
        <v>187589</v>
      </c>
      <c r="R35" s="118">
        <v>32</v>
      </c>
      <c r="S35" s="147">
        <v>1838</v>
      </c>
      <c r="T35" s="147">
        <v>1805</v>
      </c>
      <c r="U35" s="147">
        <v>1752</v>
      </c>
      <c r="V35" s="147">
        <v>1713</v>
      </c>
      <c r="W35" s="147">
        <v>1676</v>
      </c>
      <c r="X35" s="147">
        <v>1641</v>
      </c>
      <c r="Y35" s="167">
        <v>1602</v>
      </c>
      <c r="Z35" s="118">
        <v>1570</v>
      </c>
      <c r="AA35" s="147">
        <v>1535</v>
      </c>
      <c r="AB35" s="147">
        <v>1467</v>
      </c>
      <c r="AC35" s="147">
        <v>1419</v>
      </c>
      <c r="AD35" s="147">
        <v>1364</v>
      </c>
      <c r="AE35" s="147">
        <v>1324</v>
      </c>
      <c r="AF35" s="147">
        <v>1273</v>
      </c>
      <c r="AG35" s="118">
        <v>1203</v>
      </c>
      <c r="AH35" s="118">
        <v>217</v>
      </c>
      <c r="AI35" s="118">
        <v>1172</v>
      </c>
      <c r="AJ35" s="118">
        <v>1113</v>
      </c>
      <c r="AK35" s="118">
        <v>1059</v>
      </c>
      <c r="AL35" s="118">
        <v>1013</v>
      </c>
      <c r="AM35" s="118">
        <v>960</v>
      </c>
      <c r="AN35" s="119">
        <v>901</v>
      </c>
      <c r="AP35" s="118">
        <v>852</v>
      </c>
      <c r="AQ35" s="118">
        <v>796</v>
      </c>
      <c r="AR35" s="118">
        <v>741</v>
      </c>
      <c r="AS35" s="118">
        <v>678</v>
      </c>
      <c r="AT35" s="118">
        <v>614</v>
      </c>
      <c r="AU35" s="118">
        <v>557</v>
      </c>
      <c r="AV35" s="118">
        <v>506</v>
      </c>
      <c r="AW35" s="118">
        <v>458</v>
      </c>
      <c r="AX35" s="118">
        <v>400</v>
      </c>
      <c r="AY35" s="118">
        <v>331</v>
      </c>
      <c r="AZ35" s="118">
        <v>305</v>
      </c>
      <c r="BA35" s="118">
        <v>267</v>
      </c>
      <c r="BB35" s="118">
        <v>225</v>
      </c>
      <c r="BC35" s="118">
        <v>178</v>
      </c>
      <c r="BD35" s="118">
        <v>130</v>
      </c>
      <c r="BE35" s="118">
        <v>86</v>
      </c>
      <c r="BF35" s="118">
        <v>33</v>
      </c>
      <c r="BI35" s="118">
        <v>32</v>
      </c>
      <c r="BJ35" s="118">
        <v>217</v>
      </c>
    </row>
    <row r="36" spans="1:62" x14ac:dyDescent="0.2">
      <c r="A36" s="124">
        <v>35</v>
      </c>
      <c r="B36" s="233">
        <v>145096</v>
      </c>
      <c r="C36" s="126">
        <v>21595</v>
      </c>
      <c r="D36" s="124"/>
      <c r="E36" s="127">
        <v>1761</v>
      </c>
      <c r="F36" s="232">
        <v>19834</v>
      </c>
      <c r="G36" s="126">
        <f t="shared" si="1"/>
        <v>21595</v>
      </c>
      <c r="H36" s="124">
        <f t="shared" si="2"/>
        <v>0</v>
      </c>
      <c r="I36" s="158">
        <v>35</v>
      </c>
      <c r="J36" s="232">
        <v>19834</v>
      </c>
      <c r="K36" s="160">
        <f t="shared" si="3"/>
        <v>577</v>
      </c>
      <c r="L36" s="128">
        <v>35</v>
      </c>
      <c r="M36" s="128">
        <v>19257</v>
      </c>
      <c r="R36" s="118">
        <v>33</v>
      </c>
      <c r="S36" s="118">
        <v>354</v>
      </c>
      <c r="T36" s="147">
        <v>348</v>
      </c>
      <c r="U36" s="118">
        <v>333</v>
      </c>
      <c r="V36" s="118">
        <v>317</v>
      </c>
      <c r="W36" s="118">
        <v>309</v>
      </c>
      <c r="X36" s="118">
        <v>302</v>
      </c>
      <c r="Y36" s="166">
        <v>294</v>
      </c>
      <c r="Z36" s="118">
        <v>288</v>
      </c>
      <c r="AA36" s="147">
        <v>287</v>
      </c>
      <c r="AB36" s="118">
        <v>277</v>
      </c>
      <c r="AC36" s="118">
        <v>265</v>
      </c>
      <c r="AD36" s="118">
        <v>254</v>
      </c>
      <c r="AE36" s="118">
        <v>244</v>
      </c>
      <c r="AF36" s="118">
        <v>239</v>
      </c>
      <c r="AG36" s="118">
        <v>227</v>
      </c>
      <c r="AH36" s="118">
        <v>121305</v>
      </c>
      <c r="AI36" s="118">
        <v>217</v>
      </c>
      <c r="AJ36" s="118">
        <v>208</v>
      </c>
      <c r="AK36" s="118">
        <v>203</v>
      </c>
      <c r="AL36" s="118">
        <v>193</v>
      </c>
      <c r="AM36" s="118">
        <v>178</v>
      </c>
      <c r="AN36" s="119">
        <v>168</v>
      </c>
      <c r="AP36" s="118">
        <v>160</v>
      </c>
      <c r="AQ36" s="118">
        <v>148</v>
      </c>
      <c r="AR36" s="118">
        <v>145</v>
      </c>
      <c r="AS36" s="118">
        <v>126</v>
      </c>
      <c r="AT36" s="118">
        <v>115</v>
      </c>
      <c r="AU36" s="118">
        <v>112</v>
      </c>
      <c r="AV36" s="118">
        <v>102</v>
      </c>
      <c r="AW36" s="118">
        <v>93</v>
      </c>
      <c r="AX36" s="118">
        <v>85</v>
      </c>
      <c r="AY36" s="118">
        <v>68</v>
      </c>
      <c r="AZ36" s="118">
        <v>53</v>
      </c>
      <c r="BA36" s="118">
        <v>47</v>
      </c>
      <c r="BB36" s="118">
        <v>37</v>
      </c>
      <c r="BC36" s="118">
        <v>27</v>
      </c>
      <c r="BD36" s="118">
        <v>22</v>
      </c>
      <c r="BE36" s="118">
        <v>19</v>
      </c>
      <c r="BF36" s="118">
        <v>7</v>
      </c>
      <c r="BI36" s="118">
        <v>33</v>
      </c>
      <c r="BJ36" s="147">
        <v>121305</v>
      </c>
    </row>
    <row r="37" spans="1:62" x14ac:dyDescent="0.2">
      <c r="A37" s="124">
        <v>36</v>
      </c>
      <c r="B37" s="233">
        <v>813295</v>
      </c>
      <c r="C37" s="126">
        <v>4294</v>
      </c>
      <c r="D37" s="124"/>
      <c r="E37" s="127">
        <v>893</v>
      </c>
      <c r="F37" s="232">
        <v>3401</v>
      </c>
      <c r="G37" s="126">
        <f t="shared" si="1"/>
        <v>4294</v>
      </c>
      <c r="H37" s="124">
        <f t="shared" si="2"/>
        <v>0</v>
      </c>
      <c r="I37" s="158">
        <v>36</v>
      </c>
      <c r="J37" s="232">
        <v>3401</v>
      </c>
      <c r="K37" s="160">
        <f t="shared" si="3"/>
        <v>99</v>
      </c>
      <c r="L37" s="128">
        <v>36</v>
      </c>
      <c r="M37" s="128">
        <v>3302</v>
      </c>
      <c r="R37" s="118">
        <v>34</v>
      </c>
      <c r="S37" s="147">
        <v>191421</v>
      </c>
      <c r="T37" s="147">
        <v>187589</v>
      </c>
      <c r="U37" s="147">
        <v>181805</v>
      </c>
      <c r="V37" s="147">
        <v>173857</v>
      </c>
      <c r="W37" s="147">
        <v>169988</v>
      </c>
      <c r="X37" s="147">
        <v>166888</v>
      </c>
      <c r="Y37" s="167">
        <v>163230</v>
      </c>
      <c r="Z37" s="118">
        <v>159977</v>
      </c>
      <c r="AA37" s="147">
        <v>157565</v>
      </c>
      <c r="AB37" s="147">
        <v>152639</v>
      </c>
      <c r="AC37" s="147">
        <v>147708</v>
      </c>
      <c r="AD37" s="147">
        <v>142276</v>
      </c>
      <c r="AE37" s="147">
        <v>136227</v>
      </c>
      <c r="AF37" s="147">
        <v>131591</v>
      </c>
      <c r="AG37" s="118">
        <v>126203</v>
      </c>
      <c r="AH37" s="118">
        <v>9709</v>
      </c>
      <c r="AI37" s="118">
        <v>117407</v>
      </c>
      <c r="AJ37" s="118">
        <v>113080</v>
      </c>
      <c r="AK37" s="118">
        <v>108525</v>
      </c>
      <c r="AL37" s="118">
        <v>103477</v>
      </c>
      <c r="AM37" s="118">
        <v>98264</v>
      </c>
      <c r="AN37" s="119">
        <v>93709</v>
      </c>
      <c r="AP37" s="118">
        <v>88764</v>
      </c>
      <c r="AQ37" s="118">
        <v>83130</v>
      </c>
      <c r="AR37" s="118">
        <v>77301</v>
      </c>
      <c r="AS37" s="118">
        <v>72552</v>
      </c>
      <c r="AT37" s="118">
        <v>67104</v>
      </c>
      <c r="AU37" s="118">
        <v>61311</v>
      </c>
      <c r="AV37" s="118">
        <v>55653</v>
      </c>
      <c r="AW37" s="118">
        <v>51572</v>
      </c>
      <c r="AX37" s="118">
        <v>46749</v>
      </c>
      <c r="AY37" s="118">
        <v>38122</v>
      </c>
      <c r="AZ37" s="118">
        <v>31711</v>
      </c>
      <c r="BA37" s="118">
        <v>27732</v>
      </c>
      <c r="BB37" s="118">
        <v>22774</v>
      </c>
      <c r="BC37" s="118">
        <v>17655</v>
      </c>
      <c r="BD37" s="118">
        <v>12964</v>
      </c>
      <c r="BE37" s="118">
        <v>8978</v>
      </c>
      <c r="BF37" s="118">
        <v>4474</v>
      </c>
      <c r="BI37" s="118">
        <v>34</v>
      </c>
      <c r="BJ37" s="147">
        <v>9709</v>
      </c>
    </row>
    <row r="38" spans="1:62" x14ac:dyDescent="0.2">
      <c r="A38" s="124">
        <v>37</v>
      </c>
      <c r="B38" s="233">
        <v>384541</v>
      </c>
      <c r="C38" s="126">
        <v>16545</v>
      </c>
      <c r="D38" s="124"/>
      <c r="E38" s="127">
        <v>4622</v>
      </c>
      <c r="F38" s="232">
        <v>11923</v>
      </c>
      <c r="G38" s="126">
        <f t="shared" si="1"/>
        <v>16545</v>
      </c>
      <c r="H38" s="124">
        <f t="shared" si="2"/>
        <v>0</v>
      </c>
      <c r="I38" s="158">
        <v>37</v>
      </c>
      <c r="J38" s="232">
        <v>11923</v>
      </c>
      <c r="K38" s="160">
        <f t="shared" si="3"/>
        <v>265</v>
      </c>
      <c r="L38" s="128">
        <v>37</v>
      </c>
      <c r="M38" s="128">
        <v>11658</v>
      </c>
      <c r="R38" s="118">
        <v>35</v>
      </c>
      <c r="S38" s="147">
        <v>19834</v>
      </c>
      <c r="T38" s="147">
        <v>19257</v>
      </c>
      <c r="U38" s="147">
        <v>18087</v>
      </c>
      <c r="V38" s="147">
        <v>17413</v>
      </c>
      <c r="W38" s="147">
        <v>16640</v>
      </c>
      <c r="X38" s="147">
        <v>15969</v>
      </c>
      <c r="Y38" s="168">
        <v>15222</v>
      </c>
      <c r="Z38" s="118">
        <v>14763</v>
      </c>
      <c r="AA38" s="147">
        <v>14523</v>
      </c>
      <c r="AB38" s="147">
        <v>13598</v>
      </c>
      <c r="AC38" s="147">
        <v>13188</v>
      </c>
      <c r="AD38" s="147">
        <v>12401</v>
      </c>
      <c r="AE38" s="147">
        <v>11583</v>
      </c>
      <c r="AF38" s="147">
        <v>11010</v>
      </c>
      <c r="AG38" s="118">
        <v>10329</v>
      </c>
      <c r="AH38" s="118">
        <v>1729</v>
      </c>
      <c r="AI38" s="118">
        <v>9238</v>
      </c>
      <c r="AJ38" s="118">
        <v>8723</v>
      </c>
      <c r="AK38" s="118">
        <v>8205</v>
      </c>
      <c r="AL38" s="118">
        <v>7600</v>
      </c>
      <c r="AM38" s="118">
        <v>7034</v>
      </c>
      <c r="AN38" s="119">
        <v>6560</v>
      </c>
      <c r="AP38" s="118">
        <v>6038</v>
      </c>
      <c r="AQ38" s="118">
        <v>5401</v>
      </c>
      <c r="AR38" s="118">
        <v>4797</v>
      </c>
      <c r="AS38" s="118">
        <v>4358</v>
      </c>
      <c r="AT38" s="118">
        <v>3899</v>
      </c>
      <c r="AU38" s="118">
        <v>3418</v>
      </c>
      <c r="AV38" s="118">
        <v>2942</v>
      </c>
      <c r="AW38" s="118">
        <v>2572</v>
      </c>
      <c r="AX38" s="118">
        <v>2135</v>
      </c>
      <c r="AY38" s="118">
        <v>1539</v>
      </c>
      <c r="AZ38" s="118">
        <v>1151</v>
      </c>
      <c r="BA38" s="118">
        <v>833</v>
      </c>
      <c r="BB38" s="118">
        <v>491</v>
      </c>
      <c r="BC38" s="118">
        <v>289</v>
      </c>
      <c r="BD38" s="118">
        <v>206</v>
      </c>
      <c r="BE38" s="118">
        <v>157</v>
      </c>
      <c r="BF38" s="118">
        <v>77</v>
      </c>
      <c r="BI38" s="118">
        <v>35</v>
      </c>
      <c r="BJ38" s="147">
        <v>1729</v>
      </c>
    </row>
    <row r="39" spans="1:62" x14ac:dyDescent="0.2">
      <c r="A39" s="124">
        <v>38</v>
      </c>
      <c r="B39" s="233">
        <v>305108</v>
      </c>
      <c r="C39" s="126">
        <v>14457</v>
      </c>
      <c r="D39" s="124"/>
      <c r="E39" s="127">
        <v>5003</v>
      </c>
      <c r="F39" s="232">
        <v>9454</v>
      </c>
      <c r="G39" s="126">
        <f t="shared" si="1"/>
        <v>14457</v>
      </c>
      <c r="H39" s="124">
        <f t="shared" si="2"/>
        <v>0</v>
      </c>
      <c r="I39" s="158">
        <v>38</v>
      </c>
      <c r="J39" s="232">
        <v>9454</v>
      </c>
      <c r="K39" s="160">
        <f t="shared" si="3"/>
        <v>229</v>
      </c>
      <c r="L39" s="128">
        <v>38</v>
      </c>
      <c r="M39" s="128">
        <v>9225</v>
      </c>
      <c r="R39" s="118">
        <v>36</v>
      </c>
      <c r="S39" s="147">
        <v>3401</v>
      </c>
      <c r="T39" s="147">
        <v>3302</v>
      </c>
      <c r="U39" s="147">
        <v>3085</v>
      </c>
      <c r="V39" s="147">
        <v>2965</v>
      </c>
      <c r="W39" s="147">
        <v>2858</v>
      </c>
      <c r="X39" s="147">
        <v>2779</v>
      </c>
      <c r="Y39" s="167">
        <v>2664</v>
      </c>
      <c r="Z39" s="118">
        <v>2585</v>
      </c>
      <c r="AA39" s="147">
        <v>2523</v>
      </c>
      <c r="AB39" s="147">
        <v>2348</v>
      </c>
      <c r="AC39" s="147">
        <v>2259</v>
      </c>
      <c r="AD39" s="147">
        <v>2149</v>
      </c>
      <c r="AE39" s="147">
        <v>2040</v>
      </c>
      <c r="AF39" s="147">
        <v>1945</v>
      </c>
      <c r="AG39" s="118">
        <v>1828</v>
      </c>
      <c r="AH39" s="118">
        <v>6523</v>
      </c>
      <c r="AI39" s="118">
        <v>1619</v>
      </c>
      <c r="AJ39" s="118">
        <v>1526</v>
      </c>
      <c r="AK39" s="118">
        <v>1434</v>
      </c>
      <c r="AL39" s="118">
        <v>1364</v>
      </c>
      <c r="AM39" s="118">
        <v>1268</v>
      </c>
      <c r="AN39" s="119">
        <v>1186</v>
      </c>
      <c r="AP39" s="118">
        <v>1106</v>
      </c>
      <c r="AQ39" s="118">
        <v>1023</v>
      </c>
      <c r="AR39" s="118">
        <v>931</v>
      </c>
      <c r="AS39" s="118">
        <v>850</v>
      </c>
      <c r="AT39" s="118">
        <v>771</v>
      </c>
      <c r="AU39" s="118">
        <v>699</v>
      </c>
      <c r="AV39" s="118">
        <v>629</v>
      </c>
      <c r="AW39" s="118">
        <v>551</v>
      </c>
      <c r="AX39" s="118">
        <v>489</v>
      </c>
      <c r="AY39" s="118">
        <v>386</v>
      </c>
      <c r="AZ39" s="118">
        <v>348</v>
      </c>
      <c r="BA39" s="118">
        <v>305</v>
      </c>
      <c r="BB39" s="118">
        <v>241</v>
      </c>
      <c r="BC39" s="118">
        <v>193</v>
      </c>
      <c r="BD39" s="118">
        <v>131</v>
      </c>
      <c r="BE39" s="118">
        <v>89</v>
      </c>
      <c r="BF39" s="118">
        <v>46</v>
      </c>
      <c r="BI39" s="118">
        <v>36</v>
      </c>
      <c r="BJ39" s="147">
        <v>6523</v>
      </c>
    </row>
    <row r="40" spans="1:62" x14ac:dyDescent="0.2">
      <c r="A40" s="124">
        <v>39</v>
      </c>
      <c r="B40" s="233">
        <v>397937</v>
      </c>
      <c r="C40" s="126">
        <v>87783</v>
      </c>
      <c r="D40" s="124"/>
      <c r="E40" s="127">
        <v>23735</v>
      </c>
      <c r="F40" s="232">
        <v>64048</v>
      </c>
      <c r="G40" s="126">
        <f t="shared" si="1"/>
        <v>87783</v>
      </c>
      <c r="H40" s="124">
        <f t="shared" si="2"/>
        <v>0</v>
      </c>
      <c r="I40" s="158">
        <v>39</v>
      </c>
      <c r="J40" s="232">
        <v>64048</v>
      </c>
      <c r="K40" s="160">
        <f t="shared" si="3"/>
        <v>738</v>
      </c>
      <c r="L40" s="128">
        <v>39</v>
      </c>
      <c r="M40" s="128">
        <v>63310</v>
      </c>
      <c r="R40" s="118">
        <v>37</v>
      </c>
      <c r="S40" s="147">
        <v>11923</v>
      </c>
      <c r="T40" s="147">
        <v>11658</v>
      </c>
      <c r="U40" s="147">
        <v>11181</v>
      </c>
      <c r="V40" s="147">
        <v>10772</v>
      </c>
      <c r="W40" s="147">
        <v>10425</v>
      </c>
      <c r="X40" s="147">
        <v>10144</v>
      </c>
      <c r="Y40" s="167">
        <v>9770</v>
      </c>
      <c r="Z40" s="118">
        <v>9424</v>
      </c>
      <c r="AA40" s="147">
        <v>9204</v>
      </c>
      <c r="AB40" s="147">
        <v>8755</v>
      </c>
      <c r="AC40" s="147">
        <v>8410</v>
      </c>
      <c r="AD40" s="147">
        <v>7988</v>
      </c>
      <c r="AE40" s="147">
        <v>7566</v>
      </c>
      <c r="AF40" s="147">
        <v>7207</v>
      </c>
      <c r="AG40" s="118">
        <v>6818</v>
      </c>
      <c r="AH40" s="118">
        <v>5596</v>
      </c>
      <c r="AI40" s="118">
        <v>6336</v>
      </c>
      <c r="AJ40" s="118">
        <v>6002</v>
      </c>
      <c r="AK40" s="118">
        <v>5698</v>
      </c>
      <c r="AL40" s="118">
        <v>5343</v>
      </c>
      <c r="AM40" s="118">
        <v>5039</v>
      </c>
      <c r="AN40" s="119">
        <v>4725</v>
      </c>
      <c r="AP40" s="118">
        <v>4435</v>
      </c>
      <c r="AQ40" s="118">
        <v>4082</v>
      </c>
      <c r="AR40" s="118">
        <v>3775</v>
      </c>
      <c r="AS40" s="118">
        <v>3500</v>
      </c>
      <c r="AT40" s="118">
        <v>3238</v>
      </c>
      <c r="AU40" s="118">
        <v>2958</v>
      </c>
      <c r="AV40" s="118">
        <v>2698</v>
      </c>
      <c r="AW40" s="118">
        <v>2460</v>
      </c>
      <c r="AX40" s="118">
        <v>2221</v>
      </c>
      <c r="AY40" s="118">
        <v>1724</v>
      </c>
      <c r="AZ40" s="118">
        <v>1610</v>
      </c>
      <c r="BA40" s="118">
        <v>1391</v>
      </c>
      <c r="BB40" s="118">
        <v>1134</v>
      </c>
      <c r="BC40" s="118">
        <v>900</v>
      </c>
      <c r="BD40" s="118">
        <v>636</v>
      </c>
      <c r="BE40" s="118">
        <v>383</v>
      </c>
      <c r="BF40" s="118">
        <v>182</v>
      </c>
      <c r="BI40" s="118">
        <v>37</v>
      </c>
      <c r="BJ40" s="147">
        <v>5596</v>
      </c>
    </row>
    <row r="41" spans="1:62" x14ac:dyDescent="0.2">
      <c r="A41" s="124">
        <v>40</v>
      </c>
      <c r="B41" s="233">
        <v>37153</v>
      </c>
      <c r="C41" s="126">
        <v>4464</v>
      </c>
      <c r="D41" s="124"/>
      <c r="E41" s="127">
        <v>1628</v>
      </c>
      <c r="F41" s="232">
        <v>2836</v>
      </c>
      <c r="G41" s="126">
        <f t="shared" si="1"/>
        <v>4464</v>
      </c>
      <c r="H41" s="124">
        <f t="shared" si="2"/>
        <v>0</v>
      </c>
      <c r="I41" s="158">
        <v>40</v>
      </c>
      <c r="J41" s="232">
        <v>2836</v>
      </c>
      <c r="K41" s="160">
        <f t="shared" si="3"/>
        <v>48</v>
      </c>
      <c r="L41" s="128">
        <v>40</v>
      </c>
      <c r="M41" s="128">
        <v>2788</v>
      </c>
      <c r="R41" s="118">
        <v>38</v>
      </c>
      <c r="S41" s="147">
        <v>9454</v>
      </c>
      <c r="T41" s="147">
        <v>9225</v>
      </c>
      <c r="U41" s="147">
        <v>8809</v>
      </c>
      <c r="V41" s="147">
        <v>8571</v>
      </c>
      <c r="W41" s="147">
        <v>8364</v>
      </c>
      <c r="X41" s="147">
        <v>8181</v>
      </c>
      <c r="Y41" s="167">
        <v>7950</v>
      </c>
      <c r="Z41" s="118">
        <v>7802</v>
      </c>
      <c r="AA41" s="147">
        <v>7715</v>
      </c>
      <c r="AB41" s="147">
        <v>7376</v>
      </c>
      <c r="AC41" s="147">
        <v>7164</v>
      </c>
      <c r="AD41" s="147">
        <v>6791</v>
      </c>
      <c r="AE41" s="147">
        <v>6470</v>
      </c>
      <c r="AF41" s="147">
        <v>6219</v>
      </c>
      <c r="AG41" s="118">
        <v>5933</v>
      </c>
      <c r="AH41" s="118">
        <v>43064</v>
      </c>
      <c r="AI41" s="118">
        <v>5376</v>
      </c>
      <c r="AJ41" s="118">
        <v>5138</v>
      </c>
      <c r="AK41" s="118">
        <v>4895</v>
      </c>
      <c r="AL41" s="118">
        <v>4578</v>
      </c>
      <c r="AM41" s="118">
        <v>4292</v>
      </c>
      <c r="AN41" s="119">
        <v>4102</v>
      </c>
      <c r="AP41" s="118">
        <v>3841</v>
      </c>
      <c r="AQ41" s="118">
        <v>3516</v>
      </c>
      <c r="AR41" s="118">
        <v>3203</v>
      </c>
      <c r="AS41" s="118">
        <v>3013</v>
      </c>
      <c r="AT41" s="118">
        <v>2735</v>
      </c>
      <c r="AU41" s="118">
        <v>2434</v>
      </c>
      <c r="AV41" s="118">
        <v>2152</v>
      </c>
      <c r="AW41" s="118">
        <v>1979</v>
      </c>
      <c r="AX41" s="118">
        <v>1782</v>
      </c>
      <c r="AY41" s="118">
        <v>1402</v>
      </c>
      <c r="AZ41" s="118">
        <v>1182</v>
      </c>
      <c r="BA41" s="118">
        <v>1022</v>
      </c>
      <c r="BB41" s="118">
        <v>852</v>
      </c>
      <c r="BC41" s="118">
        <v>628</v>
      </c>
      <c r="BD41" s="118">
        <v>445</v>
      </c>
      <c r="BE41" s="118">
        <v>312</v>
      </c>
      <c r="BF41" s="118">
        <v>161</v>
      </c>
      <c r="BI41" s="118">
        <v>38</v>
      </c>
      <c r="BJ41" s="147">
        <v>43064</v>
      </c>
    </row>
    <row r="42" spans="1:62" x14ac:dyDescent="0.2">
      <c r="A42" s="124">
        <v>41</v>
      </c>
      <c r="B42" s="233">
        <v>862769</v>
      </c>
      <c r="C42" s="126">
        <v>34244</v>
      </c>
      <c r="D42" s="124"/>
      <c r="E42" s="127">
        <v>7743</v>
      </c>
      <c r="F42" s="232">
        <v>26501</v>
      </c>
      <c r="G42" s="126">
        <f t="shared" si="1"/>
        <v>34244</v>
      </c>
      <c r="H42" s="124">
        <f t="shared" si="2"/>
        <v>0</v>
      </c>
      <c r="I42" s="158">
        <v>41</v>
      </c>
      <c r="J42" s="232">
        <v>26501</v>
      </c>
      <c r="K42" s="160">
        <f t="shared" si="3"/>
        <v>533</v>
      </c>
      <c r="L42" s="128">
        <v>41</v>
      </c>
      <c r="M42" s="128">
        <v>25968</v>
      </c>
      <c r="R42" s="118">
        <v>39</v>
      </c>
      <c r="S42" s="147">
        <v>64048</v>
      </c>
      <c r="T42" s="147">
        <v>63310</v>
      </c>
      <c r="U42" s="147">
        <v>62217</v>
      </c>
      <c r="V42" s="147">
        <v>60797</v>
      </c>
      <c r="W42" s="147">
        <v>60475</v>
      </c>
      <c r="X42" s="147">
        <v>60228</v>
      </c>
      <c r="Y42" s="167">
        <v>59897</v>
      </c>
      <c r="Z42" s="118">
        <v>59613</v>
      </c>
      <c r="AA42" s="147">
        <v>59209</v>
      </c>
      <c r="AB42" s="147">
        <v>57807</v>
      </c>
      <c r="AC42" s="147">
        <v>55778</v>
      </c>
      <c r="AD42" s="147">
        <v>52817</v>
      </c>
      <c r="AE42" s="147">
        <v>49852</v>
      </c>
      <c r="AF42" s="147">
        <v>48215</v>
      </c>
      <c r="AG42" s="118">
        <v>45830</v>
      </c>
      <c r="AH42" s="118">
        <v>1867</v>
      </c>
      <c r="AI42" s="118">
        <v>39836</v>
      </c>
      <c r="AJ42" s="118">
        <v>38217</v>
      </c>
      <c r="AK42" s="118">
        <v>36262</v>
      </c>
      <c r="AL42" s="118">
        <v>33791</v>
      </c>
      <c r="AM42" s="118">
        <v>31027</v>
      </c>
      <c r="AN42" s="119">
        <v>29616</v>
      </c>
      <c r="AP42" s="118">
        <v>27482</v>
      </c>
      <c r="AQ42" s="118">
        <v>24749</v>
      </c>
      <c r="AR42" s="118">
        <v>22092</v>
      </c>
      <c r="AS42" s="118">
        <v>20601</v>
      </c>
      <c r="AT42" s="118">
        <v>18489</v>
      </c>
      <c r="AU42" s="118">
        <v>16222</v>
      </c>
      <c r="AV42" s="118">
        <v>13758</v>
      </c>
      <c r="AW42" s="118">
        <v>12576</v>
      </c>
      <c r="AX42" s="118">
        <v>10746</v>
      </c>
      <c r="AY42" s="118">
        <v>8480</v>
      </c>
      <c r="AZ42" s="118">
        <v>6761</v>
      </c>
      <c r="BA42" s="118">
        <v>5981</v>
      </c>
      <c r="BB42" s="118">
        <v>4871</v>
      </c>
      <c r="BC42" s="118">
        <v>3654</v>
      </c>
      <c r="BD42" s="118">
        <v>2367</v>
      </c>
      <c r="BE42" s="118">
        <v>1690</v>
      </c>
      <c r="BF42" s="118">
        <v>841</v>
      </c>
      <c r="BI42" s="118">
        <v>39</v>
      </c>
      <c r="BJ42" s="147">
        <v>1867</v>
      </c>
    </row>
    <row r="43" spans="1:62" x14ac:dyDescent="0.2">
      <c r="A43" s="124">
        <v>42</v>
      </c>
      <c r="B43" s="233">
        <v>12798</v>
      </c>
      <c r="C43" s="126">
        <v>1217</v>
      </c>
      <c r="D43" s="124"/>
      <c r="E43" s="127">
        <v>445</v>
      </c>
      <c r="F43" s="124">
        <v>772</v>
      </c>
      <c r="G43" s="126">
        <f t="shared" si="1"/>
        <v>1217</v>
      </c>
      <c r="H43" s="124">
        <f t="shared" si="2"/>
        <v>0</v>
      </c>
      <c r="I43" s="158">
        <v>42</v>
      </c>
      <c r="J43" s="124">
        <v>772</v>
      </c>
      <c r="K43" s="160">
        <f t="shared" si="3"/>
        <v>13</v>
      </c>
      <c r="L43" s="128">
        <v>42</v>
      </c>
      <c r="M43" s="128">
        <v>759</v>
      </c>
      <c r="R43" s="118">
        <v>40</v>
      </c>
      <c r="S43" s="147">
        <v>2836</v>
      </c>
      <c r="T43" s="147">
        <v>2788</v>
      </c>
      <c r="U43" s="147">
        <v>2739</v>
      </c>
      <c r="V43" s="147">
        <v>2614</v>
      </c>
      <c r="W43" s="147">
        <v>2560</v>
      </c>
      <c r="X43" s="147">
        <v>2513</v>
      </c>
      <c r="Y43" s="167">
        <v>2463</v>
      </c>
      <c r="Z43" s="118">
        <v>2397</v>
      </c>
      <c r="AA43" s="147">
        <v>2325</v>
      </c>
      <c r="AB43" s="147">
        <v>2272</v>
      </c>
      <c r="AC43" s="147">
        <v>2223</v>
      </c>
      <c r="AD43" s="147">
        <v>2145</v>
      </c>
      <c r="AE43" s="147">
        <v>2080</v>
      </c>
      <c r="AF43" s="147">
        <v>2012</v>
      </c>
      <c r="AG43" s="118">
        <v>1906</v>
      </c>
      <c r="AH43" s="118">
        <v>16236</v>
      </c>
      <c r="AI43" s="118">
        <v>1809</v>
      </c>
      <c r="AJ43" s="118">
        <v>1735</v>
      </c>
      <c r="AK43" s="118">
        <v>1647</v>
      </c>
      <c r="AL43" s="118">
        <v>1586</v>
      </c>
      <c r="AM43" s="118">
        <v>1515</v>
      </c>
      <c r="AN43" s="119">
        <v>1466</v>
      </c>
      <c r="AP43" s="118">
        <v>1393</v>
      </c>
      <c r="AQ43" s="118">
        <v>1299</v>
      </c>
      <c r="AR43" s="118">
        <v>1189</v>
      </c>
      <c r="AS43" s="118">
        <v>1097</v>
      </c>
      <c r="AT43" s="118">
        <v>1010</v>
      </c>
      <c r="AU43" s="118">
        <v>930</v>
      </c>
      <c r="AV43" s="118">
        <v>845</v>
      </c>
      <c r="AW43" s="118">
        <v>751</v>
      </c>
      <c r="AX43" s="118">
        <v>667</v>
      </c>
      <c r="AY43" s="118">
        <v>561</v>
      </c>
      <c r="AZ43" s="118">
        <v>499</v>
      </c>
      <c r="BA43" s="118">
        <v>427</v>
      </c>
      <c r="BB43" s="118">
        <v>345</v>
      </c>
      <c r="BC43" s="118">
        <v>270</v>
      </c>
      <c r="BD43" s="118">
        <v>189</v>
      </c>
      <c r="BE43" s="118">
        <v>129</v>
      </c>
      <c r="BF43" s="118">
        <v>66</v>
      </c>
      <c r="BI43" s="118">
        <v>40</v>
      </c>
      <c r="BJ43" s="147">
        <v>16236</v>
      </c>
    </row>
    <row r="44" spans="1:62" x14ac:dyDescent="0.2">
      <c r="A44" s="124">
        <v>43</v>
      </c>
      <c r="B44" s="233">
        <v>20926</v>
      </c>
      <c r="C44" s="126">
        <v>4323</v>
      </c>
      <c r="D44" s="124"/>
      <c r="E44" s="127">
        <v>878</v>
      </c>
      <c r="F44" s="232">
        <v>3445</v>
      </c>
      <c r="G44" s="126">
        <f t="shared" si="1"/>
        <v>4323</v>
      </c>
      <c r="H44" s="124">
        <f t="shared" si="2"/>
        <v>0</v>
      </c>
      <c r="I44" s="158">
        <v>43</v>
      </c>
      <c r="J44" s="232">
        <v>3445</v>
      </c>
      <c r="K44" s="160">
        <f t="shared" si="3"/>
        <v>108</v>
      </c>
      <c r="L44" s="128">
        <v>43</v>
      </c>
      <c r="M44" s="128">
        <v>3337</v>
      </c>
      <c r="R44" s="118">
        <v>41</v>
      </c>
      <c r="S44" s="147">
        <v>26501</v>
      </c>
      <c r="T44" s="147">
        <v>25968</v>
      </c>
      <c r="U44" s="147">
        <v>24958</v>
      </c>
      <c r="V44" s="147">
        <v>24462</v>
      </c>
      <c r="W44" s="147">
        <v>23981</v>
      </c>
      <c r="X44" s="147">
        <v>23426</v>
      </c>
      <c r="Y44" s="167">
        <v>22827</v>
      </c>
      <c r="Z44" s="118">
        <v>22462</v>
      </c>
      <c r="AA44" s="147">
        <v>22296</v>
      </c>
      <c r="AB44" s="147">
        <v>21107</v>
      </c>
      <c r="AC44" s="147">
        <v>20536</v>
      </c>
      <c r="AD44" s="147">
        <v>19630</v>
      </c>
      <c r="AE44" s="147">
        <v>18735</v>
      </c>
      <c r="AF44" s="147">
        <v>17877</v>
      </c>
      <c r="AG44" s="118">
        <v>17059</v>
      </c>
      <c r="AH44" s="118">
        <v>478</v>
      </c>
      <c r="AI44" s="118">
        <v>15435</v>
      </c>
      <c r="AJ44" s="118">
        <v>14687</v>
      </c>
      <c r="AK44" s="118">
        <v>13942</v>
      </c>
      <c r="AL44" s="118">
        <v>13225</v>
      </c>
      <c r="AM44" s="118">
        <v>12567</v>
      </c>
      <c r="AN44" s="119">
        <v>11931</v>
      </c>
      <c r="AP44" s="118">
        <v>11200</v>
      </c>
      <c r="AQ44" s="118">
        <v>10392</v>
      </c>
      <c r="AR44" s="118">
        <v>9580</v>
      </c>
      <c r="AS44" s="118">
        <v>8816</v>
      </c>
      <c r="AT44" s="118">
        <v>8072</v>
      </c>
      <c r="AU44" s="118">
        <v>7352</v>
      </c>
      <c r="AV44" s="118">
        <v>6677</v>
      </c>
      <c r="AW44" s="118">
        <v>6008</v>
      </c>
      <c r="AX44" s="118">
        <v>5385</v>
      </c>
      <c r="AY44" s="118">
        <v>4451</v>
      </c>
      <c r="AZ44" s="118">
        <v>3746</v>
      </c>
      <c r="BA44" s="118">
        <v>3119</v>
      </c>
      <c r="BB44" s="118">
        <v>2486</v>
      </c>
      <c r="BC44" s="118">
        <v>1941</v>
      </c>
      <c r="BD44" s="118">
        <v>1374</v>
      </c>
      <c r="BE44" s="118">
        <v>939</v>
      </c>
      <c r="BF44" s="118">
        <v>453</v>
      </c>
      <c r="BI44" s="118">
        <v>41</v>
      </c>
      <c r="BJ44" s="118">
        <v>478</v>
      </c>
    </row>
    <row r="45" spans="1:62" x14ac:dyDescent="0.2">
      <c r="A45" s="124">
        <v>44</v>
      </c>
      <c r="B45" s="233">
        <v>39238</v>
      </c>
      <c r="C45" s="126">
        <v>19183</v>
      </c>
      <c r="D45" s="124"/>
      <c r="E45" s="127">
        <v>6699</v>
      </c>
      <c r="F45" s="232">
        <v>12484</v>
      </c>
      <c r="G45" s="126">
        <f t="shared" si="1"/>
        <v>19183</v>
      </c>
      <c r="H45" s="124">
        <f t="shared" si="2"/>
        <v>0</v>
      </c>
      <c r="I45" s="158">
        <v>44</v>
      </c>
      <c r="J45" s="232">
        <v>12484</v>
      </c>
      <c r="K45" s="160">
        <f t="shared" si="3"/>
        <v>201</v>
      </c>
      <c r="L45" s="128">
        <v>44</v>
      </c>
      <c r="M45" s="128">
        <v>12283</v>
      </c>
      <c r="R45" s="118">
        <v>42</v>
      </c>
      <c r="S45" s="118">
        <v>772</v>
      </c>
      <c r="T45" s="147">
        <v>759</v>
      </c>
      <c r="U45" s="118">
        <v>734</v>
      </c>
      <c r="V45" s="118">
        <v>701</v>
      </c>
      <c r="W45" s="118">
        <v>684</v>
      </c>
      <c r="X45" s="118">
        <v>673</v>
      </c>
      <c r="Y45" s="166">
        <v>652</v>
      </c>
      <c r="Z45" s="118">
        <v>631</v>
      </c>
      <c r="AA45" s="147">
        <v>622</v>
      </c>
      <c r="AB45" s="118">
        <v>599</v>
      </c>
      <c r="AC45" s="118">
        <v>570</v>
      </c>
      <c r="AD45" s="118">
        <v>550</v>
      </c>
      <c r="AE45" s="118">
        <v>535</v>
      </c>
      <c r="AF45" s="118">
        <v>517</v>
      </c>
      <c r="AG45" s="118">
        <v>496</v>
      </c>
      <c r="AH45" s="118">
        <v>1803</v>
      </c>
      <c r="AI45" s="118">
        <v>479</v>
      </c>
      <c r="AJ45" s="118">
        <v>451</v>
      </c>
      <c r="AK45" s="118">
        <v>436</v>
      </c>
      <c r="AL45" s="118">
        <v>408</v>
      </c>
      <c r="AM45" s="118">
        <v>391</v>
      </c>
      <c r="AN45" s="119">
        <v>368</v>
      </c>
      <c r="AP45" s="118">
        <v>346</v>
      </c>
      <c r="AQ45" s="118">
        <v>328</v>
      </c>
      <c r="AR45" s="118">
        <v>309</v>
      </c>
      <c r="AS45" s="118">
        <v>278</v>
      </c>
      <c r="AT45" s="118">
        <v>247</v>
      </c>
      <c r="AU45" s="118">
        <v>223</v>
      </c>
      <c r="AV45" s="118">
        <v>199</v>
      </c>
      <c r="AW45" s="118">
        <v>184</v>
      </c>
      <c r="AX45" s="118">
        <v>165</v>
      </c>
      <c r="AY45" s="118">
        <v>132</v>
      </c>
      <c r="AZ45" s="118">
        <v>124</v>
      </c>
      <c r="BA45" s="118">
        <v>113</v>
      </c>
      <c r="BB45" s="118">
        <v>91</v>
      </c>
      <c r="BC45" s="118">
        <v>71</v>
      </c>
      <c r="BD45" s="118">
        <v>55</v>
      </c>
      <c r="BE45" s="118">
        <v>33</v>
      </c>
      <c r="BF45" s="118">
        <v>16</v>
      </c>
      <c r="BI45" s="118">
        <v>42</v>
      </c>
      <c r="BJ45" s="147">
        <v>1803</v>
      </c>
    </row>
    <row r="46" spans="1:62" x14ac:dyDescent="0.2">
      <c r="A46" s="124">
        <v>45</v>
      </c>
      <c r="B46" s="233">
        <v>15718</v>
      </c>
      <c r="C46" s="126">
        <v>2280</v>
      </c>
      <c r="D46" s="124"/>
      <c r="E46" s="127">
        <v>649</v>
      </c>
      <c r="F46" s="232">
        <v>1631</v>
      </c>
      <c r="G46" s="126">
        <f t="shared" si="1"/>
        <v>2280</v>
      </c>
      <c r="H46" s="124">
        <f t="shared" si="2"/>
        <v>0</v>
      </c>
      <c r="I46" s="158">
        <v>45</v>
      </c>
      <c r="J46" s="232">
        <v>1631</v>
      </c>
      <c r="K46" s="160">
        <f t="shared" si="3"/>
        <v>35</v>
      </c>
      <c r="L46" s="128">
        <v>45</v>
      </c>
      <c r="M46" s="128">
        <v>1596</v>
      </c>
      <c r="R46" s="118">
        <v>43</v>
      </c>
      <c r="S46" s="147">
        <v>3445</v>
      </c>
      <c r="T46" s="147">
        <v>3337</v>
      </c>
      <c r="U46" s="147">
        <v>3190</v>
      </c>
      <c r="V46" s="147">
        <v>3076</v>
      </c>
      <c r="W46" s="147">
        <v>2958</v>
      </c>
      <c r="X46" s="147">
        <v>2820</v>
      </c>
      <c r="Y46" s="167">
        <v>2697</v>
      </c>
      <c r="Z46" s="118">
        <v>2604</v>
      </c>
      <c r="AA46" s="147">
        <v>2567</v>
      </c>
      <c r="AB46" s="147">
        <v>2456</v>
      </c>
      <c r="AC46" s="147">
        <v>2356</v>
      </c>
      <c r="AD46" s="147">
        <v>2240</v>
      </c>
      <c r="AE46" s="147">
        <v>2129</v>
      </c>
      <c r="AF46" s="147">
        <v>2022</v>
      </c>
      <c r="AG46" s="118">
        <v>1907</v>
      </c>
      <c r="AH46" s="118">
        <v>7936</v>
      </c>
      <c r="AI46" s="118">
        <v>1745</v>
      </c>
      <c r="AJ46" s="118">
        <v>1648</v>
      </c>
      <c r="AK46" s="118">
        <v>1536</v>
      </c>
      <c r="AL46" s="118">
        <v>1435</v>
      </c>
      <c r="AM46" s="118">
        <v>1352</v>
      </c>
      <c r="AN46" s="119">
        <v>1255</v>
      </c>
      <c r="AP46" s="118">
        <v>1171</v>
      </c>
      <c r="AQ46" s="118">
        <v>1064</v>
      </c>
      <c r="AR46" s="118">
        <v>968</v>
      </c>
      <c r="AS46" s="118">
        <v>887</v>
      </c>
      <c r="AT46" s="118">
        <v>817</v>
      </c>
      <c r="AU46" s="118">
        <v>730</v>
      </c>
      <c r="AV46" s="118">
        <v>647</v>
      </c>
      <c r="AW46" s="118">
        <v>582</v>
      </c>
      <c r="AX46" s="118">
        <v>517</v>
      </c>
      <c r="AY46" s="118">
        <v>410</v>
      </c>
      <c r="AZ46" s="118">
        <v>352</v>
      </c>
      <c r="BA46" s="118">
        <v>294</v>
      </c>
      <c r="BB46" s="118">
        <v>220</v>
      </c>
      <c r="BC46" s="118">
        <v>172</v>
      </c>
      <c r="BD46" s="118">
        <v>111</v>
      </c>
      <c r="BE46" s="118">
        <v>69</v>
      </c>
      <c r="BF46" s="118">
        <v>41</v>
      </c>
      <c r="BI46" s="118">
        <v>43</v>
      </c>
      <c r="BJ46" s="147">
        <v>7936</v>
      </c>
    </row>
    <row r="47" spans="1:62" x14ac:dyDescent="0.2">
      <c r="A47" s="124">
        <v>46</v>
      </c>
      <c r="B47" s="233">
        <v>5322710</v>
      </c>
      <c r="C47" s="126">
        <v>78258</v>
      </c>
      <c r="D47" s="124"/>
      <c r="E47" s="127">
        <v>52017</v>
      </c>
      <c r="F47" s="232">
        <v>26241</v>
      </c>
      <c r="G47" s="126">
        <f t="shared" si="1"/>
        <v>78258</v>
      </c>
      <c r="H47" s="124">
        <f t="shared" si="2"/>
        <v>0</v>
      </c>
      <c r="I47" s="158">
        <v>46</v>
      </c>
      <c r="J47" s="232">
        <v>26241</v>
      </c>
      <c r="K47" s="160">
        <f t="shared" si="3"/>
        <v>163</v>
      </c>
      <c r="L47" s="128">
        <v>46</v>
      </c>
      <c r="M47" s="128">
        <v>26078</v>
      </c>
      <c r="R47" s="118">
        <v>44</v>
      </c>
      <c r="S47" s="147">
        <v>12484</v>
      </c>
      <c r="T47" s="147">
        <v>12283</v>
      </c>
      <c r="U47" s="147">
        <v>11904</v>
      </c>
      <c r="V47" s="147">
        <v>11396</v>
      </c>
      <c r="W47" s="147">
        <v>11112</v>
      </c>
      <c r="X47" s="147">
        <v>10827</v>
      </c>
      <c r="Y47" s="167">
        <v>10507</v>
      </c>
      <c r="Z47" s="118">
        <v>10189</v>
      </c>
      <c r="AA47" s="147">
        <v>10031</v>
      </c>
      <c r="AB47" s="147">
        <v>9748</v>
      </c>
      <c r="AC47" s="147">
        <v>9491</v>
      </c>
      <c r="AD47" s="147">
        <v>9182</v>
      </c>
      <c r="AE47" s="147">
        <v>8816</v>
      </c>
      <c r="AF47" s="147">
        <v>8527</v>
      </c>
      <c r="AG47" s="118">
        <v>8229</v>
      </c>
      <c r="AH47" s="118">
        <v>891</v>
      </c>
      <c r="AI47" s="118">
        <v>8055</v>
      </c>
      <c r="AJ47" s="118">
        <v>7753</v>
      </c>
      <c r="AK47" s="118">
        <v>7437</v>
      </c>
      <c r="AL47" s="118">
        <v>7112</v>
      </c>
      <c r="AM47" s="118">
        <v>6710</v>
      </c>
      <c r="AN47" s="119">
        <v>6374</v>
      </c>
      <c r="AP47" s="118">
        <v>6046</v>
      </c>
      <c r="AQ47" s="118">
        <v>5667</v>
      </c>
      <c r="AR47" s="118">
        <v>5235</v>
      </c>
      <c r="AS47" s="118">
        <v>4902</v>
      </c>
      <c r="AT47" s="118">
        <v>4544</v>
      </c>
      <c r="AU47" s="118">
        <v>4173</v>
      </c>
      <c r="AV47" s="118">
        <v>3732</v>
      </c>
      <c r="AW47" s="118">
        <v>3406</v>
      </c>
      <c r="AX47" s="118">
        <v>3056</v>
      </c>
      <c r="AY47" s="118">
        <v>2530</v>
      </c>
      <c r="AZ47" s="118">
        <v>2211</v>
      </c>
      <c r="BA47" s="118">
        <v>1877</v>
      </c>
      <c r="BB47" s="118">
        <v>1553</v>
      </c>
      <c r="BC47" s="118">
        <v>1198</v>
      </c>
      <c r="BD47" s="118">
        <v>866</v>
      </c>
      <c r="BE47" s="118">
        <v>565</v>
      </c>
      <c r="BF47" s="118">
        <v>297</v>
      </c>
      <c r="BI47" s="118">
        <v>44</v>
      </c>
      <c r="BJ47" s="118">
        <v>891</v>
      </c>
    </row>
    <row r="48" spans="1:62" x14ac:dyDescent="0.2">
      <c r="A48" s="124">
        <v>47</v>
      </c>
      <c r="B48" s="233">
        <v>507175</v>
      </c>
      <c r="C48" s="126">
        <v>30161</v>
      </c>
      <c r="D48" s="124"/>
      <c r="E48" s="127">
        <v>4453</v>
      </c>
      <c r="F48" s="232">
        <v>25708</v>
      </c>
      <c r="G48" s="126">
        <f t="shared" si="1"/>
        <v>30161</v>
      </c>
      <c r="H48" s="124">
        <f t="shared" si="2"/>
        <v>0</v>
      </c>
      <c r="I48" s="158">
        <v>47</v>
      </c>
      <c r="J48" s="232">
        <v>25708</v>
      </c>
      <c r="K48" s="160">
        <f t="shared" si="3"/>
        <v>622</v>
      </c>
      <c r="L48" s="128">
        <v>47</v>
      </c>
      <c r="M48" s="128">
        <v>25086</v>
      </c>
      <c r="R48" s="118">
        <v>45</v>
      </c>
      <c r="S48" s="147">
        <v>1631</v>
      </c>
      <c r="T48" s="147">
        <v>1596</v>
      </c>
      <c r="U48" s="147">
        <v>1537</v>
      </c>
      <c r="V48" s="147">
        <v>1456</v>
      </c>
      <c r="W48" s="147">
        <v>1414</v>
      </c>
      <c r="X48" s="147">
        <v>1388</v>
      </c>
      <c r="Y48" s="167">
        <v>1340</v>
      </c>
      <c r="Z48" s="118">
        <v>1288</v>
      </c>
      <c r="AA48" s="147">
        <v>1260</v>
      </c>
      <c r="AB48" s="147">
        <v>1209</v>
      </c>
      <c r="AC48" s="147">
        <v>1180</v>
      </c>
      <c r="AD48" s="147">
        <v>1107</v>
      </c>
      <c r="AE48" s="147">
        <v>1050</v>
      </c>
      <c r="AF48" s="118">
        <v>997</v>
      </c>
      <c r="AG48" s="118">
        <v>940</v>
      </c>
      <c r="AH48" s="118">
        <v>20569</v>
      </c>
      <c r="AI48" s="118">
        <v>874</v>
      </c>
      <c r="AJ48" s="118">
        <v>836</v>
      </c>
      <c r="AK48" s="118">
        <v>784</v>
      </c>
      <c r="AL48" s="118">
        <v>736</v>
      </c>
      <c r="AM48" s="118">
        <v>698</v>
      </c>
      <c r="AN48" s="119">
        <v>658</v>
      </c>
      <c r="AP48" s="118">
        <v>612</v>
      </c>
      <c r="AQ48" s="118">
        <v>569</v>
      </c>
      <c r="AR48" s="118">
        <v>517</v>
      </c>
      <c r="AS48" s="118">
        <v>473</v>
      </c>
      <c r="AT48" s="118">
        <v>436</v>
      </c>
      <c r="AU48" s="118">
        <v>404</v>
      </c>
      <c r="AV48" s="118">
        <v>368</v>
      </c>
      <c r="AW48" s="118">
        <v>338</v>
      </c>
      <c r="AX48" s="118">
        <v>293</v>
      </c>
      <c r="AY48" s="118">
        <v>239</v>
      </c>
      <c r="AZ48" s="118">
        <v>215</v>
      </c>
      <c r="BA48" s="118">
        <v>183</v>
      </c>
      <c r="BB48" s="118">
        <v>145</v>
      </c>
      <c r="BC48" s="118">
        <v>114</v>
      </c>
      <c r="BD48" s="118">
        <v>85</v>
      </c>
      <c r="BE48" s="118">
        <v>61</v>
      </c>
      <c r="BF48" s="118">
        <v>25</v>
      </c>
      <c r="BI48" s="118">
        <v>45</v>
      </c>
      <c r="BJ48" s="147">
        <v>20569</v>
      </c>
    </row>
    <row r="49" spans="1:62" x14ac:dyDescent="0.2">
      <c r="A49" s="124">
        <v>48</v>
      </c>
      <c r="B49" s="233">
        <v>24482</v>
      </c>
      <c r="C49" s="126">
        <v>1614</v>
      </c>
      <c r="D49" s="124"/>
      <c r="E49" s="127">
        <v>545</v>
      </c>
      <c r="F49" s="124">
        <v>1069</v>
      </c>
      <c r="G49" s="126">
        <f t="shared" si="1"/>
        <v>1614</v>
      </c>
      <c r="H49" s="124">
        <f t="shared" si="2"/>
        <v>0</v>
      </c>
      <c r="I49" s="158">
        <v>48</v>
      </c>
      <c r="J49" s="232">
        <v>1069</v>
      </c>
      <c r="K49" s="160">
        <f t="shared" si="3"/>
        <v>29</v>
      </c>
      <c r="L49" s="128">
        <v>48</v>
      </c>
      <c r="M49" s="128">
        <v>1040</v>
      </c>
      <c r="R49" s="118">
        <v>46</v>
      </c>
      <c r="S49" s="147">
        <v>26241</v>
      </c>
      <c r="T49" s="147">
        <v>26078</v>
      </c>
      <c r="U49" s="147">
        <v>25776</v>
      </c>
      <c r="V49" s="147">
        <v>25398</v>
      </c>
      <c r="W49" s="147">
        <v>25202</v>
      </c>
      <c r="X49" s="147">
        <v>25001</v>
      </c>
      <c r="Y49" s="167">
        <v>24705</v>
      </c>
      <c r="Z49" s="118">
        <v>24293</v>
      </c>
      <c r="AA49" s="147">
        <v>23861</v>
      </c>
      <c r="AB49" s="147">
        <v>23391</v>
      </c>
      <c r="AC49" s="147">
        <v>23011</v>
      </c>
      <c r="AD49" s="147">
        <v>22561</v>
      </c>
      <c r="AE49" s="147">
        <v>22093</v>
      </c>
      <c r="AF49" s="147">
        <v>21624</v>
      </c>
      <c r="AG49" s="118">
        <v>21094</v>
      </c>
      <c r="AH49" s="118">
        <v>13932</v>
      </c>
      <c r="AI49" s="118">
        <v>20061</v>
      </c>
      <c r="AJ49" s="118">
        <v>19378</v>
      </c>
      <c r="AK49" s="118">
        <v>18811</v>
      </c>
      <c r="AL49" s="118">
        <v>18224</v>
      </c>
      <c r="AM49" s="118">
        <v>17607</v>
      </c>
      <c r="AN49" s="119">
        <v>17004</v>
      </c>
      <c r="AP49" s="118">
        <v>16397</v>
      </c>
      <c r="AQ49" s="118">
        <v>15768</v>
      </c>
      <c r="AR49" s="118">
        <v>15204</v>
      </c>
      <c r="AS49" s="118">
        <v>14668</v>
      </c>
      <c r="AT49" s="118">
        <v>14197</v>
      </c>
      <c r="AU49" s="118">
        <v>13566</v>
      </c>
      <c r="AV49" s="118">
        <v>12877</v>
      </c>
      <c r="AW49" s="118">
        <v>11937</v>
      </c>
      <c r="AX49" s="118">
        <v>11442</v>
      </c>
      <c r="AY49" s="118">
        <v>10207</v>
      </c>
      <c r="AZ49" s="118">
        <v>9441</v>
      </c>
      <c r="BA49" s="118">
        <v>8199</v>
      </c>
      <c r="BB49" s="118">
        <v>6864</v>
      </c>
      <c r="BC49" s="118">
        <v>5477</v>
      </c>
      <c r="BD49" s="118">
        <v>4051</v>
      </c>
      <c r="BE49" s="118">
        <v>2838</v>
      </c>
      <c r="BF49" s="118">
        <v>1475</v>
      </c>
      <c r="BI49" s="118">
        <v>46</v>
      </c>
      <c r="BJ49" s="147">
        <v>13932</v>
      </c>
    </row>
    <row r="50" spans="1:62" x14ac:dyDescent="0.2">
      <c r="A50" s="124">
        <v>49</v>
      </c>
      <c r="B50" s="233">
        <v>214728</v>
      </c>
      <c r="C50" s="126">
        <v>3203</v>
      </c>
      <c r="D50" s="124"/>
      <c r="E50" s="127">
        <v>930</v>
      </c>
      <c r="F50" s="232">
        <v>2273</v>
      </c>
      <c r="G50" s="126">
        <f t="shared" si="1"/>
        <v>3203</v>
      </c>
      <c r="H50" s="124">
        <f t="shared" si="2"/>
        <v>0</v>
      </c>
      <c r="I50" s="158">
        <v>49</v>
      </c>
      <c r="J50" s="232">
        <v>2273</v>
      </c>
      <c r="K50" s="160">
        <f t="shared" si="3"/>
        <v>41</v>
      </c>
      <c r="L50" s="128">
        <v>49</v>
      </c>
      <c r="M50" s="128">
        <v>2232</v>
      </c>
      <c r="R50" s="118">
        <v>47</v>
      </c>
      <c r="S50" s="147">
        <v>25708</v>
      </c>
      <c r="T50" s="147">
        <v>25086</v>
      </c>
      <c r="U50" s="147">
        <v>24150</v>
      </c>
      <c r="V50" s="147">
        <v>23245</v>
      </c>
      <c r="W50" s="147">
        <v>22521</v>
      </c>
      <c r="X50" s="147">
        <v>21733</v>
      </c>
      <c r="Y50" s="167">
        <v>20866</v>
      </c>
      <c r="Z50" s="118">
        <v>20252</v>
      </c>
      <c r="AA50" s="147">
        <v>20067</v>
      </c>
      <c r="AB50" s="147">
        <v>19095</v>
      </c>
      <c r="AC50" s="147">
        <v>18395</v>
      </c>
      <c r="AD50" s="147">
        <v>17443</v>
      </c>
      <c r="AE50" s="147">
        <v>16549</v>
      </c>
      <c r="AF50" s="147">
        <v>15679</v>
      </c>
      <c r="AG50" s="118">
        <v>14796</v>
      </c>
      <c r="AH50" s="118">
        <v>636</v>
      </c>
      <c r="AI50" s="118">
        <v>13098</v>
      </c>
      <c r="AJ50" s="118">
        <v>12209</v>
      </c>
      <c r="AK50" s="118">
        <v>11392</v>
      </c>
      <c r="AL50" s="118">
        <v>10496</v>
      </c>
      <c r="AM50" s="118">
        <v>9770</v>
      </c>
      <c r="AN50" s="119">
        <v>9051</v>
      </c>
      <c r="AP50" s="118">
        <v>8405</v>
      </c>
      <c r="AQ50" s="118">
        <v>7656</v>
      </c>
      <c r="AR50" s="118">
        <v>6891</v>
      </c>
      <c r="AS50" s="118">
        <v>6170</v>
      </c>
      <c r="AT50" s="118">
        <v>5488</v>
      </c>
      <c r="AU50" s="118">
        <v>4883</v>
      </c>
      <c r="AV50" s="118">
        <v>4321</v>
      </c>
      <c r="AW50" s="118">
        <v>3776</v>
      </c>
      <c r="AX50" s="118">
        <v>3302</v>
      </c>
      <c r="AY50" s="118">
        <v>2578</v>
      </c>
      <c r="AZ50" s="118">
        <v>2232</v>
      </c>
      <c r="BA50" s="118">
        <v>1902</v>
      </c>
      <c r="BB50" s="118">
        <v>1599</v>
      </c>
      <c r="BC50" s="118">
        <v>1220</v>
      </c>
      <c r="BD50" s="118">
        <v>869</v>
      </c>
      <c r="BE50" s="118">
        <v>554</v>
      </c>
      <c r="BF50" s="118">
        <v>301</v>
      </c>
      <c r="BI50" s="118">
        <v>47</v>
      </c>
      <c r="BJ50" s="118">
        <v>636</v>
      </c>
    </row>
    <row r="51" spans="1:62" x14ac:dyDescent="0.2">
      <c r="A51" s="124">
        <v>50</v>
      </c>
      <c r="B51" s="233">
        <v>237895</v>
      </c>
      <c r="C51" s="126">
        <v>1518</v>
      </c>
      <c r="D51" s="124"/>
      <c r="E51" s="127">
        <v>414</v>
      </c>
      <c r="F51" s="124">
        <v>1104</v>
      </c>
      <c r="G51" s="126">
        <f t="shared" si="1"/>
        <v>1518</v>
      </c>
      <c r="H51" s="124">
        <f t="shared" si="2"/>
        <v>0</v>
      </c>
      <c r="I51" s="158">
        <v>50</v>
      </c>
      <c r="J51" s="232">
        <v>1104</v>
      </c>
      <c r="K51" s="160">
        <f t="shared" si="3"/>
        <v>23</v>
      </c>
      <c r="L51" s="128">
        <v>50</v>
      </c>
      <c r="M51" s="128">
        <v>1081</v>
      </c>
      <c r="R51" s="118">
        <v>48</v>
      </c>
      <c r="S51" s="147">
        <v>1069</v>
      </c>
      <c r="T51" s="147">
        <v>1040</v>
      </c>
      <c r="U51" s="147">
        <v>1010</v>
      </c>
      <c r="V51" s="118">
        <v>976</v>
      </c>
      <c r="W51" s="118">
        <v>956</v>
      </c>
      <c r="X51" s="118">
        <v>933</v>
      </c>
      <c r="Y51" s="166">
        <v>887</v>
      </c>
      <c r="Z51" s="118">
        <v>865</v>
      </c>
      <c r="AA51" s="147">
        <v>848</v>
      </c>
      <c r="AB51" s="118">
        <v>814</v>
      </c>
      <c r="AC51" s="118">
        <v>788</v>
      </c>
      <c r="AD51" s="118">
        <v>755</v>
      </c>
      <c r="AE51" s="118">
        <v>727</v>
      </c>
      <c r="AF51" s="118">
        <v>691</v>
      </c>
      <c r="AG51" s="118">
        <v>659</v>
      </c>
      <c r="AH51" s="118">
        <v>1387</v>
      </c>
      <c r="AI51" s="118">
        <v>659</v>
      </c>
      <c r="AJ51" s="118">
        <v>615</v>
      </c>
      <c r="AK51" s="118">
        <v>583</v>
      </c>
      <c r="AL51" s="118">
        <v>543</v>
      </c>
      <c r="AM51" s="118">
        <v>517</v>
      </c>
      <c r="AN51" s="119">
        <v>471</v>
      </c>
      <c r="AP51" s="118">
        <v>444</v>
      </c>
      <c r="AQ51" s="118">
        <v>403</v>
      </c>
      <c r="AR51" s="118">
        <v>366</v>
      </c>
      <c r="AS51" s="118">
        <v>342</v>
      </c>
      <c r="AT51" s="118">
        <v>317</v>
      </c>
      <c r="AU51" s="118">
        <v>287</v>
      </c>
      <c r="AV51" s="118">
        <v>263</v>
      </c>
      <c r="AW51" s="118">
        <v>234</v>
      </c>
      <c r="AX51" s="118">
        <v>212</v>
      </c>
      <c r="AY51" s="118">
        <v>169</v>
      </c>
      <c r="AZ51" s="118">
        <v>149</v>
      </c>
      <c r="BA51" s="118">
        <v>122</v>
      </c>
      <c r="BB51" s="118">
        <v>97</v>
      </c>
      <c r="BC51" s="118">
        <v>68</v>
      </c>
      <c r="BD51" s="118">
        <v>48</v>
      </c>
      <c r="BE51" s="118">
        <v>34</v>
      </c>
      <c r="BF51" s="118">
        <v>19</v>
      </c>
      <c r="BI51" s="118">
        <v>48</v>
      </c>
      <c r="BJ51" s="147">
        <v>1387</v>
      </c>
    </row>
    <row r="52" spans="1:62" x14ac:dyDescent="0.2">
      <c r="A52" s="124">
        <v>51</v>
      </c>
      <c r="B52" s="233">
        <v>788</v>
      </c>
      <c r="C52" s="126">
        <v>168</v>
      </c>
      <c r="D52" s="124"/>
      <c r="E52" s="127">
        <v>78</v>
      </c>
      <c r="F52" s="124">
        <v>90</v>
      </c>
      <c r="G52" s="126">
        <f t="shared" si="1"/>
        <v>168</v>
      </c>
      <c r="H52" s="124">
        <f t="shared" si="2"/>
        <v>0</v>
      </c>
      <c r="I52" s="158">
        <v>51</v>
      </c>
      <c r="J52" s="124">
        <v>90</v>
      </c>
      <c r="K52" s="160">
        <f t="shared" si="3"/>
        <v>1</v>
      </c>
      <c r="L52" s="128">
        <v>51</v>
      </c>
      <c r="M52" s="128">
        <v>89</v>
      </c>
      <c r="R52" s="118">
        <v>49</v>
      </c>
      <c r="S52" s="147">
        <v>2273</v>
      </c>
      <c r="T52" s="147">
        <v>2232</v>
      </c>
      <c r="U52" s="147">
        <v>2151</v>
      </c>
      <c r="V52" s="147">
        <v>2077</v>
      </c>
      <c r="W52" s="147">
        <v>2031</v>
      </c>
      <c r="X52" s="147">
        <v>1972</v>
      </c>
      <c r="Y52" s="167">
        <v>1910</v>
      </c>
      <c r="Z52" s="118">
        <v>1855</v>
      </c>
      <c r="AA52" s="147">
        <v>1812</v>
      </c>
      <c r="AB52" s="147">
        <v>1747</v>
      </c>
      <c r="AC52" s="147">
        <v>1694</v>
      </c>
      <c r="AD52" s="147">
        <v>1620</v>
      </c>
      <c r="AE52" s="147">
        <v>1587</v>
      </c>
      <c r="AF52" s="147">
        <v>1513</v>
      </c>
      <c r="AG52" s="118">
        <v>1414</v>
      </c>
      <c r="AH52" s="118">
        <v>647</v>
      </c>
      <c r="AI52" s="118">
        <v>1357</v>
      </c>
      <c r="AJ52" s="118">
        <v>1282</v>
      </c>
      <c r="AK52" s="118">
        <v>1216</v>
      </c>
      <c r="AL52" s="118">
        <v>1155</v>
      </c>
      <c r="AM52" s="118">
        <v>1085</v>
      </c>
      <c r="AN52" s="119">
        <v>1003</v>
      </c>
      <c r="AP52" s="118">
        <v>952</v>
      </c>
      <c r="AQ52" s="118">
        <v>878</v>
      </c>
      <c r="AR52" s="118">
        <v>803</v>
      </c>
      <c r="AS52" s="118">
        <v>737</v>
      </c>
      <c r="AT52" s="118">
        <v>675</v>
      </c>
      <c r="AU52" s="118">
        <v>616</v>
      </c>
      <c r="AV52" s="118">
        <v>562</v>
      </c>
      <c r="AW52" s="118">
        <v>516</v>
      </c>
      <c r="AX52" s="118">
        <v>469</v>
      </c>
      <c r="AY52" s="118">
        <v>390</v>
      </c>
      <c r="AZ52" s="118">
        <v>363</v>
      </c>
      <c r="BA52" s="118">
        <v>297</v>
      </c>
      <c r="BB52" s="118">
        <v>239</v>
      </c>
      <c r="BC52" s="118">
        <v>199</v>
      </c>
      <c r="BD52" s="118">
        <v>142</v>
      </c>
      <c r="BE52" s="118">
        <v>93</v>
      </c>
      <c r="BF52" s="118">
        <v>41</v>
      </c>
      <c r="BI52" s="118">
        <v>49</v>
      </c>
      <c r="BJ52" s="118">
        <v>647</v>
      </c>
    </row>
    <row r="53" spans="1:62" x14ac:dyDescent="0.2">
      <c r="A53" s="124">
        <v>52</v>
      </c>
      <c r="B53" s="233">
        <v>71203</v>
      </c>
      <c r="C53" s="126">
        <v>16056</v>
      </c>
      <c r="D53" s="124"/>
      <c r="E53" s="127">
        <v>5887</v>
      </c>
      <c r="F53" s="232">
        <v>10169</v>
      </c>
      <c r="G53" s="126">
        <f t="shared" si="1"/>
        <v>16056</v>
      </c>
      <c r="H53" s="124">
        <f t="shared" si="2"/>
        <v>0</v>
      </c>
      <c r="I53" s="158">
        <v>52</v>
      </c>
      <c r="J53" s="232">
        <v>10169</v>
      </c>
      <c r="K53" s="160">
        <f t="shared" si="3"/>
        <v>207</v>
      </c>
      <c r="L53" s="128">
        <v>52</v>
      </c>
      <c r="M53" s="128">
        <v>9962</v>
      </c>
      <c r="R53" s="118">
        <v>50</v>
      </c>
      <c r="S53" s="147">
        <v>1104</v>
      </c>
      <c r="T53" s="147">
        <v>1081</v>
      </c>
      <c r="U53" s="147">
        <v>1051</v>
      </c>
      <c r="V53" s="118">
        <v>1016</v>
      </c>
      <c r="W53" s="118">
        <v>998</v>
      </c>
      <c r="X53" s="118">
        <v>970</v>
      </c>
      <c r="Y53" s="166">
        <v>942</v>
      </c>
      <c r="Z53" s="118">
        <v>918</v>
      </c>
      <c r="AA53" s="147">
        <v>912</v>
      </c>
      <c r="AB53" s="118">
        <v>869</v>
      </c>
      <c r="AC53" s="118">
        <v>812</v>
      </c>
      <c r="AD53" s="118">
        <v>784</v>
      </c>
      <c r="AE53" s="118">
        <v>748</v>
      </c>
      <c r="AF53" s="118">
        <v>714</v>
      </c>
      <c r="AG53" s="118">
        <v>683</v>
      </c>
      <c r="AH53" s="118">
        <v>68</v>
      </c>
      <c r="AI53" s="118">
        <v>654</v>
      </c>
      <c r="AJ53" s="118">
        <v>624</v>
      </c>
      <c r="AK53" s="118">
        <v>591</v>
      </c>
      <c r="AL53" s="118">
        <v>561</v>
      </c>
      <c r="AM53" s="118">
        <v>528</v>
      </c>
      <c r="AN53" s="119">
        <v>488</v>
      </c>
      <c r="AP53" s="118">
        <v>445</v>
      </c>
      <c r="AQ53" s="118">
        <v>412</v>
      </c>
      <c r="AR53" s="118">
        <v>380</v>
      </c>
      <c r="AS53" s="118">
        <v>340</v>
      </c>
      <c r="AT53" s="118">
        <v>308</v>
      </c>
      <c r="AU53" s="118">
        <v>276</v>
      </c>
      <c r="AV53" s="118">
        <v>255</v>
      </c>
      <c r="AW53" s="118">
        <v>228</v>
      </c>
      <c r="AX53" s="118">
        <v>200</v>
      </c>
      <c r="AY53" s="118">
        <v>168</v>
      </c>
      <c r="AZ53" s="118">
        <v>144</v>
      </c>
      <c r="BA53" s="118">
        <v>121</v>
      </c>
      <c r="BB53" s="118">
        <v>97</v>
      </c>
      <c r="BC53" s="118">
        <v>71</v>
      </c>
      <c r="BD53" s="118">
        <v>49</v>
      </c>
      <c r="BE53" s="118">
        <v>38</v>
      </c>
      <c r="BF53" s="118">
        <v>20</v>
      </c>
      <c r="BI53" s="118">
        <v>50</v>
      </c>
      <c r="BJ53" s="118">
        <v>68</v>
      </c>
    </row>
    <row r="54" spans="1:62" x14ac:dyDescent="0.2">
      <c r="A54" s="124">
        <v>53</v>
      </c>
      <c r="B54" s="233">
        <v>24319</v>
      </c>
      <c r="C54" s="126">
        <v>1467</v>
      </c>
      <c r="D54" s="124"/>
      <c r="E54" s="127">
        <v>529</v>
      </c>
      <c r="F54" s="124">
        <v>938</v>
      </c>
      <c r="G54" s="126">
        <f t="shared" si="1"/>
        <v>1467</v>
      </c>
      <c r="H54" s="124">
        <f t="shared" si="2"/>
        <v>0</v>
      </c>
      <c r="I54" s="158">
        <v>53</v>
      </c>
      <c r="J54" s="124">
        <v>938</v>
      </c>
      <c r="K54" s="160">
        <f t="shared" si="3"/>
        <v>11</v>
      </c>
      <c r="L54" s="128">
        <v>53</v>
      </c>
      <c r="M54" s="128">
        <v>927</v>
      </c>
      <c r="R54" s="118">
        <v>51</v>
      </c>
      <c r="S54" s="118">
        <v>90</v>
      </c>
      <c r="T54" s="118">
        <v>89</v>
      </c>
      <c r="U54" s="118">
        <v>89</v>
      </c>
      <c r="V54" s="118">
        <v>88</v>
      </c>
      <c r="W54" s="118">
        <v>87</v>
      </c>
      <c r="X54" s="118">
        <v>85</v>
      </c>
      <c r="Y54" s="166">
        <v>82</v>
      </c>
      <c r="Z54" s="118">
        <v>79</v>
      </c>
      <c r="AA54" s="147">
        <v>79</v>
      </c>
      <c r="AB54" s="118">
        <v>79</v>
      </c>
      <c r="AC54" s="118">
        <v>74</v>
      </c>
      <c r="AD54" s="118">
        <v>74</v>
      </c>
      <c r="AE54" s="118">
        <v>74</v>
      </c>
      <c r="AF54" s="118">
        <v>73</v>
      </c>
      <c r="AG54" s="118">
        <v>71</v>
      </c>
      <c r="AH54" s="118">
        <v>6124</v>
      </c>
      <c r="AI54" s="118">
        <v>73</v>
      </c>
      <c r="AJ54" s="118">
        <v>68</v>
      </c>
      <c r="AK54" s="118">
        <v>59</v>
      </c>
      <c r="AL54" s="118">
        <v>55</v>
      </c>
      <c r="AM54" s="118">
        <v>50</v>
      </c>
      <c r="AN54" s="119">
        <v>48</v>
      </c>
      <c r="AP54" s="118">
        <v>44</v>
      </c>
      <c r="AQ54" s="118">
        <v>43</v>
      </c>
      <c r="AR54" s="118">
        <v>42</v>
      </c>
      <c r="AS54" s="118">
        <v>41</v>
      </c>
      <c r="AT54" s="118">
        <v>40</v>
      </c>
      <c r="AU54" s="118">
        <v>38</v>
      </c>
      <c r="AV54" s="118">
        <v>32</v>
      </c>
      <c r="AW54" s="118">
        <v>30</v>
      </c>
      <c r="AX54" s="118">
        <v>27</v>
      </c>
      <c r="AY54" s="118">
        <v>20</v>
      </c>
      <c r="AZ54" s="118">
        <v>16</v>
      </c>
      <c r="BA54" s="118">
        <v>12</v>
      </c>
      <c r="BB54" s="118">
        <v>8</v>
      </c>
      <c r="BC54" s="118">
        <v>8</v>
      </c>
      <c r="BD54" s="118">
        <v>5</v>
      </c>
      <c r="BE54" s="118">
        <v>4</v>
      </c>
      <c r="BF54" s="118">
        <v>2</v>
      </c>
      <c r="BI54" s="118">
        <v>51</v>
      </c>
      <c r="BJ54" s="147">
        <v>6124</v>
      </c>
    </row>
    <row r="55" spans="1:62" x14ac:dyDescent="0.2">
      <c r="A55" s="124">
        <v>54</v>
      </c>
      <c r="B55" s="233">
        <v>866308</v>
      </c>
      <c r="C55" s="126">
        <v>1891</v>
      </c>
      <c r="D55" s="124"/>
      <c r="E55" s="127">
        <v>849</v>
      </c>
      <c r="F55" s="232">
        <v>1042</v>
      </c>
      <c r="G55" s="126">
        <f t="shared" si="1"/>
        <v>1891</v>
      </c>
      <c r="H55" s="124">
        <f t="shared" si="2"/>
        <v>0</v>
      </c>
      <c r="I55" s="158">
        <v>54</v>
      </c>
      <c r="J55" s="232">
        <v>1042</v>
      </c>
      <c r="K55" s="160">
        <f t="shared" si="3"/>
        <v>5</v>
      </c>
      <c r="L55" s="128">
        <v>54</v>
      </c>
      <c r="M55" s="128">
        <v>1037</v>
      </c>
      <c r="R55" s="118">
        <v>52</v>
      </c>
      <c r="S55" s="147">
        <v>10169</v>
      </c>
      <c r="T55" s="147">
        <v>9962</v>
      </c>
      <c r="U55" s="147">
        <v>9555</v>
      </c>
      <c r="V55" s="147">
        <v>9319</v>
      </c>
      <c r="W55" s="147">
        <v>9047</v>
      </c>
      <c r="X55" s="147">
        <v>8793</v>
      </c>
      <c r="Y55" s="167">
        <v>8529</v>
      </c>
      <c r="Z55" s="118">
        <v>8312</v>
      </c>
      <c r="AA55" s="147">
        <v>8176</v>
      </c>
      <c r="AB55" s="147">
        <v>7801</v>
      </c>
      <c r="AC55" s="147">
        <v>7607</v>
      </c>
      <c r="AD55" s="147">
        <v>7322</v>
      </c>
      <c r="AE55" s="147">
        <v>7022</v>
      </c>
      <c r="AF55" s="147">
        <v>6742</v>
      </c>
      <c r="AG55" s="118">
        <v>6438</v>
      </c>
      <c r="AH55" s="118">
        <v>643</v>
      </c>
      <c r="AI55" s="118">
        <v>5947</v>
      </c>
      <c r="AJ55" s="118">
        <v>5672</v>
      </c>
      <c r="AK55" s="118">
        <v>5406</v>
      </c>
      <c r="AL55" s="118">
        <v>5132</v>
      </c>
      <c r="AM55" s="118">
        <v>4872</v>
      </c>
      <c r="AN55" s="119">
        <v>4643</v>
      </c>
      <c r="AP55" s="118">
        <v>4351</v>
      </c>
      <c r="AQ55" s="118">
        <v>4060</v>
      </c>
      <c r="AR55" s="118">
        <v>3791</v>
      </c>
      <c r="AS55" s="118">
        <v>3504</v>
      </c>
      <c r="AT55" s="118">
        <v>3219</v>
      </c>
      <c r="AU55" s="118">
        <v>2938</v>
      </c>
      <c r="AV55" s="118">
        <v>2695</v>
      </c>
      <c r="AW55" s="118">
        <v>2454</v>
      </c>
      <c r="AX55" s="118">
        <v>2213</v>
      </c>
      <c r="AY55" s="118">
        <v>1857</v>
      </c>
      <c r="AZ55" s="118">
        <v>1614</v>
      </c>
      <c r="BA55" s="118">
        <v>1395</v>
      </c>
      <c r="BB55" s="118">
        <v>1101</v>
      </c>
      <c r="BC55" s="118">
        <v>844</v>
      </c>
      <c r="BD55" s="118">
        <v>629</v>
      </c>
      <c r="BE55" s="118">
        <v>443</v>
      </c>
      <c r="BF55" s="118">
        <v>209</v>
      </c>
      <c r="BI55" s="118">
        <v>52</v>
      </c>
      <c r="BJ55" s="118">
        <v>643</v>
      </c>
    </row>
    <row r="56" spans="1:62" x14ac:dyDescent="0.2">
      <c r="A56" s="124">
        <v>55</v>
      </c>
      <c r="B56" s="233">
        <v>13143</v>
      </c>
      <c r="C56" s="126">
        <v>908</v>
      </c>
      <c r="D56" s="124"/>
      <c r="E56" s="127">
        <v>245</v>
      </c>
      <c r="F56" s="124">
        <v>663</v>
      </c>
      <c r="G56" s="126">
        <f t="shared" si="1"/>
        <v>908</v>
      </c>
      <c r="H56" s="124">
        <f t="shared" si="2"/>
        <v>0</v>
      </c>
      <c r="I56" s="158">
        <v>55</v>
      </c>
      <c r="J56" s="124">
        <v>663</v>
      </c>
      <c r="K56" s="160">
        <f t="shared" si="3"/>
        <v>12</v>
      </c>
      <c r="L56" s="128">
        <v>55</v>
      </c>
      <c r="M56" s="128">
        <v>651</v>
      </c>
      <c r="R56" s="118">
        <v>53</v>
      </c>
      <c r="S56" s="118">
        <v>938</v>
      </c>
      <c r="T56" s="118">
        <v>927</v>
      </c>
      <c r="U56" s="118">
        <v>910</v>
      </c>
      <c r="V56" s="118">
        <v>889</v>
      </c>
      <c r="W56" s="118">
        <v>880</v>
      </c>
      <c r="X56" s="118">
        <v>864</v>
      </c>
      <c r="Y56" s="166">
        <v>859</v>
      </c>
      <c r="Z56" s="118">
        <v>846</v>
      </c>
      <c r="AA56" s="118">
        <v>841</v>
      </c>
      <c r="AB56" s="118">
        <v>823</v>
      </c>
      <c r="AC56" s="118">
        <v>795</v>
      </c>
      <c r="AD56" s="118">
        <v>762</v>
      </c>
      <c r="AE56" s="118">
        <v>721</v>
      </c>
      <c r="AF56" s="118">
        <v>700</v>
      </c>
      <c r="AG56" s="118">
        <v>666</v>
      </c>
      <c r="AH56" s="118">
        <v>887</v>
      </c>
      <c r="AI56" s="118">
        <v>625</v>
      </c>
      <c r="AJ56" s="118">
        <v>604</v>
      </c>
      <c r="AK56" s="118">
        <v>564</v>
      </c>
      <c r="AL56" s="118">
        <v>531</v>
      </c>
      <c r="AM56" s="118">
        <v>494</v>
      </c>
      <c r="AN56" s="119">
        <v>469</v>
      </c>
      <c r="AP56" s="118">
        <v>435</v>
      </c>
      <c r="AQ56" s="118">
        <v>409</v>
      </c>
      <c r="AR56" s="118">
        <v>384</v>
      </c>
      <c r="AS56" s="118">
        <v>353</v>
      </c>
      <c r="AT56" s="118">
        <v>323</v>
      </c>
      <c r="AU56" s="118">
        <v>287</v>
      </c>
      <c r="AV56" s="118">
        <v>266</v>
      </c>
      <c r="AW56" s="118">
        <v>240</v>
      </c>
      <c r="AX56" s="118">
        <v>220</v>
      </c>
      <c r="AY56" s="118">
        <v>164</v>
      </c>
      <c r="AZ56" s="118">
        <v>139</v>
      </c>
      <c r="BA56" s="118">
        <v>122</v>
      </c>
      <c r="BB56" s="118">
        <v>98</v>
      </c>
      <c r="BC56" s="118">
        <v>67</v>
      </c>
      <c r="BD56" s="118">
        <v>51</v>
      </c>
      <c r="BE56" s="118">
        <v>36</v>
      </c>
      <c r="BF56" s="118">
        <v>16</v>
      </c>
      <c r="BI56" s="118">
        <v>53</v>
      </c>
      <c r="BJ56" s="118">
        <v>887</v>
      </c>
    </row>
    <row r="57" spans="1:62" x14ac:dyDescent="0.2">
      <c r="A57" s="124">
        <v>56</v>
      </c>
      <c r="B57" s="233">
        <v>393291</v>
      </c>
      <c r="C57" s="126">
        <v>22511</v>
      </c>
      <c r="D57" s="124"/>
      <c r="E57" s="127">
        <v>6732</v>
      </c>
      <c r="F57" s="232">
        <v>15779</v>
      </c>
      <c r="G57" s="126">
        <f t="shared" si="1"/>
        <v>22511</v>
      </c>
      <c r="H57" s="124">
        <f t="shared" si="2"/>
        <v>0</v>
      </c>
      <c r="I57" s="158">
        <v>56</v>
      </c>
      <c r="J57" s="232">
        <v>15779</v>
      </c>
      <c r="K57" s="160">
        <f t="shared" si="3"/>
        <v>480</v>
      </c>
      <c r="L57" s="128">
        <v>56</v>
      </c>
      <c r="M57" s="128">
        <v>15299</v>
      </c>
      <c r="R57" s="118">
        <v>54</v>
      </c>
      <c r="S57" s="147">
        <v>1042</v>
      </c>
      <c r="T57" s="147">
        <v>1037</v>
      </c>
      <c r="U57" s="147">
        <v>1032</v>
      </c>
      <c r="V57" s="147">
        <v>1025</v>
      </c>
      <c r="W57" s="147">
        <v>1022</v>
      </c>
      <c r="X57" s="147">
        <v>1012</v>
      </c>
      <c r="Y57" s="167">
        <v>1003</v>
      </c>
      <c r="Z57" s="118">
        <v>998</v>
      </c>
      <c r="AA57" s="118">
        <v>993</v>
      </c>
      <c r="AB57" s="118">
        <v>980</v>
      </c>
      <c r="AC57" s="118">
        <v>965</v>
      </c>
      <c r="AD57" s="118">
        <v>952</v>
      </c>
      <c r="AE57" s="118">
        <v>934</v>
      </c>
      <c r="AF57" s="118">
        <v>914</v>
      </c>
      <c r="AG57" s="118">
        <v>897</v>
      </c>
      <c r="AH57" s="118">
        <v>403</v>
      </c>
      <c r="AI57" s="118">
        <v>870</v>
      </c>
      <c r="AJ57" s="118">
        <v>841</v>
      </c>
      <c r="AK57" s="118">
        <v>823</v>
      </c>
      <c r="AL57" s="118">
        <v>800</v>
      </c>
      <c r="AM57" s="118">
        <v>764</v>
      </c>
      <c r="AN57" s="119">
        <v>727</v>
      </c>
      <c r="AP57" s="118">
        <v>678</v>
      </c>
      <c r="AQ57" s="118">
        <v>625</v>
      </c>
      <c r="AR57" s="118">
        <v>589</v>
      </c>
      <c r="AS57" s="118">
        <v>548</v>
      </c>
      <c r="AT57" s="118">
        <v>508</v>
      </c>
      <c r="AU57" s="118">
        <v>468</v>
      </c>
      <c r="AV57" s="118">
        <v>428</v>
      </c>
      <c r="AW57" s="118">
        <v>396</v>
      </c>
      <c r="AX57" s="118">
        <v>363</v>
      </c>
      <c r="AY57" s="118">
        <v>320</v>
      </c>
      <c r="AZ57" s="118">
        <v>284</v>
      </c>
      <c r="BA57" s="118">
        <v>264</v>
      </c>
      <c r="BB57" s="118">
        <v>219</v>
      </c>
      <c r="BC57" s="118">
        <v>181</v>
      </c>
      <c r="BD57" s="118">
        <v>137</v>
      </c>
      <c r="BE57" s="118">
        <v>82</v>
      </c>
      <c r="BF57" s="118">
        <v>45</v>
      </c>
      <c r="BI57" s="118">
        <v>54</v>
      </c>
      <c r="BJ57" s="118">
        <v>403</v>
      </c>
    </row>
    <row r="58" spans="1:62" x14ac:dyDescent="0.2">
      <c r="A58" s="124">
        <v>57</v>
      </c>
      <c r="B58" s="233">
        <v>28117</v>
      </c>
      <c r="C58" s="126">
        <v>1476</v>
      </c>
      <c r="D58" s="124"/>
      <c r="E58" s="127">
        <v>843</v>
      </c>
      <c r="F58" s="124">
        <v>633</v>
      </c>
      <c r="G58" s="126">
        <f t="shared" si="1"/>
        <v>1476</v>
      </c>
      <c r="H58" s="124">
        <f t="shared" si="2"/>
        <v>0</v>
      </c>
      <c r="I58" s="158">
        <v>57</v>
      </c>
      <c r="J58" s="124">
        <v>633</v>
      </c>
      <c r="K58" s="160">
        <f t="shared" si="3"/>
        <v>6</v>
      </c>
      <c r="L58" s="128">
        <v>57</v>
      </c>
      <c r="M58" s="128">
        <v>627</v>
      </c>
      <c r="R58" s="118">
        <v>55</v>
      </c>
      <c r="S58" s="118">
        <v>663</v>
      </c>
      <c r="T58" s="118">
        <v>651</v>
      </c>
      <c r="U58" s="118">
        <v>639</v>
      </c>
      <c r="V58" s="118">
        <v>607</v>
      </c>
      <c r="W58" s="118">
        <v>594</v>
      </c>
      <c r="X58" s="118">
        <v>584</v>
      </c>
      <c r="Y58" s="166">
        <v>565</v>
      </c>
      <c r="Z58" s="118">
        <v>547</v>
      </c>
      <c r="AA58" s="118">
        <v>535</v>
      </c>
      <c r="AB58" s="118">
        <v>525</v>
      </c>
      <c r="AC58" s="118">
        <v>501</v>
      </c>
      <c r="AD58" s="118">
        <v>484</v>
      </c>
      <c r="AE58" s="118">
        <v>467</v>
      </c>
      <c r="AF58" s="118">
        <v>448</v>
      </c>
      <c r="AG58" s="118">
        <v>421</v>
      </c>
      <c r="AH58" s="118">
        <v>9102</v>
      </c>
      <c r="AI58" s="118">
        <v>397</v>
      </c>
      <c r="AJ58" s="118">
        <v>379</v>
      </c>
      <c r="AK58" s="118">
        <v>358</v>
      </c>
      <c r="AL58" s="118">
        <v>324</v>
      </c>
      <c r="AM58" s="118">
        <v>299</v>
      </c>
      <c r="AN58" s="119">
        <v>281</v>
      </c>
      <c r="AP58" s="118">
        <v>264</v>
      </c>
      <c r="AQ58" s="118">
        <v>249</v>
      </c>
      <c r="AR58" s="118">
        <v>217</v>
      </c>
      <c r="AS58" s="118">
        <v>204</v>
      </c>
      <c r="AT58" s="118">
        <v>190</v>
      </c>
      <c r="AU58" s="118">
        <v>173</v>
      </c>
      <c r="AV58" s="118">
        <v>160</v>
      </c>
      <c r="AW58" s="118">
        <v>148</v>
      </c>
      <c r="AX58" s="118">
        <v>129</v>
      </c>
      <c r="AY58" s="118">
        <v>109</v>
      </c>
      <c r="AZ58" s="118">
        <v>91</v>
      </c>
      <c r="BA58" s="118">
        <v>78</v>
      </c>
      <c r="BB58" s="118">
        <v>62</v>
      </c>
      <c r="BC58" s="118">
        <v>49</v>
      </c>
      <c r="BD58" s="118">
        <v>37</v>
      </c>
      <c r="BE58" s="118">
        <v>29</v>
      </c>
      <c r="BF58" s="118">
        <v>13</v>
      </c>
      <c r="BI58" s="118">
        <v>55</v>
      </c>
      <c r="BJ58" s="147">
        <v>9102</v>
      </c>
    </row>
    <row r="59" spans="1:62" x14ac:dyDescent="0.2">
      <c r="A59" s="124">
        <v>58</v>
      </c>
      <c r="B59" s="233">
        <v>10373</v>
      </c>
      <c r="C59" s="126">
        <v>1611</v>
      </c>
      <c r="D59" s="124"/>
      <c r="E59" s="127">
        <v>454</v>
      </c>
      <c r="F59" s="232">
        <v>1157</v>
      </c>
      <c r="G59" s="126">
        <f t="shared" si="1"/>
        <v>1611</v>
      </c>
      <c r="H59" s="124">
        <f t="shared" si="2"/>
        <v>0</v>
      </c>
      <c r="I59" s="158">
        <v>58</v>
      </c>
      <c r="J59" s="232">
        <v>1157</v>
      </c>
      <c r="K59" s="160">
        <f t="shared" si="3"/>
        <v>17</v>
      </c>
      <c r="L59" s="128">
        <v>58</v>
      </c>
      <c r="M59" s="128">
        <v>1140</v>
      </c>
      <c r="R59" s="118">
        <v>56</v>
      </c>
      <c r="S59" s="147">
        <v>15779</v>
      </c>
      <c r="T59" s="147">
        <v>15299</v>
      </c>
      <c r="U59" s="147">
        <v>14456</v>
      </c>
      <c r="V59" s="147">
        <v>13921</v>
      </c>
      <c r="W59" s="147">
        <v>13447</v>
      </c>
      <c r="X59" s="147">
        <v>13018</v>
      </c>
      <c r="Y59" s="167">
        <v>12514</v>
      </c>
      <c r="Z59" s="118">
        <v>12313</v>
      </c>
      <c r="AA59" s="147">
        <v>12259</v>
      </c>
      <c r="AB59" s="147">
        <v>11684</v>
      </c>
      <c r="AC59" s="147">
        <v>11368</v>
      </c>
      <c r="AD59" s="147">
        <v>10889</v>
      </c>
      <c r="AE59" s="147">
        <v>10411</v>
      </c>
      <c r="AF59" s="147">
        <v>9992</v>
      </c>
      <c r="AG59" s="118">
        <v>9497</v>
      </c>
      <c r="AH59" s="118">
        <v>2</v>
      </c>
      <c r="AI59" s="118">
        <v>8664</v>
      </c>
      <c r="AJ59" s="118">
        <v>8251</v>
      </c>
      <c r="AK59" s="118">
        <v>7844</v>
      </c>
      <c r="AL59" s="118">
        <v>7473</v>
      </c>
      <c r="AM59" s="118">
        <v>7094</v>
      </c>
      <c r="AN59" s="119">
        <v>6740</v>
      </c>
      <c r="AP59" s="118">
        <v>6373</v>
      </c>
      <c r="AQ59" s="118">
        <v>5977</v>
      </c>
      <c r="AR59" s="118">
        <v>5489</v>
      </c>
      <c r="AS59" s="118">
        <v>5092</v>
      </c>
      <c r="AT59" s="118">
        <v>4665</v>
      </c>
      <c r="AU59" s="118">
        <v>4266</v>
      </c>
      <c r="AV59" s="118">
        <v>3835</v>
      </c>
      <c r="AW59" s="118">
        <v>3481</v>
      </c>
      <c r="AX59" s="118">
        <v>3117</v>
      </c>
      <c r="AY59" s="118">
        <v>2483</v>
      </c>
      <c r="AZ59" s="118">
        <v>2235</v>
      </c>
      <c r="BA59" s="118">
        <v>1880</v>
      </c>
      <c r="BB59" s="118">
        <v>1554</v>
      </c>
      <c r="BC59" s="118">
        <v>1203</v>
      </c>
      <c r="BD59" s="118">
        <v>852</v>
      </c>
      <c r="BE59" s="118">
        <v>554</v>
      </c>
      <c r="BF59" s="118">
        <v>273</v>
      </c>
      <c r="BI59" s="118">
        <v>56</v>
      </c>
      <c r="BJ59" s="118">
        <v>2</v>
      </c>
    </row>
    <row r="60" spans="1:62" x14ac:dyDescent="0.2">
      <c r="A60" s="124">
        <v>59</v>
      </c>
      <c r="B60" s="233">
        <v>24804</v>
      </c>
      <c r="C60" s="126">
        <v>1727</v>
      </c>
      <c r="D60" s="124"/>
      <c r="E60" s="127">
        <v>1052</v>
      </c>
      <c r="F60" s="124">
        <v>675</v>
      </c>
      <c r="G60" s="126">
        <f t="shared" si="1"/>
        <v>1727</v>
      </c>
      <c r="H60" s="124">
        <f t="shared" si="2"/>
        <v>0</v>
      </c>
      <c r="I60" s="158">
        <v>59</v>
      </c>
      <c r="J60" s="124">
        <v>675</v>
      </c>
      <c r="K60" s="160">
        <f t="shared" si="3"/>
        <v>4</v>
      </c>
      <c r="L60" s="128">
        <v>59</v>
      </c>
      <c r="M60" s="128">
        <v>671</v>
      </c>
      <c r="R60" s="118">
        <v>57</v>
      </c>
      <c r="S60" s="118">
        <v>633</v>
      </c>
      <c r="T60" s="236">
        <v>627</v>
      </c>
      <c r="U60" s="236">
        <v>617</v>
      </c>
      <c r="V60" s="236">
        <v>565</v>
      </c>
      <c r="W60" s="236">
        <v>572</v>
      </c>
      <c r="X60" s="118">
        <v>572</v>
      </c>
      <c r="Y60" s="166">
        <v>563</v>
      </c>
      <c r="Z60" s="118">
        <v>555</v>
      </c>
      <c r="AA60" s="118">
        <v>536</v>
      </c>
      <c r="AB60" s="118">
        <v>545</v>
      </c>
      <c r="AC60" s="118">
        <v>541</v>
      </c>
      <c r="AD60" s="118">
        <v>535</v>
      </c>
      <c r="AE60" s="118">
        <v>524</v>
      </c>
      <c r="AF60" s="118">
        <v>508</v>
      </c>
      <c r="AG60" s="118">
        <v>491</v>
      </c>
      <c r="AH60" s="118">
        <v>4982</v>
      </c>
      <c r="AI60" s="118">
        <v>470</v>
      </c>
      <c r="AJ60" s="118">
        <v>452</v>
      </c>
      <c r="AK60" s="118">
        <v>431</v>
      </c>
      <c r="AL60" s="118">
        <v>415</v>
      </c>
      <c r="AM60" s="118">
        <v>398</v>
      </c>
      <c r="AN60" s="119">
        <v>372</v>
      </c>
      <c r="AP60" s="118">
        <v>356</v>
      </c>
      <c r="AQ60" s="118">
        <v>323</v>
      </c>
      <c r="AR60" s="118">
        <v>309</v>
      </c>
      <c r="AS60" s="118">
        <v>281</v>
      </c>
      <c r="AT60" s="118">
        <v>266</v>
      </c>
      <c r="AU60" s="118">
        <v>252</v>
      </c>
      <c r="AV60" s="118">
        <v>233</v>
      </c>
      <c r="AW60" s="118">
        <v>213</v>
      </c>
      <c r="AX60" s="118">
        <v>192</v>
      </c>
      <c r="AY60" s="118">
        <v>146</v>
      </c>
      <c r="AZ60" s="118">
        <v>138</v>
      </c>
      <c r="BA60" s="118">
        <v>122</v>
      </c>
      <c r="BB60" s="118">
        <v>98</v>
      </c>
      <c r="BC60" s="118">
        <v>81</v>
      </c>
      <c r="BD60" s="118">
        <v>70</v>
      </c>
      <c r="BE60" s="118">
        <v>42</v>
      </c>
      <c r="BF60" s="118">
        <v>14</v>
      </c>
      <c r="BI60" s="118">
        <v>58</v>
      </c>
      <c r="BJ60" s="147">
        <v>4982</v>
      </c>
    </row>
    <row r="61" spans="1:62" x14ac:dyDescent="0.2">
      <c r="A61" s="124">
        <v>60</v>
      </c>
      <c r="B61" s="233">
        <v>69576</v>
      </c>
      <c r="C61" s="126">
        <v>9955</v>
      </c>
      <c r="D61" s="124"/>
      <c r="E61" s="127">
        <v>1456</v>
      </c>
      <c r="F61" s="232">
        <v>8499</v>
      </c>
      <c r="G61" s="126">
        <f t="shared" si="1"/>
        <v>9955</v>
      </c>
      <c r="H61" s="124">
        <f t="shared" si="2"/>
        <v>0</v>
      </c>
      <c r="I61" s="158">
        <v>60</v>
      </c>
      <c r="J61" s="232">
        <v>8499</v>
      </c>
      <c r="K61" s="160">
        <f t="shared" si="3"/>
        <v>153</v>
      </c>
      <c r="L61" s="128">
        <v>60</v>
      </c>
      <c r="M61" s="128">
        <v>8346</v>
      </c>
      <c r="R61" s="118">
        <v>58</v>
      </c>
      <c r="S61" s="147">
        <v>1157</v>
      </c>
      <c r="T61" s="242">
        <v>1140</v>
      </c>
      <c r="U61" s="242">
        <v>1107</v>
      </c>
      <c r="V61" s="242">
        <v>1043</v>
      </c>
      <c r="W61" s="242">
        <v>1022</v>
      </c>
      <c r="X61" s="147">
        <v>1003</v>
      </c>
      <c r="Y61" s="166">
        <v>976</v>
      </c>
      <c r="Z61" s="118">
        <v>961</v>
      </c>
      <c r="AA61" s="147">
        <v>927</v>
      </c>
      <c r="AB61" s="118">
        <v>996</v>
      </c>
      <c r="AC61" s="118">
        <v>981</v>
      </c>
      <c r="AD61" s="118">
        <v>941</v>
      </c>
      <c r="AE61" s="118">
        <v>906</v>
      </c>
      <c r="AF61" s="118">
        <v>868</v>
      </c>
      <c r="AG61" s="118">
        <v>838</v>
      </c>
      <c r="AH61" s="118">
        <v>33053</v>
      </c>
      <c r="AI61" s="118">
        <v>765</v>
      </c>
      <c r="AJ61" s="118">
        <v>725</v>
      </c>
      <c r="AK61" s="118">
        <v>687</v>
      </c>
      <c r="AL61" s="118">
        <v>650</v>
      </c>
      <c r="AM61" s="118">
        <v>616</v>
      </c>
      <c r="AN61" s="119">
        <v>582</v>
      </c>
      <c r="AP61" s="118">
        <v>542</v>
      </c>
      <c r="AQ61" s="118">
        <v>498</v>
      </c>
      <c r="AR61" s="118">
        <v>467</v>
      </c>
      <c r="AS61" s="118">
        <v>439</v>
      </c>
      <c r="AT61" s="118">
        <v>395</v>
      </c>
      <c r="AU61" s="118">
        <v>380</v>
      </c>
      <c r="AV61" s="118">
        <v>328</v>
      </c>
      <c r="AW61" s="118">
        <v>273</v>
      </c>
      <c r="AX61" s="118">
        <v>236</v>
      </c>
      <c r="AY61" s="118">
        <v>193</v>
      </c>
      <c r="AZ61" s="118">
        <v>148</v>
      </c>
      <c r="BA61" s="118">
        <v>121</v>
      </c>
      <c r="BB61" s="118">
        <v>96</v>
      </c>
      <c r="BC61" s="118">
        <v>71</v>
      </c>
      <c r="BD61" s="118">
        <v>56</v>
      </c>
      <c r="BE61" s="118">
        <v>39</v>
      </c>
      <c r="BF61" s="118">
        <v>19</v>
      </c>
      <c r="BI61" s="118">
        <v>60</v>
      </c>
      <c r="BJ61" s="147">
        <v>33053</v>
      </c>
    </row>
    <row r="62" spans="1:62" x14ac:dyDescent="0.2">
      <c r="A62" s="124">
        <v>61</v>
      </c>
      <c r="B62" s="233">
        <v>293260</v>
      </c>
      <c r="C62" s="126">
        <v>70432</v>
      </c>
      <c r="D62" s="124"/>
      <c r="E62" s="127">
        <v>9968</v>
      </c>
      <c r="F62" s="232">
        <v>60464</v>
      </c>
      <c r="G62" s="126">
        <f t="shared" si="1"/>
        <v>70432</v>
      </c>
      <c r="H62" s="124">
        <f t="shared" si="2"/>
        <v>0</v>
      </c>
      <c r="I62" s="158">
        <v>61</v>
      </c>
      <c r="J62" s="232">
        <v>60464</v>
      </c>
      <c r="K62" s="160">
        <f t="shared" si="3"/>
        <v>1273</v>
      </c>
      <c r="L62" s="128">
        <v>61</v>
      </c>
      <c r="M62" s="128">
        <v>59191</v>
      </c>
      <c r="R62" s="118">
        <v>59</v>
      </c>
      <c r="S62" s="118">
        <v>675</v>
      </c>
      <c r="T62" s="242">
        <v>671</v>
      </c>
      <c r="U62" s="236">
        <v>658</v>
      </c>
      <c r="V62" s="236">
        <v>605</v>
      </c>
      <c r="W62" s="236">
        <v>606</v>
      </c>
      <c r="X62" s="118">
        <v>605</v>
      </c>
      <c r="Y62" s="166">
        <v>597</v>
      </c>
      <c r="Z62" s="118">
        <v>590</v>
      </c>
      <c r="AA62" s="118">
        <v>573</v>
      </c>
      <c r="AB62" s="118">
        <v>580</v>
      </c>
      <c r="AC62" s="118">
        <v>574</v>
      </c>
      <c r="AD62" s="118">
        <v>564</v>
      </c>
      <c r="AE62" s="118">
        <v>544</v>
      </c>
      <c r="AF62" s="118">
        <v>530</v>
      </c>
      <c r="AG62" s="118">
        <v>506</v>
      </c>
      <c r="AH62" s="118">
        <v>2353</v>
      </c>
      <c r="AI62" s="118">
        <v>479</v>
      </c>
      <c r="AJ62" s="118">
        <v>459</v>
      </c>
      <c r="AK62" s="118">
        <v>437</v>
      </c>
      <c r="AL62" s="118">
        <v>423</v>
      </c>
      <c r="AM62" s="118">
        <v>405</v>
      </c>
      <c r="AN62" s="119">
        <v>382</v>
      </c>
      <c r="AP62" s="118">
        <v>357</v>
      </c>
      <c r="AQ62" s="118">
        <v>331</v>
      </c>
      <c r="AR62" s="118">
        <v>313</v>
      </c>
      <c r="AS62" s="118">
        <v>287</v>
      </c>
      <c r="AT62" s="118">
        <v>269</v>
      </c>
      <c r="AU62" s="118">
        <v>250</v>
      </c>
      <c r="AV62" s="118">
        <v>237</v>
      </c>
      <c r="AW62" s="118">
        <v>218</v>
      </c>
      <c r="AX62" s="118">
        <v>197</v>
      </c>
      <c r="AY62" s="118">
        <v>161</v>
      </c>
      <c r="AZ62" s="118">
        <v>134</v>
      </c>
      <c r="BA62" s="118">
        <v>121</v>
      </c>
      <c r="BB62" s="118">
        <v>97</v>
      </c>
      <c r="BC62" s="118">
        <v>79</v>
      </c>
      <c r="BD62" s="118">
        <v>67</v>
      </c>
      <c r="BE62" s="118">
        <v>40</v>
      </c>
      <c r="BF62" s="118">
        <v>15</v>
      </c>
      <c r="BI62" s="118">
        <v>61</v>
      </c>
      <c r="BJ62" s="147">
        <v>2353</v>
      </c>
    </row>
    <row r="63" spans="1:62" x14ac:dyDescent="0.2">
      <c r="A63" s="124">
        <v>62</v>
      </c>
      <c r="B63" s="233">
        <v>41833</v>
      </c>
      <c r="C63" s="126">
        <v>5591</v>
      </c>
      <c r="D63" s="124"/>
      <c r="E63" s="127">
        <v>1567</v>
      </c>
      <c r="F63" s="232">
        <v>4024</v>
      </c>
      <c r="G63" s="126">
        <f t="shared" si="1"/>
        <v>5591</v>
      </c>
      <c r="H63" s="124">
        <f t="shared" si="2"/>
        <v>0</v>
      </c>
      <c r="I63" s="158">
        <v>62</v>
      </c>
      <c r="J63" s="232">
        <v>4024</v>
      </c>
      <c r="K63" s="160">
        <f t="shared" si="3"/>
        <v>106</v>
      </c>
      <c r="L63" s="128">
        <v>62</v>
      </c>
      <c r="M63" s="128">
        <v>3918</v>
      </c>
      <c r="R63" s="118">
        <v>60</v>
      </c>
      <c r="S63" s="147">
        <v>8499</v>
      </c>
      <c r="T63" s="147">
        <v>8346</v>
      </c>
      <c r="U63" s="147">
        <v>8065</v>
      </c>
      <c r="V63" s="147">
        <v>7830</v>
      </c>
      <c r="W63" s="147">
        <v>7642</v>
      </c>
      <c r="X63" s="147">
        <v>7438</v>
      </c>
      <c r="Y63" s="167">
        <v>7232</v>
      </c>
      <c r="Z63" s="118">
        <v>7028</v>
      </c>
      <c r="AA63" s="147">
        <v>6885</v>
      </c>
      <c r="AB63" s="147">
        <v>6586</v>
      </c>
      <c r="AC63" s="147">
        <v>6345</v>
      </c>
      <c r="AD63" s="147">
        <v>6080</v>
      </c>
      <c r="AE63" s="147">
        <v>5809</v>
      </c>
      <c r="AF63" s="147">
        <v>5544</v>
      </c>
      <c r="AG63" s="118">
        <v>5275</v>
      </c>
      <c r="AH63" s="118">
        <v>440</v>
      </c>
      <c r="AI63" s="118">
        <v>4775</v>
      </c>
      <c r="AJ63" s="118">
        <v>4485</v>
      </c>
      <c r="AK63" s="118">
        <v>4252</v>
      </c>
      <c r="AL63" s="118">
        <v>4001</v>
      </c>
      <c r="AM63" s="118">
        <v>3761</v>
      </c>
      <c r="AN63" s="119">
        <v>3525</v>
      </c>
      <c r="AP63" s="118">
        <v>3346</v>
      </c>
      <c r="AQ63" s="118">
        <v>3064</v>
      </c>
      <c r="AR63" s="118">
        <v>2817</v>
      </c>
      <c r="AS63" s="118">
        <v>2596</v>
      </c>
      <c r="AT63" s="118">
        <v>2378</v>
      </c>
      <c r="AU63" s="118">
        <v>2125</v>
      </c>
      <c r="AV63" s="118">
        <v>1920</v>
      </c>
      <c r="AW63" s="118">
        <v>1715</v>
      </c>
      <c r="AX63" s="118">
        <v>1485</v>
      </c>
      <c r="AY63" s="118">
        <v>1163</v>
      </c>
      <c r="AZ63" s="118">
        <v>878</v>
      </c>
      <c r="BA63" s="118">
        <v>716</v>
      </c>
      <c r="BB63" s="118">
        <v>520</v>
      </c>
      <c r="BC63" s="118">
        <v>350</v>
      </c>
      <c r="BD63" s="118">
        <v>240</v>
      </c>
      <c r="BE63" s="118">
        <v>160</v>
      </c>
      <c r="BF63" s="118">
        <v>78</v>
      </c>
      <c r="BI63" s="118">
        <v>62</v>
      </c>
      <c r="BJ63" s="118">
        <v>440</v>
      </c>
    </row>
    <row r="64" spans="1:62" x14ac:dyDescent="0.2">
      <c r="A64" s="124">
        <v>63</v>
      </c>
      <c r="B64" s="233">
        <v>2744</v>
      </c>
      <c r="C64" s="126">
        <v>948</v>
      </c>
      <c r="D64" s="124"/>
      <c r="E64" s="127">
        <v>192</v>
      </c>
      <c r="F64" s="124">
        <v>756</v>
      </c>
      <c r="G64" s="126">
        <f t="shared" si="1"/>
        <v>948</v>
      </c>
      <c r="H64" s="124">
        <f t="shared" si="2"/>
        <v>0</v>
      </c>
      <c r="I64" s="158">
        <v>63</v>
      </c>
      <c r="J64" s="124">
        <v>756</v>
      </c>
      <c r="K64" s="160">
        <f t="shared" si="3"/>
        <v>28</v>
      </c>
      <c r="L64" s="128">
        <v>63</v>
      </c>
      <c r="M64" s="128">
        <v>728</v>
      </c>
      <c r="R64" s="118">
        <v>61</v>
      </c>
      <c r="S64" s="147">
        <v>60464</v>
      </c>
      <c r="T64" s="147">
        <v>59191</v>
      </c>
      <c r="U64" s="147">
        <v>57270</v>
      </c>
      <c r="V64" s="147">
        <v>55297</v>
      </c>
      <c r="W64" s="147">
        <v>53335</v>
      </c>
      <c r="X64" s="147">
        <v>51388</v>
      </c>
      <c r="Y64" s="167">
        <v>49750</v>
      </c>
      <c r="Z64" s="118">
        <v>48496</v>
      </c>
      <c r="AA64" s="147">
        <v>47209</v>
      </c>
      <c r="AB64" s="147">
        <v>44779</v>
      </c>
      <c r="AC64" s="147">
        <v>42976</v>
      </c>
      <c r="AD64" s="147">
        <v>40793</v>
      </c>
      <c r="AE64" s="147">
        <v>38549</v>
      </c>
      <c r="AF64" s="147">
        <v>36888</v>
      </c>
      <c r="AG64" s="118">
        <v>34921</v>
      </c>
      <c r="AH64" s="118">
        <v>1287</v>
      </c>
      <c r="AI64" s="118">
        <v>31063</v>
      </c>
      <c r="AJ64" s="118">
        <v>29472</v>
      </c>
      <c r="AK64" s="118">
        <v>27784</v>
      </c>
      <c r="AL64" s="118">
        <v>26039</v>
      </c>
      <c r="AM64" s="118">
        <v>24372</v>
      </c>
      <c r="AN64" s="119">
        <v>23041</v>
      </c>
      <c r="AP64" s="118">
        <v>21387</v>
      </c>
      <c r="AQ64" s="118">
        <v>19440</v>
      </c>
      <c r="AR64" s="118">
        <v>17701</v>
      </c>
      <c r="AS64" s="118">
        <v>16367</v>
      </c>
      <c r="AT64" s="118">
        <v>14885</v>
      </c>
      <c r="AU64" s="118">
        <v>13392</v>
      </c>
      <c r="AV64" s="118">
        <v>11943</v>
      </c>
      <c r="AW64" s="118">
        <v>10922</v>
      </c>
      <c r="AX64" s="118">
        <v>9749</v>
      </c>
      <c r="AY64" s="118">
        <v>7877</v>
      </c>
      <c r="AZ64" s="118">
        <v>6420</v>
      </c>
      <c r="BA64" s="118">
        <v>5617</v>
      </c>
      <c r="BB64" s="118">
        <v>4664</v>
      </c>
      <c r="BC64" s="118">
        <v>3689</v>
      </c>
      <c r="BD64" s="118">
        <v>2600</v>
      </c>
      <c r="BE64" s="118">
        <v>1761</v>
      </c>
      <c r="BF64" s="118">
        <v>869</v>
      </c>
      <c r="BI64" s="118">
        <v>63</v>
      </c>
      <c r="BJ64" s="147">
        <v>1287</v>
      </c>
    </row>
    <row r="65" spans="1:62" x14ac:dyDescent="0.2">
      <c r="A65" s="124">
        <v>64</v>
      </c>
      <c r="B65" s="233">
        <v>343800</v>
      </c>
      <c r="C65" s="126">
        <v>2658</v>
      </c>
      <c r="D65" s="124"/>
      <c r="E65" s="127">
        <v>310</v>
      </c>
      <c r="F65" s="232">
        <v>2348</v>
      </c>
      <c r="G65" s="126">
        <f t="shared" si="1"/>
        <v>2658</v>
      </c>
      <c r="H65" s="124">
        <f t="shared" si="2"/>
        <v>0</v>
      </c>
      <c r="I65" s="158">
        <v>64</v>
      </c>
      <c r="J65" s="232">
        <v>2348</v>
      </c>
      <c r="K65" s="160">
        <f t="shared" si="3"/>
        <v>78</v>
      </c>
      <c r="L65" s="128">
        <v>64</v>
      </c>
      <c r="M65" s="128">
        <v>2270</v>
      </c>
      <c r="R65" s="118">
        <v>62</v>
      </c>
      <c r="S65" s="147">
        <v>4024</v>
      </c>
      <c r="T65" s="147">
        <v>3918</v>
      </c>
      <c r="U65" s="147">
        <v>3749</v>
      </c>
      <c r="V65" s="147">
        <v>3657</v>
      </c>
      <c r="W65" s="147">
        <v>3550</v>
      </c>
      <c r="X65" s="147">
        <v>3438</v>
      </c>
      <c r="Y65" s="167">
        <v>3301</v>
      </c>
      <c r="Z65" s="118">
        <v>3224</v>
      </c>
      <c r="AA65" s="147">
        <v>3196</v>
      </c>
      <c r="AB65" s="147">
        <v>3027</v>
      </c>
      <c r="AC65" s="147">
        <v>2949</v>
      </c>
      <c r="AD65" s="147">
        <v>2822</v>
      </c>
      <c r="AE65" s="147">
        <v>2692</v>
      </c>
      <c r="AF65" s="147">
        <v>2589</v>
      </c>
      <c r="AG65" s="118">
        <v>2461</v>
      </c>
      <c r="AH65" s="118">
        <v>3229</v>
      </c>
      <c r="AI65" s="118">
        <v>2250</v>
      </c>
      <c r="AJ65" s="118">
        <v>2136</v>
      </c>
      <c r="AK65" s="118">
        <v>2027</v>
      </c>
      <c r="AL65" s="118">
        <v>1911</v>
      </c>
      <c r="AM65" s="118">
        <v>1803</v>
      </c>
      <c r="AN65" s="119">
        <v>1679</v>
      </c>
      <c r="AP65" s="118">
        <v>1575</v>
      </c>
      <c r="AQ65" s="118">
        <v>1463</v>
      </c>
      <c r="AR65" s="118">
        <v>1362</v>
      </c>
      <c r="AS65" s="118">
        <v>1264</v>
      </c>
      <c r="AT65" s="118">
        <v>1163</v>
      </c>
      <c r="AU65" s="118">
        <v>1064</v>
      </c>
      <c r="AV65" s="118">
        <v>966</v>
      </c>
      <c r="AW65" s="118">
        <v>892</v>
      </c>
      <c r="AX65" s="118">
        <v>823</v>
      </c>
      <c r="AY65" s="118">
        <v>671</v>
      </c>
      <c r="AZ65" s="118">
        <v>560</v>
      </c>
      <c r="BA65" s="118">
        <v>481</v>
      </c>
      <c r="BB65" s="118">
        <v>393</v>
      </c>
      <c r="BC65" s="118">
        <v>302</v>
      </c>
      <c r="BD65" s="118">
        <v>228</v>
      </c>
      <c r="BE65" s="118">
        <v>143</v>
      </c>
      <c r="BF65" s="118">
        <v>64</v>
      </c>
      <c r="BI65" s="118">
        <v>64</v>
      </c>
      <c r="BJ65" s="147">
        <v>3229</v>
      </c>
    </row>
    <row r="66" spans="1:62" x14ac:dyDescent="0.2">
      <c r="A66" s="124">
        <v>65</v>
      </c>
      <c r="B66" s="233">
        <v>1100129</v>
      </c>
      <c r="C66" s="126">
        <v>6082</v>
      </c>
      <c r="D66" s="124"/>
      <c r="E66" s="127">
        <v>874</v>
      </c>
      <c r="F66" s="232">
        <v>5208</v>
      </c>
      <c r="G66" s="126">
        <f t="shared" si="1"/>
        <v>6082</v>
      </c>
      <c r="H66" s="124">
        <f t="shared" si="2"/>
        <v>0</v>
      </c>
      <c r="I66" s="158">
        <v>65</v>
      </c>
      <c r="J66" s="232">
        <v>5208</v>
      </c>
      <c r="K66" s="160">
        <f t="shared" ref="K66:K86" si="4">J66-M66</f>
        <v>103</v>
      </c>
      <c r="L66" s="128">
        <v>65</v>
      </c>
      <c r="M66" s="128">
        <v>5105</v>
      </c>
      <c r="R66" s="118">
        <v>63</v>
      </c>
      <c r="S66" s="118">
        <v>756</v>
      </c>
      <c r="T66" s="147">
        <v>728</v>
      </c>
      <c r="U66" s="118">
        <v>700</v>
      </c>
      <c r="V66" s="118">
        <v>677</v>
      </c>
      <c r="W66" s="118">
        <v>659</v>
      </c>
      <c r="X66" s="118">
        <v>641</v>
      </c>
      <c r="Y66" s="166">
        <v>620</v>
      </c>
      <c r="Z66" s="118">
        <v>601</v>
      </c>
      <c r="AA66" s="118">
        <v>590</v>
      </c>
      <c r="AB66" s="118">
        <v>575</v>
      </c>
      <c r="AC66" s="118">
        <v>557</v>
      </c>
      <c r="AD66" s="118">
        <v>538</v>
      </c>
      <c r="AE66" s="118">
        <v>522</v>
      </c>
      <c r="AF66" s="118">
        <v>489</v>
      </c>
      <c r="AG66" s="118">
        <v>467</v>
      </c>
      <c r="AH66" s="118">
        <v>72738</v>
      </c>
      <c r="AI66" s="118">
        <v>412</v>
      </c>
      <c r="AJ66" s="118">
        <v>384</v>
      </c>
      <c r="AK66" s="118">
        <v>362</v>
      </c>
      <c r="AL66" s="118">
        <v>342</v>
      </c>
      <c r="AM66" s="118">
        <v>326</v>
      </c>
      <c r="AN66" s="119">
        <v>310</v>
      </c>
      <c r="AP66" s="118">
        <v>287</v>
      </c>
      <c r="AQ66" s="118">
        <v>257</v>
      </c>
      <c r="AR66" s="118">
        <v>239</v>
      </c>
      <c r="AS66" s="118">
        <v>224</v>
      </c>
      <c r="AT66" s="118">
        <v>202</v>
      </c>
      <c r="AU66" s="118">
        <v>176</v>
      </c>
      <c r="AV66" s="118">
        <v>160</v>
      </c>
      <c r="AW66" s="118">
        <v>150</v>
      </c>
      <c r="AX66" s="118">
        <v>137</v>
      </c>
      <c r="AY66" s="118">
        <v>109</v>
      </c>
      <c r="AZ66" s="118">
        <v>92</v>
      </c>
      <c r="BA66" s="118">
        <v>76</v>
      </c>
      <c r="BB66" s="118">
        <v>67</v>
      </c>
      <c r="BC66" s="118">
        <v>57</v>
      </c>
      <c r="BD66" s="118">
        <v>40</v>
      </c>
      <c r="BE66" s="118">
        <v>28</v>
      </c>
      <c r="BF66" s="118">
        <v>13</v>
      </c>
      <c r="BI66" s="118">
        <v>65</v>
      </c>
      <c r="BJ66" s="147">
        <v>72738</v>
      </c>
    </row>
    <row r="67" spans="1:62" x14ac:dyDescent="0.2">
      <c r="A67" s="124">
        <v>66</v>
      </c>
      <c r="B67" s="233">
        <v>1525323</v>
      </c>
      <c r="C67" s="126">
        <v>120756</v>
      </c>
      <c r="D67" s="124"/>
      <c r="E67" s="127">
        <v>12409</v>
      </c>
      <c r="F67" s="232">
        <v>108347</v>
      </c>
      <c r="G67" s="126">
        <f t="shared" ref="G67:G81" si="5">F67+E67</f>
        <v>120756</v>
      </c>
      <c r="H67" s="124">
        <f t="shared" ref="H67:H81" si="6">I67-A67</f>
        <v>0</v>
      </c>
      <c r="I67" s="158">
        <v>66</v>
      </c>
      <c r="J67" s="232">
        <v>108347</v>
      </c>
      <c r="K67" s="160">
        <f t="shared" si="4"/>
        <v>1775</v>
      </c>
      <c r="L67" s="128">
        <v>66</v>
      </c>
      <c r="M67" s="128">
        <v>106572</v>
      </c>
      <c r="R67" s="118">
        <v>64</v>
      </c>
      <c r="S67" s="147">
        <v>2348</v>
      </c>
      <c r="T67" s="147">
        <v>2270</v>
      </c>
      <c r="U67" s="147">
        <v>2149</v>
      </c>
      <c r="V67" s="147">
        <v>2092</v>
      </c>
      <c r="W67" s="147">
        <v>2004</v>
      </c>
      <c r="X67" s="147">
        <v>1933</v>
      </c>
      <c r="Y67" s="167">
        <v>1866</v>
      </c>
      <c r="Z67" s="118">
        <v>1818</v>
      </c>
      <c r="AA67" s="147">
        <v>1798</v>
      </c>
      <c r="AB67" s="147">
        <v>1673</v>
      </c>
      <c r="AC67" s="147">
        <v>1614</v>
      </c>
      <c r="AD67" s="147">
        <v>1538</v>
      </c>
      <c r="AE67" s="147">
        <v>1475</v>
      </c>
      <c r="AF67" s="147">
        <v>1417</v>
      </c>
      <c r="AG67" s="118">
        <v>1347</v>
      </c>
      <c r="AH67" s="118">
        <v>885</v>
      </c>
      <c r="AI67" s="118">
        <v>1242</v>
      </c>
      <c r="AJ67" s="118">
        <v>1174</v>
      </c>
      <c r="AK67" s="118">
        <v>1122</v>
      </c>
      <c r="AL67" s="118">
        <v>1064</v>
      </c>
      <c r="AM67" s="118">
        <v>1002</v>
      </c>
      <c r="AN67" s="119">
        <v>940</v>
      </c>
      <c r="AP67" s="118">
        <v>876</v>
      </c>
      <c r="AQ67" s="118">
        <v>812</v>
      </c>
      <c r="AR67" s="118">
        <v>740</v>
      </c>
      <c r="AS67" s="118">
        <v>690</v>
      </c>
      <c r="AT67" s="118">
        <v>653</v>
      </c>
      <c r="AU67" s="118">
        <v>604</v>
      </c>
      <c r="AV67" s="118">
        <v>556</v>
      </c>
      <c r="AW67" s="118">
        <v>526</v>
      </c>
      <c r="AX67" s="118">
        <v>477</v>
      </c>
      <c r="AY67" s="118">
        <v>416</v>
      </c>
      <c r="AZ67" s="118">
        <v>352</v>
      </c>
      <c r="BA67" s="118">
        <v>313</v>
      </c>
      <c r="BB67" s="118">
        <v>280</v>
      </c>
      <c r="BC67" s="118">
        <v>220</v>
      </c>
      <c r="BD67" s="118">
        <v>157</v>
      </c>
      <c r="BE67" s="118">
        <v>115</v>
      </c>
      <c r="BF67" s="118">
        <v>53</v>
      </c>
      <c r="BI67" s="118">
        <v>66</v>
      </c>
      <c r="BJ67" s="118">
        <v>885</v>
      </c>
    </row>
    <row r="68" spans="1:62" x14ac:dyDescent="0.2">
      <c r="A68" s="124">
        <v>67</v>
      </c>
      <c r="B68" s="233">
        <v>2563</v>
      </c>
      <c r="C68" s="126">
        <v>2023</v>
      </c>
      <c r="D68" s="124"/>
      <c r="E68" s="127">
        <v>527</v>
      </c>
      <c r="F68" s="232">
        <v>1496</v>
      </c>
      <c r="G68" s="126">
        <f t="shared" si="5"/>
        <v>2023</v>
      </c>
      <c r="H68" s="124">
        <f t="shared" si="6"/>
        <v>0</v>
      </c>
      <c r="I68" s="158">
        <v>67</v>
      </c>
      <c r="J68" s="232">
        <v>1496</v>
      </c>
      <c r="K68" s="160">
        <f t="shared" si="4"/>
        <v>31</v>
      </c>
      <c r="L68" s="128">
        <v>67</v>
      </c>
      <c r="M68" s="128">
        <v>1465</v>
      </c>
      <c r="R68" s="118">
        <v>65</v>
      </c>
      <c r="S68" s="147">
        <v>5208</v>
      </c>
      <c r="T68" s="147">
        <v>5105</v>
      </c>
      <c r="U68" s="147">
        <v>4972</v>
      </c>
      <c r="V68" s="147">
        <v>4726</v>
      </c>
      <c r="W68" s="147">
        <v>4618</v>
      </c>
      <c r="X68" s="147">
        <v>4521</v>
      </c>
      <c r="Y68" s="167">
        <v>4391</v>
      </c>
      <c r="Z68" s="118">
        <v>4255</v>
      </c>
      <c r="AA68" s="147">
        <v>4174</v>
      </c>
      <c r="AB68" s="147">
        <v>4174</v>
      </c>
      <c r="AC68" s="147">
        <v>4013</v>
      </c>
      <c r="AD68" s="147">
        <v>3832</v>
      </c>
      <c r="AE68" s="147">
        <v>3718</v>
      </c>
      <c r="AF68" s="147">
        <v>3593</v>
      </c>
      <c r="AG68" s="118">
        <v>3399</v>
      </c>
      <c r="AH68" s="118">
        <v>599</v>
      </c>
      <c r="AI68" s="118">
        <v>3103</v>
      </c>
      <c r="AJ68" s="118">
        <v>2991</v>
      </c>
      <c r="AK68" s="118">
        <v>2793</v>
      </c>
      <c r="AL68" s="118">
        <v>2617</v>
      </c>
      <c r="AM68" s="118">
        <v>2517</v>
      </c>
      <c r="AN68" s="119">
        <v>2380</v>
      </c>
      <c r="AP68" s="118">
        <v>2185</v>
      </c>
      <c r="AQ68" s="118">
        <v>1970</v>
      </c>
      <c r="AR68" s="118">
        <v>1818</v>
      </c>
      <c r="AS68" s="118">
        <v>1696</v>
      </c>
      <c r="AT68" s="118">
        <v>1512</v>
      </c>
      <c r="AU68" s="118">
        <v>1351</v>
      </c>
      <c r="AV68" s="118">
        <v>1242</v>
      </c>
      <c r="AW68" s="118">
        <v>1126</v>
      </c>
      <c r="AX68" s="118">
        <v>989</v>
      </c>
      <c r="AY68" s="118">
        <v>789</v>
      </c>
      <c r="AZ68" s="118">
        <v>704</v>
      </c>
      <c r="BA68" s="118">
        <v>611</v>
      </c>
      <c r="BB68" s="118">
        <v>496</v>
      </c>
      <c r="BC68" s="118">
        <v>379</v>
      </c>
      <c r="BD68" s="118">
        <v>292</v>
      </c>
      <c r="BE68" s="118">
        <v>212</v>
      </c>
      <c r="BF68" s="118">
        <v>105</v>
      </c>
      <c r="BI68" s="118">
        <v>67</v>
      </c>
      <c r="BJ68" s="118">
        <v>599</v>
      </c>
    </row>
    <row r="69" spans="1:62" x14ac:dyDescent="0.2">
      <c r="A69" s="124">
        <v>68</v>
      </c>
      <c r="B69" s="233">
        <v>4092</v>
      </c>
      <c r="C69" s="126">
        <v>1124</v>
      </c>
      <c r="D69" s="124"/>
      <c r="E69" s="127">
        <v>263</v>
      </c>
      <c r="F69" s="124">
        <v>861</v>
      </c>
      <c r="G69" s="126">
        <f t="shared" si="5"/>
        <v>1124</v>
      </c>
      <c r="H69" s="124">
        <f t="shared" si="6"/>
        <v>0</v>
      </c>
      <c r="I69" s="158">
        <v>68</v>
      </c>
      <c r="J69" s="124">
        <v>861</v>
      </c>
      <c r="K69" s="160">
        <f t="shared" si="4"/>
        <v>7</v>
      </c>
      <c r="L69" s="128">
        <v>68</v>
      </c>
      <c r="M69" s="128">
        <v>854</v>
      </c>
      <c r="R69" s="118">
        <v>66</v>
      </c>
      <c r="S69" s="147">
        <v>108347</v>
      </c>
      <c r="T69" s="147">
        <v>106572</v>
      </c>
      <c r="U69" s="147">
        <v>104277</v>
      </c>
      <c r="V69" s="147">
        <v>99394</v>
      </c>
      <c r="W69" s="147">
        <v>97968</v>
      </c>
      <c r="X69" s="147">
        <v>96361</v>
      </c>
      <c r="Y69" s="167">
        <v>94542</v>
      </c>
      <c r="Z69" s="118">
        <v>92833</v>
      </c>
      <c r="AA69" s="147">
        <v>91928</v>
      </c>
      <c r="AB69" s="147">
        <v>89920</v>
      </c>
      <c r="AC69" s="147">
        <v>87422</v>
      </c>
      <c r="AD69" s="147">
        <v>84599</v>
      </c>
      <c r="AE69" s="147">
        <v>81684</v>
      </c>
      <c r="AF69" s="147">
        <v>78647</v>
      </c>
      <c r="AG69" s="118">
        <v>75728</v>
      </c>
      <c r="AH69" s="118">
        <v>401</v>
      </c>
      <c r="AI69" s="118">
        <v>69723</v>
      </c>
      <c r="AJ69" s="118">
        <v>66615</v>
      </c>
      <c r="AK69" s="118">
        <v>63734</v>
      </c>
      <c r="AL69" s="118">
        <v>60608</v>
      </c>
      <c r="AM69" s="118">
        <v>57467</v>
      </c>
      <c r="AN69" s="119">
        <v>54255</v>
      </c>
      <c r="AP69" s="118">
        <v>51174</v>
      </c>
      <c r="AQ69" s="118">
        <v>47655</v>
      </c>
      <c r="AR69" s="118">
        <v>43801</v>
      </c>
      <c r="AS69" s="118">
        <v>40184</v>
      </c>
      <c r="AT69" s="118">
        <v>36943</v>
      </c>
      <c r="AU69" s="118">
        <v>33326</v>
      </c>
      <c r="AV69" s="118">
        <v>29954</v>
      </c>
      <c r="AW69" s="118">
        <v>26614</v>
      </c>
      <c r="AX69" s="118">
        <v>23668</v>
      </c>
      <c r="AY69" s="118">
        <v>18681</v>
      </c>
      <c r="AZ69" s="118">
        <v>15747</v>
      </c>
      <c r="BA69" s="118">
        <v>13560</v>
      </c>
      <c r="BB69" s="118">
        <v>11373</v>
      </c>
      <c r="BC69" s="118">
        <v>9080</v>
      </c>
      <c r="BD69" s="118">
        <v>6597</v>
      </c>
      <c r="BE69" s="118">
        <v>4613</v>
      </c>
      <c r="BF69" s="118">
        <v>2326</v>
      </c>
      <c r="BI69" s="118">
        <v>68</v>
      </c>
      <c r="BJ69" s="118">
        <v>401</v>
      </c>
    </row>
    <row r="70" spans="1:62" x14ac:dyDescent="0.2">
      <c r="A70" s="124">
        <v>69</v>
      </c>
      <c r="B70" s="233">
        <v>4320</v>
      </c>
      <c r="C70" s="125">
        <v>943</v>
      </c>
      <c r="D70" s="125"/>
      <c r="E70" s="127">
        <v>243</v>
      </c>
      <c r="F70" s="124">
        <v>700</v>
      </c>
      <c r="G70" s="125">
        <f t="shared" si="5"/>
        <v>943</v>
      </c>
      <c r="H70" s="124">
        <f t="shared" si="6"/>
        <v>0</v>
      </c>
      <c r="I70" s="159">
        <v>69</v>
      </c>
      <c r="J70" s="124">
        <v>700</v>
      </c>
      <c r="K70" s="160">
        <f t="shared" si="4"/>
        <v>26</v>
      </c>
      <c r="L70" s="128">
        <v>69</v>
      </c>
      <c r="M70" s="128">
        <v>674</v>
      </c>
      <c r="R70" s="118">
        <v>67</v>
      </c>
      <c r="S70" s="147">
        <v>1496</v>
      </c>
      <c r="T70" s="147">
        <v>1465</v>
      </c>
      <c r="U70" s="147">
        <v>1403</v>
      </c>
      <c r="V70" s="147">
        <v>1348</v>
      </c>
      <c r="W70" s="147">
        <v>1288</v>
      </c>
      <c r="X70" s="147">
        <v>1236</v>
      </c>
      <c r="Y70" s="167">
        <v>1192</v>
      </c>
      <c r="Z70" s="118">
        <v>1158</v>
      </c>
      <c r="AA70" s="147">
        <v>1143</v>
      </c>
      <c r="AB70" s="147">
        <v>1095</v>
      </c>
      <c r="AC70" s="147">
        <v>1060</v>
      </c>
      <c r="AD70" s="147">
        <v>1024</v>
      </c>
      <c r="AE70" s="118">
        <v>991</v>
      </c>
      <c r="AF70" s="118">
        <v>952</v>
      </c>
      <c r="AG70" s="118">
        <v>915</v>
      </c>
      <c r="AH70" s="118">
        <v>2560</v>
      </c>
      <c r="AI70" s="118">
        <v>866</v>
      </c>
      <c r="AJ70" s="118">
        <v>822</v>
      </c>
      <c r="AK70" s="118">
        <v>783</v>
      </c>
      <c r="AL70" s="118">
        <v>762</v>
      </c>
      <c r="AM70" s="118">
        <v>733</v>
      </c>
      <c r="AN70" s="119">
        <v>684</v>
      </c>
      <c r="AP70" s="118">
        <v>638</v>
      </c>
      <c r="AQ70" s="118">
        <v>601</v>
      </c>
      <c r="AR70" s="118">
        <v>559</v>
      </c>
      <c r="AS70" s="118">
        <v>525</v>
      </c>
      <c r="AT70" s="118">
        <v>478</v>
      </c>
      <c r="AU70" s="118">
        <v>445</v>
      </c>
      <c r="AV70" s="118">
        <v>412</v>
      </c>
      <c r="AW70" s="118">
        <v>382</v>
      </c>
      <c r="AX70" s="118">
        <v>342</v>
      </c>
      <c r="AY70" s="118">
        <v>273</v>
      </c>
      <c r="AZ70" s="118">
        <v>246</v>
      </c>
      <c r="BA70" s="118">
        <v>208</v>
      </c>
      <c r="BB70" s="118">
        <v>168</v>
      </c>
      <c r="BC70" s="118">
        <v>127</v>
      </c>
      <c r="BD70" s="118">
        <v>97</v>
      </c>
      <c r="BE70" s="118">
        <v>65</v>
      </c>
      <c r="BF70" s="118">
        <v>25</v>
      </c>
      <c r="BI70" s="118">
        <v>69</v>
      </c>
      <c r="BJ70" s="147">
        <v>2560</v>
      </c>
    </row>
    <row r="71" spans="1:62" x14ac:dyDescent="0.2">
      <c r="A71" s="124">
        <v>70</v>
      </c>
      <c r="B71" s="233">
        <v>73018</v>
      </c>
      <c r="C71" s="125">
        <v>5045</v>
      </c>
      <c r="D71" s="125"/>
      <c r="E71" s="127"/>
      <c r="F71" s="232">
        <v>5045</v>
      </c>
      <c r="G71" s="125">
        <f>F71+E71</f>
        <v>5045</v>
      </c>
      <c r="H71" s="124">
        <f t="shared" si="6"/>
        <v>0</v>
      </c>
      <c r="I71" s="159">
        <v>70</v>
      </c>
      <c r="J71" s="232">
        <v>5045</v>
      </c>
      <c r="K71" s="160">
        <f t="shared" si="4"/>
        <v>159</v>
      </c>
      <c r="L71" s="128">
        <v>70</v>
      </c>
      <c r="M71" s="128">
        <v>4886</v>
      </c>
      <c r="R71" s="118">
        <v>68</v>
      </c>
      <c r="S71" s="118">
        <v>861</v>
      </c>
      <c r="T71" s="147">
        <v>854</v>
      </c>
      <c r="U71" s="118">
        <v>835</v>
      </c>
      <c r="V71" s="118">
        <v>811</v>
      </c>
      <c r="W71" s="118">
        <v>801</v>
      </c>
      <c r="X71" s="118">
        <v>785</v>
      </c>
      <c r="Y71" s="166">
        <v>781</v>
      </c>
      <c r="Z71" s="118">
        <v>765</v>
      </c>
      <c r="AA71" s="118">
        <v>760</v>
      </c>
      <c r="AB71" s="118">
        <v>731</v>
      </c>
      <c r="AC71" s="118">
        <v>717</v>
      </c>
      <c r="AD71" s="118">
        <v>698</v>
      </c>
      <c r="AE71" s="118">
        <v>675</v>
      </c>
      <c r="AF71" s="118">
        <v>654</v>
      </c>
      <c r="AG71" s="118">
        <v>632</v>
      </c>
      <c r="AH71" s="118">
        <v>617</v>
      </c>
      <c r="AI71" s="118">
        <v>614</v>
      </c>
      <c r="AJ71" s="118">
        <v>580</v>
      </c>
      <c r="AK71" s="118">
        <v>547</v>
      </c>
      <c r="AL71" s="118">
        <v>514</v>
      </c>
      <c r="AM71" s="118">
        <v>482</v>
      </c>
      <c r="AN71" s="119">
        <v>448</v>
      </c>
      <c r="AP71" s="118">
        <v>425</v>
      </c>
      <c r="AQ71" s="118">
        <v>400</v>
      </c>
      <c r="AR71" s="118">
        <v>377</v>
      </c>
      <c r="AS71" s="118">
        <v>355</v>
      </c>
      <c r="AT71" s="118">
        <v>333</v>
      </c>
      <c r="AU71" s="118">
        <v>304</v>
      </c>
      <c r="AV71" s="118">
        <v>277</v>
      </c>
      <c r="AW71" s="118">
        <v>257</v>
      </c>
      <c r="AX71" s="118">
        <v>233</v>
      </c>
      <c r="AY71" s="118">
        <v>195</v>
      </c>
      <c r="AZ71" s="118">
        <v>169</v>
      </c>
      <c r="BA71" s="118">
        <v>150</v>
      </c>
      <c r="BB71" s="118">
        <v>122</v>
      </c>
      <c r="BC71" s="118">
        <v>98</v>
      </c>
      <c r="BD71" s="118">
        <v>64</v>
      </c>
      <c r="BE71" s="118">
        <v>40</v>
      </c>
      <c r="BF71" s="118">
        <v>26</v>
      </c>
      <c r="BI71" s="118">
        <v>70</v>
      </c>
      <c r="BJ71" s="118">
        <v>617</v>
      </c>
    </row>
    <row r="72" spans="1:62" x14ac:dyDescent="0.2">
      <c r="A72" s="124">
        <v>71</v>
      </c>
      <c r="B72" s="233">
        <v>9731</v>
      </c>
      <c r="C72" s="125">
        <v>1224</v>
      </c>
      <c r="D72" s="125"/>
      <c r="E72" s="127"/>
      <c r="F72" s="232">
        <v>1224</v>
      </c>
      <c r="G72" s="125">
        <f t="shared" si="5"/>
        <v>1224</v>
      </c>
      <c r="H72" s="124">
        <f t="shared" si="6"/>
        <v>0</v>
      </c>
      <c r="I72" s="159">
        <v>71</v>
      </c>
      <c r="J72" s="232">
        <v>1224</v>
      </c>
      <c r="K72" s="160">
        <f t="shared" si="4"/>
        <v>41</v>
      </c>
      <c r="L72" s="128">
        <v>71</v>
      </c>
      <c r="M72" s="128">
        <v>1183</v>
      </c>
      <c r="R72" s="118">
        <v>69</v>
      </c>
      <c r="S72" s="118">
        <v>700</v>
      </c>
      <c r="T72" s="118">
        <v>674</v>
      </c>
      <c r="U72" s="118">
        <v>654</v>
      </c>
      <c r="V72" s="118">
        <v>617</v>
      </c>
      <c r="W72" s="118">
        <v>596</v>
      </c>
      <c r="X72" s="118">
        <v>581</v>
      </c>
      <c r="Y72" s="166">
        <v>562</v>
      </c>
      <c r="Z72" s="118">
        <v>543</v>
      </c>
      <c r="AA72" s="118">
        <v>534</v>
      </c>
      <c r="AB72" s="118">
        <v>503</v>
      </c>
      <c r="AC72" s="118">
        <v>489</v>
      </c>
      <c r="AD72" s="118">
        <v>474</v>
      </c>
      <c r="AE72" s="118">
        <v>456</v>
      </c>
      <c r="AF72" s="118">
        <v>439</v>
      </c>
      <c r="AG72" s="118">
        <v>418</v>
      </c>
      <c r="AH72" s="118">
        <v>831</v>
      </c>
      <c r="AI72" s="118">
        <v>384</v>
      </c>
      <c r="AJ72" s="118">
        <v>369</v>
      </c>
      <c r="AK72" s="118">
        <v>355</v>
      </c>
      <c r="AL72" s="118">
        <v>338</v>
      </c>
      <c r="AM72" s="118">
        <v>325</v>
      </c>
      <c r="AN72" s="119">
        <v>304</v>
      </c>
      <c r="AP72" s="118">
        <v>287</v>
      </c>
      <c r="AQ72" s="118">
        <v>268</v>
      </c>
      <c r="AR72" s="118">
        <v>241</v>
      </c>
      <c r="AS72" s="118">
        <v>219</v>
      </c>
      <c r="AT72" s="118">
        <v>196</v>
      </c>
      <c r="AU72" s="118">
        <v>178</v>
      </c>
      <c r="AV72" s="118">
        <v>165</v>
      </c>
      <c r="AW72" s="118">
        <v>155</v>
      </c>
      <c r="AX72" s="118">
        <v>140</v>
      </c>
      <c r="AY72" s="118">
        <v>109</v>
      </c>
      <c r="AZ72" s="118">
        <v>92</v>
      </c>
      <c r="BA72" s="118">
        <v>86</v>
      </c>
      <c r="BB72" s="118">
        <v>71</v>
      </c>
      <c r="BC72" s="118">
        <v>57</v>
      </c>
      <c r="BD72" s="118">
        <v>44</v>
      </c>
      <c r="BE72" s="118">
        <v>28</v>
      </c>
      <c r="BF72" s="118">
        <v>13</v>
      </c>
      <c r="BI72" s="118">
        <v>71</v>
      </c>
      <c r="BJ72" s="118">
        <v>831</v>
      </c>
    </row>
    <row r="73" spans="1:62" x14ac:dyDescent="0.2">
      <c r="A73" s="124">
        <v>72</v>
      </c>
      <c r="B73" s="233">
        <v>7830</v>
      </c>
      <c r="C73" s="125">
        <v>1543</v>
      </c>
      <c r="D73" s="125"/>
      <c r="E73" s="127"/>
      <c r="F73" s="232">
        <v>1543</v>
      </c>
      <c r="G73" s="125">
        <f t="shared" si="5"/>
        <v>1543</v>
      </c>
      <c r="H73" s="124">
        <f t="shared" si="6"/>
        <v>0</v>
      </c>
      <c r="I73" s="159">
        <v>72</v>
      </c>
      <c r="J73" s="232">
        <v>1543</v>
      </c>
      <c r="K73" s="160">
        <f t="shared" si="4"/>
        <v>43</v>
      </c>
      <c r="L73" s="128">
        <v>72</v>
      </c>
      <c r="M73" s="128">
        <v>1500</v>
      </c>
      <c r="R73" s="118">
        <v>70</v>
      </c>
      <c r="S73" s="147">
        <v>5045</v>
      </c>
      <c r="T73" s="147">
        <v>4886</v>
      </c>
      <c r="U73" s="147">
        <v>4654</v>
      </c>
      <c r="V73" s="147">
        <v>4434</v>
      </c>
      <c r="W73" s="147">
        <v>4233</v>
      </c>
      <c r="X73" s="147">
        <v>4028</v>
      </c>
      <c r="Y73" s="167">
        <v>3832</v>
      </c>
      <c r="Z73" s="118">
        <v>3672</v>
      </c>
      <c r="AA73" s="147">
        <v>3567</v>
      </c>
      <c r="AB73" s="147">
        <v>3420</v>
      </c>
      <c r="AC73" s="147">
        <v>3273</v>
      </c>
      <c r="AD73" s="147">
        <v>3118</v>
      </c>
      <c r="AE73" s="147">
        <v>2980</v>
      </c>
      <c r="AF73" s="147">
        <v>2835</v>
      </c>
      <c r="AG73" s="118">
        <v>2677</v>
      </c>
      <c r="AH73" s="118">
        <v>52</v>
      </c>
      <c r="AI73" s="118">
        <v>2456</v>
      </c>
      <c r="AJ73" s="118">
        <v>2304</v>
      </c>
      <c r="AK73" s="118">
        <v>2161</v>
      </c>
      <c r="AL73" s="118">
        <v>2029</v>
      </c>
      <c r="AM73" s="118">
        <v>1920</v>
      </c>
      <c r="AN73" s="119">
        <v>1787</v>
      </c>
      <c r="AP73" s="118">
        <v>1682</v>
      </c>
      <c r="AQ73" s="118">
        <v>1551</v>
      </c>
      <c r="AR73" s="118">
        <v>1441</v>
      </c>
      <c r="AS73" s="118">
        <v>1306</v>
      </c>
      <c r="AT73" s="118">
        <v>1223</v>
      </c>
      <c r="AU73" s="118">
        <v>1104</v>
      </c>
      <c r="AV73" s="118">
        <v>991</v>
      </c>
      <c r="AW73" s="118">
        <v>883</v>
      </c>
      <c r="AX73" s="118">
        <v>762</v>
      </c>
      <c r="AY73" s="118">
        <v>593</v>
      </c>
      <c r="AZ73" s="118">
        <v>452</v>
      </c>
      <c r="BA73" s="118">
        <v>309</v>
      </c>
      <c r="BB73" s="118">
        <v>152</v>
      </c>
      <c r="BI73" s="118">
        <v>72</v>
      </c>
      <c r="BJ73" s="118">
        <v>52</v>
      </c>
    </row>
    <row r="74" spans="1:62" x14ac:dyDescent="0.2">
      <c r="A74" s="124">
        <v>73</v>
      </c>
      <c r="B74" s="233">
        <v>670</v>
      </c>
      <c r="C74" s="125">
        <v>100</v>
      </c>
      <c r="D74" s="125"/>
      <c r="E74" s="127"/>
      <c r="F74" s="124">
        <v>100</v>
      </c>
      <c r="G74" s="125">
        <f t="shared" si="5"/>
        <v>100</v>
      </c>
      <c r="H74" s="124">
        <f>I74-A74</f>
        <v>0</v>
      </c>
      <c r="I74" s="159">
        <v>73</v>
      </c>
      <c r="J74" s="124">
        <v>100</v>
      </c>
      <c r="K74" s="160">
        <f t="shared" si="4"/>
        <v>1</v>
      </c>
      <c r="L74" s="128">
        <v>73</v>
      </c>
      <c r="M74" s="128">
        <v>99</v>
      </c>
      <c r="R74" s="118">
        <v>71</v>
      </c>
      <c r="S74" s="147">
        <v>1224</v>
      </c>
      <c r="T74" s="147">
        <v>1183</v>
      </c>
      <c r="U74" s="147">
        <v>1123</v>
      </c>
      <c r="V74" s="147">
        <v>1068</v>
      </c>
      <c r="W74" s="147">
        <v>1018</v>
      </c>
      <c r="X74" s="118">
        <v>969</v>
      </c>
      <c r="Y74" s="166">
        <v>922</v>
      </c>
      <c r="Z74" s="118">
        <v>884</v>
      </c>
      <c r="AA74" s="118">
        <v>863</v>
      </c>
      <c r="AB74" s="118">
        <v>825</v>
      </c>
      <c r="AC74" s="118">
        <v>795</v>
      </c>
      <c r="AD74" s="118">
        <v>765</v>
      </c>
      <c r="AE74" s="118">
        <v>719</v>
      </c>
      <c r="AF74" s="118">
        <v>685</v>
      </c>
      <c r="AG74" s="118">
        <v>646</v>
      </c>
      <c r="AH74" s="118">
        <v>733</v>
      </c>
      <c r="AI74" s="118">
        <v>617</v>
      </c>
      <c r="AJ74" s="118">
        <v>587</v>
      </c>
      <c r="AK74" s="118">
        <v>560</v>
      </c>
      <c r="AL74" s="118">
        <v>526</v>
      </c>
      <c r="AM74" s="118">
        <v>505</v>
      </c>
      <c r="AN74" s="119">
        <v>473</v>
      </c>
      <c r="AP74" s="118">
        <v>458</v>
      </c>
      <c r="AQ74" s="118">
        <v>429</v>
      </c>
      <c r="AR74" s="118">
        <v>412</v>
      </c>
      <c r="AS74" s="118">
        <v>366</v>
      </c>
      <c r="AT74" s="118">
        <v>337</v>
      </c>
      <c r="AU74" s="118">
        <v>300</v>
      </c>
      <c r="AV74" s="118">
        <v>258</v>
      </c>
      <c r="AW74" s="118">
        <v>220</v>
      </c>
      <c r="AX74" s="118">
        <v>191</v>
      </c>
      <c r="AY74" s="118">
        <v>132</v>
      </c>
      <c r="AZ74" s="118">
        <v>112</v>
      </c>
      <c r="BA74" s="118">
        <v>81</v>
      </c>
      <c r="BB74" s="118">
        <v>47</v>
      </c>
      <c r="BI74" s="118">
        <v>73</v>
      </c>
      <c r="BJ74" s="118">
        <v>733</v>
      </c>
    </row>
    <row r="75" spans="1:62" x14ac:dyDescent="0.2">
      <c r="A75" s="124">
        <v>74</v>
      </c>
      <c r="B75" s="233">
        <v>9499</v>
      </c>
      <c r="C75" s="125">
        <v>1458</v>
      </c>
      <c r="D75" s="125"/>
      <c r="E75" s="127"/>
      <c r="F75" s="232">
        <v>1458</v>
      </c>
      <c r="G75" s="125">
        <f t="shared" si="5"/>
        <v>1458</v>
      </c>
      <c r="H75" s="124">
        <f t="shared" si="6"/>
        <v>0</v>
      </c>
      <c r="I75" s="159">
        <v>74</v>
      </c>
      <c r="J75" s="232">
        <v>1458</v>
      </c>
      <c r="K75" s="160">
        <f t="shared" si="4"/>
        <v>44</v>
      </c>
      <c r="L75" s="128">
        <v>74</v>
      </c>
      <c r="M75" s="128">
        <v>1414</v>
      </c>
      <c r="R75" s="118">
        <v>72</v>
      </c>
      <c r="S75" s="147">
        <v>1543</v>
      </c>
      <c r="T75" s="147">
        <v>1500</v>
      </c>
      <c r="U75" s="147">
        <v>1406</v>
      </c>
      <c r="V75" s="147">
        <v>1371</v>
      </c>
      <c r="W75" s="147">
        <v>1305</v>
      </c>
      <c r="X75" s="147">
        <v>1256</v>
      </c>
      <c r="Y75" s="167">
        <v>1213</v>
      </c>
      <c r="Z75" s="118">
        <v>1169</v>
      </c>
      <c r="AA75" s="147">
        <v>1151</v>
      </c>
      <c r="AB75" s="147">
        <v>1083</v>
      </c>
      <c r="AC75" s="147">
        <v>1055</v>
      </c>
      <c r="AD75" s="147">
        <v>1017</v>
      </c>
      <c r="AE75" s="118">
        <v>960</v>
      </c>
      <c r="AF75" s="118">
        <v>926</v>
      </c>
      <c r="AG75" s="118">
        <v>872</v>
      </c>
      <c r="AH75" s="118">
        <v>17844</v>
      </c>
      <c r="AI75" s="118">
        <v>807</v>
      </c>
      <c r="AJ75" s="118">
        <v>760</v>
      </c>
      <c r="AK75" s="118">
        <v>719</v>
      </c>
      <c r="AL75" s="118">
        <v>668</v>
      </c>
      <c r="AM75" s="118">
        <v>630</v>
      </c>
      <c r="AN75" s="119">
        <v>594</v>
      </c>
      <c r="AP75" s="118">
        <v>565</v>
      </c>
      <c r="AQ75" s="118">
        <v>534</v>
      </c>
      <c r="AR75" s="118">
        <v>496</v>
      </c>
      <c r="AS75" s="118">
        <v>467</v>
      </c>
      <c r="AT75" s="118">
        <v>433</v>
      </c>
      <c r="AU75" s="118">
        <v>397</v>
      </c>
      <c r="AV75" s="118">
        <v>355</v>
      </c>
      <c r="AW75" s="118">
        <v>324</v>
      </c>
      <c r="AX75" s="118">
        <v>284</v>
      </c>
      <c r="AY75" s="118">
        <v>206</v>
      </c>
      <c r="AZ75" s="118">
        <v>187</v>
      </c>
      <c r="BA75" s="118">
        <v>147</v>
      </c>
      <c r="BB75" s="118">
        <v>74</v>
      </c>
      <c r="BI75" s="118">
        <v>74</v>
      </c>
      <c r="BJ75" s="147">
        <v>17844</v>
      </c>
    </row>
    <row r="76" spans="1:62" x14ac:dyDescent="0.2">
      <c r="A76" s="124">
        <v>75</v>
      </c>
      <c r="B76" s="233">
        <v>26373</v>
      </c>
      <c r="C76" s="125">
        <v>27422</v>
      </c>
      <c r="D76" s="125"/>
      <c r="E76" s="127"/>
      <c r="F76" s="232">
        <v>27422</v>
      </c>
      <c r="G76" s="125">
        <f t="shared" si="5"/>
        <v>27422</v>
      </c>
      <c r="H76" s="124">
        <f t="shared" si="6"/>
        <v>0</v>
      </c>
      <c r="I76" s="159">
        <v>75</v>
      </c>
      <c r="J76" s="232">
        <v>27422</v>
      </c>
      <c r="K76" s="160">
        <f t="shared" si="4"/>
        <v>496</v>
      </c>
      <c r="L76" s="128">
        <v>75</v>
      </c>
      <c r="M76" s="128">
        <v>26926</v>
      </c>
      <c r="R76" s="118">
        <v>73</v>
      </c>
      <c r="S76" s="118">
        <v>100</v>
      </c>
      <c r="T76" s="147">
        <v>99</v>
      </c>
      <c r="U76" s="118">
        <v>95</v>
      </c>
      <c r="V76" s="118">
        <v>94</v>
      </c>
      <c r="W76" s="118">
        <v>92</v>
      </c>
      <c r="X76" s="118">
        <v>87</v>
      </c>
      <c r="Y76" s="166">
        <v>81</v>
      </c>
      <c r="Z76" s="118">
        <v>81</v>
      </c>
      <c r="AA76" s="118">
        <v>80</v>
      </c>
      <c r="AB76" s="118">
        <v>74</v>
      </c>
      <c r="AC76" s="118">
        <v>69</v>
      </c>
      <c r="AD76" s="118">
        <v>67</v>
      </c>
      <c r="AE76" s="118">
        <v>62</v>
      </c>
      <c r="AF76" s="118">
        <v>56</v>
      </c>
      <c r="AG76" s="118">
        <v>54</v>
      </c>
      <c r="AH76" s="118">
        <v>74883</v>
      </c>
      <c r="AI76" s="118">
        <v>53</v>
      </c>
      <c r="AJ76" s="118">
        <v>52</v>
      </c>
      <c r="AK76" s="118">
        <v>47</v>
      </c>
      <c r="AL76" s="118">
        <v>45</v>
      </c>
      <c r="AM76" s="118">
        <v>43</v>
      </c>
      <c r="AN76" s="119">
        <v>41</v>
      </c>
      <c r="AP76" s="118">
        <v>38</v>
      </c>
      <c r="AQ76" s="118">
        <v>33</v>
      </c>
      <c r="AR76" s="118">
        <v>31</v>
      </c>
      <c r="AS76" s="118">
        <v>28</v>
      </c>
      <c r="AT76" s="118">
        <v>26</v>
      </c>
      <c r="AU76" s="118">
        <v>22</v>
      </c>
      <c r="AV76" s="118">
        <v>20</v>
      </c>
      <c r="AW76" s="118">
        <v>17</v>
      </c>
      <c r="AX76" s="118">
        <v>14</v>
      </c>
      <c r="AY76" s="118">
        <v>9</v>
      </c>
      <c r="AZ76" s="118">
        <v>8</v>
      </c>
      <c r="BA76" s="118">
        <v>7</v>
      </c>
      <c r="BB76" s="118">
        <v>6</v>
      </c>
      <c r="BI76" s="118">
        <v>75</v>
      </c>
      <c r="BJ76" s="147">
        <v>74883</v>
      </c>
    </row>
    <row r="77" spans="1:62" x14ac:dyDescent="0.2">
      <c r="A77" s="124">
        <v>76</v>
      </c>
      <c r="B77" s="233">
        <v>705010</v>
      </c>
      <c r="C77" s="125">
        <v>112968</v>
      </c>
      <c r="D77" s="125"/>
      <c r="E77" s="127"/>
      <c r="F77" s="232">
        <v>112968</v>
      </c>
      <c r="G77" s="125">
        <f t="shared" si="5"/>
        <v>112968</v>
      </c>
      <c r="H77" s="124">
        <f t="shared" si="6"/>
        <v>0</v>
      </c>
      <c r="I77" s="159">
        <v>76</v>
      </c>
      <c r="J77" s="232">
        <v>112968</v>
      </c>
      <c r="K77" s="160">
        <f t="shared" si="4"/>
        <v>1821</v>
      </c>
      <c r="L77" s="128">
        <v>76</v>
      </c>
      <c r="M77" s="128">
        <v>111147</v>
      </c>
      <c r="R77" s="118">
        <v>74</v>
      </c>
      <c r="S77" s="147">
        <v>1458</v>
      </c>
      <c r="T77" s="147">
        <v>1414</v>
      </c>
      <c r="U77" s="147">
        <v>1326</v>
      </c>
      <c r="V77" s="147">
        <v>1263</v>
      </c>
      <c r="W77" s="147">
        <v>1223</v>
      </c>
      <c r="X77" s="147">
        <v>1177</v>
      </c>
      <c r="Y77" s="168">
        <v>1117</v>
      </c>
      <c r="Z77" s="118">
        <v>1081</v>
      </c>
      <c r="AA77" s="147">
        <v>1064</v>
      </c>
      <c r="AB77" s="147">
        <v>1009</v>
      </c>
      <c r="AC77" s="118">
        <v>967</v>
      </c>
      <c r="AD77" s="118">
        <v>925</v>
      </c>
      <c r="AE77" s="118">
        <v>874</v>
      </c>
      <c r="AF77" s="118">
        <v>821</v>
      </c>
      <c r="AG77" s="118">
        <v>767</v>
      </c>
      <c r="AH77" s="118">
        <v>147</v>
      </c>
      <c r="AI77" s="118">
        <v>701</v>
      </c>
      <c r="AJ77" s="118">
        <v>663</v>
      </c>
      <c r="AK77" s="118">
        <v>617</v>
      </c>
      <c r="AL77" s="118">
        <v>560</v>
      </c>
      <c r="AM77" s="118">
        <v>518</v>
      </c>
      <c r="AN77" s="119">
        <v>474</v>
      </c>
      <c r="AP77" s="118">
        <v>441</v>
      </c>
      <c r="AQ77" s="118">
        <v>401</v>
      </c>
      <c r="AR77" s="118">
        <v>370</v>
      </c>
      <c r="AS77" s="118">
        <v>335</v>
      </c>
      <c r="AT77" s="118">
        <v>293</v>
      </c>
      <c r="AU77" s="118">
        <v>258</v>
      </c>
      <c r="AV77" s="118">
        <v>231</v>
      </c>
      <c r="AW77" s="118">
        <v>205</v>
      </c>
      <c r="AX77" s="118">
        <v>172</v>
      </c>
      <c r="AY77" s="118">
        <v>126</v>
      </c>
      <c r="AZ77" s="118">
        <v>98</v>
      </c>
      <c r="BA77" s="118">
        <v>65</v>
      </c>
      <c r="BB77" s="118">
        <v>34</v>
      </c>
      <c r="BI77" s="118">
        <v>76</v>
      </c>
      <c r="BJ77" s="118">
        <v>147</v>
      </c>
    </row>
    <row r="78" spans="1:62" x14ac:dyDescent="0.2">
      <c r="A78" s="124">
        <v>77</v>
      </c>
      <c r="B78" s="233">
        <v>1099</v>
      </c>
      <c r="C78" s="125">
        <v>259</v>
      </c>
      <c r="D78" s="125"/>
      <c r="E78" s="127"/>
      <c r="F78" s="124">
        <v>259</v>
      </c>
      <c r="G78" s="125">
        <f t="shared" si="5"/>
        <v>259</v>
      </c>
      <c r="H78" s="124">
        <f t="shared" si="6"/>
        <v>0</v>
      </c>
      <c r="I78" s="159">
        <v>77</v>
      </c>
      <c r="J78" s="124">
        <v>259</v>
      </c>
      <c r="K78" s="160">
        <f t="shared" si="4"/>
        <v>14</v>
      </c>
      <c r="L78" s="128">
        <v>77</v>
      </c>
      <c r="M78" s="128">
        <v>245</v>
      </c>
      <c r="R78" s="118">
        <v>75</v>
      </c>
      <c r="S78" s="147">
        <v>27422</v>
      </c>
      <c r="T78" s="147">
        <v>26926</v>
      </c>
      <c r="U78" s="147">
        <v>26212</v>
      </c>
      <c r="V78" s="147">
        <v>25375</v>
      </c>
      <c r="W78" s="147">
        <v>24695</v>
      </c>
      <c r="X78" s="147">
        <v>24181</v>
      </c>
      <c r="Y78" s="167">
        <v>23622</v>
      </c>
      <c r="Z78" s="118">
        <v>23082</v>
      </c>
      <c r="AA78" s="147">
        <v>22680</v>
      </c>
      <c r="AB78" s="147">
        <v>21971</v>
      </c>
      <c r="AC78" s="147">
        <v>21346</v>
      </c>
      <c r="AD78" s="147">
        <v>20607</v>
      </c>
      <c r="AE78" s="147">
        <v>19875</v>
      </c>
      <c r="AF78" s="147">
        <v>19257</v>
      </c>
      <c r="AG78" s="118">
        <v>18498</v>
      </c>
      <c r="AH78" s="118">
        <v>2861</v>
      </c>
      <c r="AI78" s="118">
        <v>17337</v>
      </c>
      <c r="AJ78" s="118">
        <v>16674</v>
      </c>
      <c r="AK78" s="118">
        <v>15979</v>
      </c>
      <c r="AL78" s="118">
        <v>15209</v>
      </c>
      <c r="AM78" s="118">
        <v>14414</v>
      </c>
      <c r="AN78" s="119">
        <v>13708</v>
      </c>
      <c r="AP78" s="118">
        <v>12922</v>
      </c>
      <c r="AQ78" s="118">
        <v>12062</v>
      </c>
      <c r="AR78" s="118">
        <v>11306</v>
      </c>
      <c r="AS78" s="118">
        <v>10639</v>
      </c>
      <c r="AT78" s="118">
        <v>10046</v>
      </c>
      <c r="AU78" s="118">
        <v>9333</v>
      </c>
      <c r="AV78" s="118">
        <v>8669</v>
      </c>
      <c r="AW78" s="118">
        <v>8089</v>
      </c>
      <c r="AX78" s="118">
        <v>7380</v>
      </c>
      <c r="AY78" s="118">
        <v>5993</v>
      </c>
      <c r="AZ78" s="118">
        <v>5098</v>
      </c>
      <c r="BA78" s="118">
        <v>4377</v>
      </c>
      <c r="BB78" s="118">
        <v>3331</v>
      </c>
      <c r="BI78" s="118">
        <v>77</v>
      </c>
      <c r="BJ78" s="147">
        <v>2861</v>
      </c>
    </row>
    <row r="79" spans="1:62" x14ac:dyDescent="0.2">
      <c r="A79" s="124">
        <v>78</v>
      </c>
      <c r="B79" s="233">
        <v>14585</v>
      </c>
      <c r="C79" s="125">
        <v>4290</v>
      </c>
      <c r="D79" s="125"/>
      <c r="E79" s="127"/>
      <c r="F79" s="232">
        <v>4290</v>
      </c>
      <c r="G79" s="125">
        <f t="shared" si="5"/>
        <v>4290</v>
      </c>
      <c r="H79" s="124">
        <f t="shared" si="6"/>
        <v>0</v>
      </c>
      <c r="I79" s="159">
        <v>78</v>
      </c>
      <c r="J79" s="232">
        <v>4290</v>
      </c>
      <c r="K79" s="160">
        <f t="shared" si="4"/>
        <v>76</v>
      </c>
      <c r="L79" s="128">
        <v>78</v>
      </c>
      <c r="M79" s="128">
        <v>4214</v>
      </c>
      <c r="R79" s="118">
        <v>76</v>
      </c>
      <c r="S79" s="147">
        <v>112968</v>
      </c>
      <c r="T79" s="147">
        <v>111147</v>
      </c>
      <c r="U79" s="147">
        <v>107765</v>
      </c>
      <c r="V79" s="147">
        <v>105630</v>
      </c>
      <c r="W79" s="147">
        <v>103391</v>
      </c>
      <c r="X79" s="147">
        <v>101240</v>
      </c>
      <c r="Y79" s="167">
        <v>99070</v>
      </c>
      <c r="Z79" s="118">
        <v>97442</v>
      </c>
      <c r="AA79" s="147">
        <v>96497</v>
      </c>
      <c r="AB79" s="147">
        <v>92191</v>
      </c>
      <c r="AC79" s="147">
        <v>90145</v>
      </c>
      <c r="AD79" s="147">
        <v>86865</v>
      </c>
      <c r="AE79" s="147">
        <v>83862</v>
      </c>
      <c r="AF79" s="147">
        <v>80711</v>
      </c>
      <c r="AG79" s="118">
        <v>77837</v>
      </c>
      <c r="AH79" s="118">
        <v>352</v>
      </c>
      <c r="AI79" s="118">
        <v>71791</v>
      </c>
      <c r="AJ79" s="118">
        <v>68737</v>
      </c>
      <c r="AK79" s="118">
        <v>66070</v>
      </c>
      <c r="AL79" s="118">
        <v>63210</v>
      </c>
      <c r="AM79" s="118">
        <v>60347</v>
      </c>
      <c r="AN79" s="119">
        <v>57310</v>
      </c>
      <c r="AP79" s="118">
        <v>54511</v>
      </c>
      <c r="AQ79" s="118">
        <v>50998</v>
      </c>
      <c r="AR79" s="118">
        <v>47482</v>
      </c>
      <c r="AS79" s="118">
        <v>44125</v>
      </c>
      <c r="AT79" s="118">
        <v>40998</v>
      </c>
      <c r="AU79" s="118">
        <v>37555</v>
      </c>
      <c r="AV79" s="118">
        <v>33985</v>
      </c>
      <c r="AW79" s="118">
        <v>30393</v>
      </c>
      <c r="AX79" s="118">
        <v>27035</v>
      </c>
      <c r="AY79" s="118">
        <v>21258</v>
      </c>
      <c r="AZ79" s="118">
        <v>16467</v>
      </c>
      <c r="BA79" s="118">
        <v>12642</v>
      </c>
      <c r="BB79" s="118">
        <v>6960</v>
      </c>
      <c r="BI79" s="118">
        <v>78</v>
      </c>
      <c r="BJ79" s="118">
        <v>352</v>
      </c>
    </row>
    <row r="80" spans="1:62" x14ac:dyDescent="0.2">
      <c r="A80" s="124">
        <v>79</v>
      </c>
      <c r="B80" s="233">
        <v>5216</v>
      </c>
      <c r="C80" s="125">
        <v>609</v>
      </c>
      <c r="D80" s="125"/>
      <c r="E80" s="127"/>
      <c r="F80" s="124">
        <v>609</v>
      </c>
      <c r="G80" s="125">
        <f t="shared" si="5"/>
        <v>609</v>
      </c>
      <c r="H80" s="124">
        <f t="shared" si="6"/>
        <v>0</v>
      </c>
      <c r="I80" s="159">
        <v>79</v>
      </c>
      <c r="J80" s="124">
        <v>609</v>
      </c>
      <c r="K80" s="160">
        <f t="shared" si="4"/>
        <v>15</v>
      </c>
      <c r="L80" s="128">
        <v>79</v>
      </c>
      <c r="M80" s="128">
        <v>594</v>
      </c>
      <c r="R80" s="118">
        <v>77</v>
      </c>
      <c r="S80" s="118">
        <v>259</v>
      </c>
      <c r="T80" s="118">
        <v>245</v>
      </c>
      <c r="U80" s="118">
        <v>237</v>
      </c>
      <c r="V80" s="118">
        <v>234</v>
      </c>
      <c r="W80" s="118">
        <v>227</v>
      </c>
      <c r="X80" s="118">
        <v>221</v>
      </c>
      <c r="Y80" s="166">
        <v>212</v>
      </c>
      <c r="Z80" s="118">
        <v>207</v>
      </c>
      <c r="AA80" s="118">
        <v>205</v>
      </c>
      <c r="AB80" s="118">
        <v>197</v>
      </c>
      <c r="AC80" s="118">
        <v>186</v>
      </c>
      <c r="AD80" s="118">
        <v>176</v>
      </c>
      <c r="AE80" s="118">
        <v>169</v>
      </c>
      <c r="AF80" s="118">
        <v>160</v>
      </c>
      <c r="AG80" s="118">
        <v>152</v>
      </c>
      <c r="AH80" s="118">
        <v>24517</v>
      </c>
      <c r="AI80" s="118">
        <v>148</v>
      </c>
      <c r="AJ80" s="118">
        <v>137</v>
      </c>
      <c r="AK80" s="118">
        <v>124</v>
      </c>
      <c r="AL80" s="118">
        <v>117</v>
      </c>
      <c r="AM80" s="118">
        <v>107</v>
      </c>
      <c r="AN80" s="119">
        <v>99</v>
      </c>
      <c r="AP80" s="118">
        <v>84</v>
      </c>
      <c r="AQ80" s="118">
        <v>72</v>
      </c>
      <c r="AR80" s="118">
        <v>63</v>
      </c>
      <c r="AS80" s="118">
        <v>55</v>
      </c>
      <c r="AT80" s="118">
        <v>46</v>
      </c>
      <c r="AU80" s="118">
        <v>40</v>
      </c>
      <c r="AV80" s="118">
        <v>29</v>
      </c>
      <c r="AW80" s="118">
        <v>23</v>
      </c>
      <c r="AX80" s="118">
        <v>18</v>
      </c>
      <c r="AY80" s="118">
        <v>12</v>
      </c>
      <c r="AZ80" s="118">
        <v>9</v>
      </c>
      <c r="BA80" s="118">
        <v>8</v>
      </c>
      <c r="BB80" s="118">
        <v>4</v>
      </c>
      <c r="BI80" s="118">
        <v>79</v>
      </c>
      <c r="BJ80" s="147">
        <v>24517</v>
      </c>
    </row>
    <row r="81" spans="1:61" x14ac:dyDescent="0.2">
      <c r="A81" s="124">
        <v>80</v>
      </c>
      <c r="B81" s="233">
        <v>250794</v>
      </c>
      <c r="C81" s="125">
        <v>44335</v>
      </c>
      <c r="D81" s="125"/>
      <c r="E81" s="127"/>
      <c r="F81" s="232">
        <v>44335</v>
      </c>
      <c r="G81" s="125">
        <f t="shared" si="5"/>
        <v>44335</v>
      </c>
      <c r="H81" s="124">
        <f t="shared" si="6"/>
        <v>0</v>
      </c>
      <c r="I81" s="159">
        <v>80</v>
      </c>
      <c r="J81" s="232">
        <v>44335</v>
      </c>
      <c r="K81" s="160">
        <f t="shared" si="4"/>
        <v>1029</v>
      </c>
      <c r="L81" s="128">
        <v>80</v>
      </c>
      <c r="M81" s="128">
        <v>43306</v>
      </c>
      <c r="R81" s="118">
        <v>78</v>
      </c>
      <c r="S81" s="147">
        <v>4290</v>
      </c>
      <c r="T81" s="147">
        <v>4214</v>
      </c>
      <c r="U81" s="147">
        <v>4098</v>
      </c>
      <c r="V81" s="147">
        <v>3979</v>
      </c>
      <c r="W81" s="147">
        <v>3891</v>
      </c>
      <c r="X81" s="147">
        <v>3801</v>
      </c>
      <c r="Y81" s="167">
        <v>3712</v>
      </c>
      <c r="Z81" s="118">
        <v>3634</v>
      </c>
      <c r="AA81" s="147">
        <v>3584</v>
      </c>
      <c r="AB81" s="147">
        <v>3464</v>
      </c>
      <c r="AC81" s="147">
        <v>3356</v>
      </c>
      <c r="AD81" s="147">
        <v>3256</v>
      </c>
      <c r="AE81" s="147">
        <v>3160</v>
      </c>
      <c r="AF81" s="147">
        <v>3051</v>
      </c>
      <c r="AG81" s="118">
        <v>2964</v>
      </c>
      <c r="AH81" s="118">
        <v>2853</v>
      </c>
      <c r="AI81" s="118">
        <v>2764</v>
      </c>
      <c r="AJ81" s="118">
        <v>2646</v>
      </c>
      <c r="AK81" s="118">
        <v>2528</v>
      </c>
      <c r="AL81" s="118">
        <v>2441</v>
      </c>
      <c r="AM81" s="118">
        <v>2346</v>
      </c>
      <c r="AN81" s="119">
        <v>2243</v>
      </c>
      <c r="AP81" s="118">
        <v>2133</v>
      </c>
      <c r="AQ81" s="118">
        <v>2003</v>
      </c>
      <c r="AR81" s="118">
        <v>1903</v>
      </c>
      <c r="AS81" s="118">
        <v>1793</v>
      </c>
      <c r="AT81" s="118">
        <v>1694</v>
      </c>
      <c r="AU81" s="118">
        <v>1602</v>
      </c>
      <c r="AV81" s="118">
        <v>1504</v>
      </c>
      <c r="AW81" s="118">
        <v>1398</v>
      </c>
      <c r="AX81" s="118">
        <v>1297</v>
      </c>
      <c r="AY81" s="118">
        <v>1098</v>
      </c>
      <c r="AZ81" s="118">
        <v>954</v>
      </c>
      <c r="BA81" s="118">
        <v>795</v>
      </c>
      <c r="BB81" s="118">
        <v>528</v>
      </c>
      <c r="BI81" s="118">
        <v>80</v>
      </c>
    </row>
    <row r="82" spans="1:61" x14ac:dyDescent="0.2">
      <c r="A82" s="124">
        <v>81</v>
      </c>
      <c r="B82" s="235">
        <v>9438</v>
      </c>
      <c r="C82" s="125">
        <v>1111</v>
      </c>
      <c r="D82" s="125"/>
      <c r="E82" s="127"/>
      <c r="F82" s="124">
        <v>1111</v>
      </c>
      <c r="G82" s="125">
        <f>F82+E82</f>
        <v>1111</v>
      </c>
      <c r="H82" s="124">
        <f>I82-A82</f>
        <v>-1</v>
      </c>
      <c r="I82" s="159">
        <v>80</v>
      </c>
      <c r="J82" s="124">
        <v>1111</v>
      </c>
      <c r="K82" s="160">
        <f t="shared" si="4"/>
        <v>82</v>
      </c>
      <c r="L82" s="128">
        <v>81</v>
      </c>
      <c r="M82" s="128">
        <v>1029</v>
      </c>
      <c r="R82" s="118">
        <v>79</v>
      </c>
      <c r="S82" s="118">
        <v>609</v>
      </c>
      <c r="T82" s="118">
        <v>594</v>
      </c>
      <c r="U82" s="118">
        <v>567</v>
      </c>
      <c r="V82" s="118">
        <v>548</v>
      </c>
      <c r="W82" s="118">
        <v>534</v>
      </c>
      <c r="X82" s="118">
        <v>523</v>
      </c>
      <c r="Y82" s="166">
        <v>503</v>
      </c>
      <c r="Z82" s="118">
        <v>484</v>
      </c>
      <c r="AA82" s="118">
        <v>481</v>
      </c>
      <c r="AB82" s="118">
        <v>457</v>
      </c>
      <c r="AC82" s="118">
        <v>446</v>
      </c>
      <c r="AD82" s="118">
        <v>432</v>
      </c>
      <c r="AE82" s="118">
        <v>410</v>
      </c>
      <c r="AF82" s="118">
        <v>391</v>
      </c>
      <c r="AG82" s="118">
        <v>369</v>
      </c>
      <c r="AH82" s="118">
        <v>350</v>
      </c>
      <c r="AI82" s="118">
        <v>363</v>
      </c>
      <c r="AJ82" s="118">
        <v>344</v>
      </c>
      <c r="AK82" s="118">
        <v>326</v>
      </c>
      <c r="AL82" s="118">
        <v>297</v>
      </c>
      <c r="AM82" s="118">
        <v>284</v>
      </c>
      <c r="AN82" s="119">
        <v>273</v>
      </c>
      <c r="AP82" s="118">
        <v>259</v>
      </c>
      <c r="AQ82" s="118">
        <v>244</v>
      </c>
      <c r="AR82" s="118">
        <v>222</v>
      </c>
      <c r="AS82" s="118">
        <v>206</v>
      </c>
      <c r="AT82" s="118">
        <v>179</v>
      </c>
      <c r="AU82" s="118">
        <v>167</v>
      </c>
      <c r="AV82" s="118">
        <v>154</v>
      </c>
      <c r="AW82" s="118">
        <v>137</v>
      </c>
      <c r="AX82" s="118">
        <v>116</v>
      </c>
      <c r="AY82" s="118">
        <v>86</v>
      </c>
      <c r="AZ82" s="118">
        <v>78</v>
      </c>
      <c r="BA82" s="118">
        <v>61</v>
      </c>
      <c r="BB82" s="118">
        <v>40</v>
      </c>
    </row>
    <row r="83" spans="1:61" x14ac:dyDescent="0.2">
      <c r="A83" s="124">
        <v>82</v>
      </c>
      <c r="B83" s="235">
        <v>8993</v>
      </c>
      <c r="C83" s="125">
        <v>2384</v>
      </c>
      <c r="D83" s="125"/>
      <c r="E83" s="127"/>
      <c r="F83" s="232">
        <v>2384</v>
      </c>
      <c r="G83" s="125">
        <f>F83+E83</f>
        <v>2384</v>
      </c>
      <c r="H83" s="124">
        <f>I83-A83</f>
        <v>-2</v>
      </c>
      <c r="I83" s="159">
        <v>80</v>
      </c>
      <c r="J83" s="232">
        <v>2384</v>
      </c>
      <c r="K83" s="160">
        <f t="shared" si="4"/>
        <v>192</v>
      </c>
      <c r="L83" s="128">
        <v>82</v>
      </c>
      <c r="M83" s="128">
        <v>2192</v>
      </c>
      <c r="R83" s="118">
        <v>80</v>
      </c>
      <c r="S83" s="147">
        <v>44335</v>
      </c>
      <c r="T83" s="147">
        <v>43306</v>
      </c>
      <c r="U83" s="147">
        <v>41818</v>
      </c>
      <c r="V83" s="147">
        <v>40121</v>
      </c>
      <c r="W83" s="147">
        <v>38970</v>
      </c>
      <c r="X83" s="147">
        <v>37893</v>
      </c>
      <c r="Y83" s="167">
        <v>36869</v>
      </c>
      <c r="Z83" s="118">
        <v>36222</v>
      </c>
      <c r="AA83" s="147">
        <v>35880</v>
      </c>
      <c r="AB83" s="147">
        <v>34073</v>
      </c>
      <c r="AC83" s="147">
        <v>32680</v>
      </c>
      <c r="AD83" s="147">
        <v>30966</v>
      </c>
      <c r="AE83" s="147">
        <v>29163</v>
      </c>
      <c r="AF83" s="147">
        <v>27583</v>
      </c>
      <c r="AG83" s="118">
        <v>26058</v>
      </c>
      <c r="AH83" s="118">
        <v>24440</v>
      </c>
      <c r="AI83" s="118">
        <v>23032</v>
      </c>
      <c r="AJ83" s="118">
        <v>21607</v>
      </c>
      <c r="AK83" s="118">
        <v>20166</v>
      </c>
      <c r="AL83" s="118">
        <v>18689</v>
      </c>
      <c r="AM83" s="118">
        <v>17227</v>
      </c>
      <c r="AN83" s="119">
        <v>15943</v>
      </c>
      <c r="AP83" s="118">
        <v>14683</v>
      </c>
      <c r="AQ83" s="118">
        <v>13167</v>
      </c>
      <c r="AR83" s="118">
        <v>11703</v>
      </c>
      <c r="AS83" s="118">
        <v>10451</v>
      </c>
      <c r="AT83" s="118">
        <v>9152</v>
      </c>
      <c r="AU83" s="118">
        <v>7975</v>
      </c>
      <c r="AV83" s="118">
        <v>6822</v>
      </c>
      <c r="AW83" s="118">
        <v>5822</v>
      </c>
      <c r="AX83" s="118">
        <v>4686</v>
      </c>
      <c r="AY83" s="118">
        <v>3327</v>
      </c>
      <c r="AZ83" s="118">
        <v>2072</v>
      </c>
      <c r="BA83" s="118">
        <v>1346</v>
      </c>
      <c r="BB83" s="118">
        <v>619</v>
      </c>
    </row>
    <row r="84" spans="1:61" x14ac:dyDescent="0.2">
      <c r="A84" s="124">
        <v>83</v>
      </c>
      <c r="B84" s="235">
        <v>6823</v>
      </c>
      <c r="C84" s="125">
        <v>805</v>
      </c>
      <c r="D84" s="125"/>
      <c r="E84" s="127"/>
      <c r="F84" s="124">
        <v>805</v>
      </c>
      <c r="G84" s="125">
        <f>F84+E84</f>
        <v>805</v>
      </c>
      <c r="H84" s="124">
        <f>I84-A84</f>
        <v>-3</v>
      </c>
      <c r="I84" s="159">
        <v>80</v>
      </c>
      <c r="J84" s="124">
        <v>805</v>
      </c>
      <c r="K84" s="160">
        <f t="shared" si="4"/>
        <v>61</v>
      </c>
      <c r="L84" s="128">
        <v>83</v>
      </c>
      <c r="M84" s="128">
        <v>744</v>
      </c>
      <c r="R84" s="118">
        <v>81</v>
      </c>
      <c r="S84" s="147">
        <v>1111</v>
      </c>
      <c r="T84" s="147">
        <v>1029</v>
      </c>
      <c r="U84" s="118">
        <v>913</v>
      </c>
      <c r="V84" s="118">
        <v>788</v>
      </c>
      <c r="W84" s="118">
        <v>674</v>
      </c>
      <c r="X84" s="118">
        <v>566</v>
      </c>
      <c r="Y84" s="166">
        <v>446</v>
      </c>
      <c r="Z84" s="118">
        <v>349</v>
      </c>
      <c r="AA84" s="118">
        <v>282</v>
      </c>
      <c r="AB84" s="118">
        <v>161</v>
      </c>
    </row>
    <row r="85" spans="1:61" x14ac:dyDescent="0.2">
      <c r="A85" s="124">
        <v>84</v>
      </c>
      <c r="B85" s="235">
        <v>2863</v>
      </c>
      <c r="C85" s="125">
        <v>561</v>
      </c>
      <c r="D85" s="125"/>
      <c r="E85" s="127"/>
      <c r="F85" s="124">
        <v>561</v>
      </c>
      <c r="G85" s="125">
        <f>F85+E85</f>
        <v>561</v>
      </c>
      <c r="H85" s="124">
        <f>I85-A85</f>
        <v>-4</v>
      </c>
      <c r="I85" s="159">
        <v>80</v>
      </c>
      <c r="J85" s="124">
        <v>561</v>
      </c>
      <c r="K85" s="160">
        <f t="shared" si="4"/>
        <v>27</v>
      </c>
      <c r="L85" s="128">
        <v>84</v>
      </c>
      <c r="M85" s="128">
        <v>534</v>
      </c>
      <c r="R85" s="118">
        <v>82</v>
      </c>
      <c r="S85" s="147">
        <v>2384</v>
      </c>
      <c r="T85" s="147">
        <v>2192</v>
      </c>
      <c r="U85" s="147">
        <v>1931</v>
      </c>
      <c r="V85" s="147">
        <v>1655</v>
      </c>
      <c r="W85" s="147">
        <v>1390</v>
      </c>
      <c r="X85" s="147">
        <v>1169</v>
      </c>
      <c r="Y85" s="166">
        <v>949</v>
      </c>
      <c r="Z85" s="118">
        <v>784</v>
      </c>
      <c r="AA85" s="118">
        <v>697</v>
      </c>
      <c r="AB85" s="118">
        <v>390</v>
      </c>
      <c r="AL85" s="118"/>
      <c r="AM85" s="149"/>
      <c r="AN85" s="150"/>
      <c r="AO85" s="150"/>
      <c r="AP85" s="150"/>
      <c r="AQ85" s="150"/>
    </row>
    <row r="86" spans="1:61" x14ac:dyDescent="0.2">
      <c r="A86" s="124">
        <v>85</v>
      </c>
      <c r="B86" s="235">
        <v>45933</v>
      </c>
      <c r="C86" s="125">
        <v>2020</v>
      </c>
      <c r="D86" s="125"/>
      <c r="E86" s="127"/>
      <c r="F86" s="232">
        <v>2020</v>
      </c>
      <c r="G86" s="125">
        <f>F86+E86</f>
        <v>2020</v>
      </c>
      <c r="H86" s="124">
        <f>I86-A86</f>
        <v>-5</v>
      </c>
      <c r="I86" s="159">
        <v>80</v>
      </c>
      <c r="J86" s="232">
        <v>2020</v>
      </c>
      <c r="K86" s="160">
        <f t="shared" si="4"/>
        <v>140</v>
      </c>
      <c r="L86" s="128">
        <v>85</v>
      </c>
      <c r="M86" s="128">
        <v>1880</v>
      </c>
      <c r="R86" s="118">
        <v>83</v>
      </c>
      <c r="S86" s="118">
        <v>805</v>
      </c>
      <c r="T86" s="147">
        <v>744</v>
      </c>
      <c r="U86" s="118">
        <v>627</v>
      </c>
      <c r="V86" s="118">
        <v>546</v>
      </c>
      <c r="W86" s="118">
        <v>459</v>
      </c>
      <c r="X86" s="118">
        <v>379</v>
      </c>
      <c r="Y86" s="166">
        <v>288</v>
      </c>
      <c r="Z86" s="118">
        <v>220</v>
      </c>
      <c r="AA86" s="118">
        <v>187</v>
      </c>
      <c r="AB86" s="118">
        <v>99</v>
      </c>
      <c r="AL86" s="118"/>
      <c r="AM86" s="151"/>
      <c r="AN86" s="150"/>
      <c r="AO86" s="150"/>
      <c r="AP86" s="150"/>
      <c r="AQ86" s="150"/>
    </row>
    <row r="87" spans="1:61" x14ac:dyDescent="0.2">
      <c r="B87" s="244"/>
      <c r="R87" s="118">
        <v>84</v>
      </c>
      <c r="S87" s="118">
        <v>561</v>
      </c>
      <c r="T87" s="118">
        <v>534</v>
      </c>
      <c r="U87" s="118">
        <v>478</v>
      </c>
      <c r="V87" s="118">
        <v>445</v>
      </c>
      <c r="W87" s="118">
        <v>393</v>
      </c>
      <c r="X87" s="118">
        <v>342</v>
      </c>
      <c r="Y87" s="166">
        <v>292</v>
      </c>
      <c r="Z87" s="118">
        <v>253</v>
      </c>
      <c r="AA87" s="118">
        <v>223</v>
      </c>
      <c r="AB87" s="118">
        <v>149</v>
      </c>
      <c r="AL87" s="118"/>
      <c r="AM87" s="151"/>
      <c r="AN87" s="152"/>
      <c r="AO87" s="153"/>
      <c r="AP87" s="153"/>
      <c r="AQ87" s="153"/>
    </row>
    <row r="88" spans="1:61" x14ac:dyDescent="0.2">
      <c r="R88" s="118">
        <v>85</v>
      </c>
      <c r="S88" s="147">
        <v>2020</v>
      </c>
      <c r="T88" s="147">
        <v>1880</v>
      </c>
      <c r="U88" s="147">
        <v>1683</v>
      </c>
      <c r="V88" s="147">
        <v>1497</v>
      </c>
      <c r="W88" s="147">
        <v>1319</v>
      </c>
      <c r="X88" s="147">
        <v>1151</v>
      </c>
      <c r="Y88" s="166">
        <v>966</v>
      </c>
      <c r="Z88" s="147">
        <v>855</v>
      </c>
      <c r="AA88" s="118">
        <v>785</v>
      </c>
      <c r="AB88" s="147">
        <v>426</v>
      </c>
      <c r="AC88" s="147"/>
      <c r="AL88" s="118"/>
      <c r="AM88" s="151"/>
      <c r="AN88" s="151"/>
      <c r="AO88" s="153"/>
      <c r="AP88" s="153"/>
      <c r="AQ88" s="153"/>
    </row>
    <row r="89" spans="1:61" x14ac:dyDescent="0.2">
      <c r="Y89" s="169"/>
      <c r="Z89" s="147"/>
      <c r="AA89" s="147"/>
      <c r="AB89" s="147"/>
      <c r="AC89" s="147"/>
      <c r="AL89" s="118"/>
      <c r="AM89" s="151"/>
      <c r="AN89" s="152"/>
      <c r="AO89" s="153"/>
      <c r="AP89" s="153"/>
      <c r="AQ89" s="153"/>
    </row>
    <row r="90" spans="1:61" ht="22.5" x14ac:dyDescent="0.2">
      <c r="A90" s="120" t="s">
        <v>198</v>
      </c>
      <c r="B90" s="120" t="s">
        <v>356</v>
      </c>
      <c r="C90" s="121" t="s">
        <v>466</v>
      </c>
      <c r="D90" s="120" t="s">
        <v>198</v>
      </c>
      <c r="E90" s="163" t="s">
        <v>459</v>
      </c>
      <c r="F90" s="120" t="s">
        <v>325</v>
      </c>
      <c r="G90" s="124"/>
      <c r="J90" s="152"/>
      <c r="X90" s="147"/>
      <c r="Y90" s="169"/>
      <c r="Z90" s="147"/>
      <c r="AA90" s="147"/>
      <c r="AB90" s="147"/>
      <c r="AC90" s="147"/>
      <c r="AL90" s="118"/>
      <c r="AM90" s="151"/>
      <c r="AN90" s="152"/>
      <c r="AO90" s="153"/>
      <c r="AP90" s="154"/>
      <c r="AQ90" s="154"/>
      <c r="AR90" s="144"/>
      <c r="AS90" s="144"/>
      <c r="AT90" s="144"/>
      <c r="AU90" s="144"/>
      <c r="AV90" s="144"/>
      <c r="AW90" s="144"/>
    </row>
    <row r="91" spans="1:61" x14ac:dyDescent="0.2">
      <c r="A91" s="124">
        <v>1</v>
      </c>
      <c r="B91" s="124" t="s">
        <v>1</v>
      </c>
      <c r="C91" s="233">
        <v>71720</v>
      </c>
      <c r="D91" s="124">
        <v>1</v>
      </c>
      <c r="E91" s="233">
        <v>70355</v>
      </c>
      <c r="F91" s="126">
        <f t="shared" ref="F91:F122" si="7">+C91-E91</f>
        <v>1365</v>
      </c>
      <c r="G91" s="146">
        <f t="shared" ref="G91:G122" si="8">C91/E91-1</f>
        <v>1.940160614028863E-2</v>
      </c>
      <c r="J91" s="243"/>
      <c r="T91" s="147"/>
      <c r="V91" s="147"/>
      <c r="W91" s="147"/>
      <c r="X91" s="147"/>
      <c r="Y91" s="169"/>
      <c r="Z91" s="147"/>
      <c r="AA91" s="147"/>
      <c r="AB91" s="147"/>
      <c r="AC91" s="147"/>
      <c r="AL91" s="118"/>
      <c r="AM91" s="151"/>
      <c r="AN91" s="151"/>
      <c r="AO91" s="153"/>
      <c r="AP91" s="153"/>
      <c r="AQ91" s="153"/>
      <c r="AR91" s="144"/>
      <c r="AS91" s="144"/>
      <c r="AT91" s="144"/>
      <c r="AU91" s="144"/>
      <c r="AV91" s="144"/>
      <c r="AW91" s="144"/>
    </row>
    <row r="92" spans="1:61" x14ac:dyDescent="0.2">
      <c r="A92" s="124">
        <v>2</v>
      </c>
      <c r="B92" s="124" t="s">
        <v>2</v>
      </c>
      <c r="C92" s="233">
        <v>103996</v>
      </c>
      <c r="D92" s="124">
        <v>2</v>
      </c>
      <c r="E92" s="233">
        <v>102770</v>
      </c>
      <c r="F92" s="126">
        <f t="shared" si="7"/>
        <v>1226</v>
      </c>
      <c r="G92" s="146">
        <f t="shared" si="8"/>
        <v>1.1929551425513329E-2</v>
      </c>
      <c r="J92" s="243"/>
      <c r="T92" s="147"/>
      <c r="V92" s="147"/>
      <c r="W92" s="147"/>
      <c r="X92" s="147"/>
      <c r="Y92" s="169"/>
      <c r="Z92" s="147"/>
      <c r="AA92" s="147"/>
      <c r="AB92" s="147"/>
      <c r="AC92" s="147"/>
      <c r="AL92" s="118"/>
      <c r="AM92" s="151"/>
      <c r="AN92" s="151"/>
      <c r="AO92" s="153"/>
      <c r="AP92" s="153"/>
      <c r="AQ92" s="153"/>
      <c r="AR92" s="144"/>
      <c r="AS92" s="144"/>
      <c r="AT92" s="144"/>
      <c r="AU92" s="144"/>
      <c r="AV92" s="144"/>
      <c r="AW92" s="144"/>
    </row>
    <row r="93" spans="1:61" x14ac:dyDescent="0.2">
      <c r="A93" s="124">
        <v>3</v>
      </c>
      <c r="B93" s="124" t="s">
        <v>3</v>
      </c>
      <c r="C93" s="233">
        <v>6826891</v>
      </c>
      <c r="D93" s="124">
        <v>3</v>
      </c>
      <c r="E93" s="233">
        <v>6632176</v>
      </c>
      <c r="F93" s="126">
        <f t="shared" si="7"/>
        <v>194715</v>
      </c>
      <c r="G93" s="146">
        <f t="shared" si="8"/>
        <v>2.9359142459428167E-2</v>
      </c>
      <c r="J93" s="243"/>
      <c r="T93" s="147"/>
      <c r="V93" s="147"/>
      <c r="W93" s="147"/>
      <c r="X93" s="147"/>
      <c r="Y93" s="169"/>
      <c r="Z93" s="147"/>
      <c r="AA93" s="147"/>
      <c r="AB93" s="147"/>
      <c r="AC93" s="147"/>
      <c r="AL93" s="118"/>
      <c r="AM93" s="151"/>
      <c r="AN93" s="152"/>
      <c r="AO93" s="153"/>
      <c r="AP93" s="154"/>
      <c r="AQ93" s="154"/>
      <c r="AR93" s="144"/>
      <c r="AS93" s="144"/>
      <c r="AT93" s="144"/>
      <c r="AU93" s="144"/>
      <c r="AV93" s="144"/>
      <c r="AW93" s="144"/>
    </row>
    <row r="94" spans="1:61" x14ac:dyDescent="0.2">
      <c r="A94" s="124">
        <v>4</v>
      </c>
      <c r="B94" s="124" t="s">
        <v>4</v>
      </c>
      <c r="C94" s="233">
        <v>284780</v>
      </c>
      <c r="D94" s="124">
        <v>4</v>
      </c>
      <c r="E94" s="233">
        <v>278584</v>
      </c>
      <c r="F94" s="126">
        <f t="shared" si="7"/>
        <v>6196</v>
      </c>
      <c r="G94" s="146">
        <f t="shared" si="8"/>
        <v>2.2241047583493767E-2</v>
      </c>
      <c r="J94" s="243"/>
      <c r="T94" s="147"/>
      <c r="V94" s="147"/>
      <c r="W94" s="147"/>
      <c r="X94" s="147"/>
      <c r="Y94" s="169"/>
      <c r="Z94" s="147"/>
      <c r="AA94" s="147"/>
      <c r="AB94" s="147"/>
      <c r="AC94" s="147"/>
      <c r="AL94" s="118"/>
      <c r="AM94" s="151"/>
      <c r="AN94" s="152"/>
      <c r="AO94" s="153"/>
      <c r="AP94" s="154"/>
      <c r="AQ94" s="154"/>
      <c r="AR94" s="144"/>
      <c r="AS94" s="144"/>
      <c r="AT94" s="144"/>
      <c r="AU94" s="144"/>
      <c r="AV94" s="144"/>
      <c r="AW94" s="144"/>
    </row>
    <row r="95" spans="1:61" x14ac:dyDescent="0.2">
      <c r="A95" s="124">
        <v>5</v>
      </c>
      <c r="B95" s="124" t="s">
        <v>5</v>
      </c>
      <c r="C95" s="233">
        <v>1396536</v>
      </c>
      <c r="D95" s="124">
        <v>5</v>
      </c>
      <c r="E95" s="233">
        <v>1376601</v>
      </c>
      <c r="F95" s="126">
        <f t="shared" si="7"/>
        <v>19935</v>
      </c>
      <c r="G95" s="146">
        <f t="shared" si="8"/>
        <v>1.4481320295423261E-2</v>
      </c>
      <c r="J95" s="243"/>
      <c r="T95" s="147"/>
      <c r="V95" s="147"/>
      <c r="W95" s="147"/>
      <c r="X95" s="147"/>
      <c r="Y95" s="169"/>
      <c r="Z95" s="147"/>
      <c r="AB95" s="147"/>
      <c r="AC95" s="147"/>
      <c r="AL95" s="118"/>
      <c r="AM95" s="151"/>
      <c r="AN95" s="152"/>
      <c r="AO95" s="153"/>
      <c r="AP95" s="153"/>
      <c r="AQ95" s="153"/>
      <c r="AR95" s="144"/>
      <c r="AS95" s="144"/>
      <c r="AT95" s="144"/>
      <c r="AU95" s="144"/>
      <c r="AV95" s="144"/>
      <c r="AW95" s="144"/>
    </row>
    <row r="96" spans="1:61" x14ac:dyDescent="0.2">
      <c r="A96" s="124">
        <v>6</v>
      </c>
      <c r="B96" s="124" t="s">
        <v>6</v>
      </c>
      <c r="C96" s="233">
        <v>18534</v>
      </c>
      <c r="D96" s="124">
        <v>6</v>
      </c>
      <c r="E96" s="233">
        <v>18074</v>
      </c>
      <c r="F96" s="126">
        <f t="shared" si="7"/>
        <v>460</v>
      </c>
      <c r="G96" s="146">
        <f t="shared" si="8"/>
        <v>2.5450923979196682E-2</v>
      </c>
      <c r="J96" s="243"/>
      <c r="T96" s="147"/>
      <c r="V96" s="147"/>
      <c r="W96" s="147"/>
      <c r="X96" s="147"/>
      <c r="AL96" s="118"/>
      <c r="AM96" s="151"/>
      <c r="AN96" s="152"/>
      <c r="AO96" s="153"/>
      <c r="AP96" s="153"/>
      <c r="AQ96" s="153"/>
      <c r="AR96" s="144"/>
      <c r="AS96" s="144"/>
      <c r="AT96" s="144"/>
      <c r="AU96" s="144"/>
      <c r="AV96" s="144"/>
      <c r="AW96" s="144"/>
    </row>
    <row r="97" spans="1:49" x14ac:dyDescent="0.2">
      <c r="A97" s="124">
        <v>7</v>
      </c>
      <c r="B97" s="124" t="s">
        <v>7</v>
      </c>
      <c r="C97" s="233">
        <v>1898516</v>
      </c>
      <c r="D97" s="124">
        <v>7</v>
      </c>
      <c r="E97" s="233">
        <v>1859115</v>
      </c>
      <c r="F97" s="126">
        <f t="shared" si="7"/>
        <v>39401</v>
      </c>
      <c r="G97" s="146">
        <f t="shared" si="8"/>
        <v>2.1193417298015493E-2</v>
      </c>
      <c r="J97" s="243"/>
      <c r="T97" s="147"/>
      <c r="V97" s="147"/>
      <c r="W97" s="147"/>
      <c r="X97" s="147"/>
      <c r="AA97" s="147"/>
      <c r="AL97" s="118"/>
      <c r="AM97" s="151"/>
      <c r="AN97" s="152"/>
      <c r="AO97" s="153"/>
      <c r="AP97" s="154"/>
      <c r="AQ97" s="154"/>
      <c r="AR97" s="144"/>
      <c r="AS97" s="144"/>
      <c r="AT97" s="144"/>
      <c r="AU97" s="144"/>
      <c r="AV97" s="144"/>
      <c r="AW97" s="144"/>
    </row>
    <row r="98" spans="1:49" x14ac:dyDescent="0.2">
      <c r="A98" s="124">
        <v>8</v>
      </c>
      <c r="B98" s="124" t="s">
        <v>8</v>
      </c>
      <c r="C98" s="233">
        <v>205409</v>
      </c>
      <c r="D98" s="124">
        <v>8</v>
      </c>
      <c r="E98" s="233">
        <v>200694</v>
      </c>
      <c r="F98" s="126">
        <f t="shared" si="7"/>
        <v>4715</v>
      </c>
      <c r="G98" s="146">
        <f t="shared" si="8"/>
        <v>2.3493477632614779E-2</v>
      </c>
      <c r="J98" s="243"/>
      <c r="Y98" s="169"/>
      <c r="Z98" s="147"/>
      <c r="AA98" s="147"/>
      <c r="AB98" s="147"/>
      <c r="AC98" s="147"/>
      <c r="AL98" s="118"/>
      <c r="AM98" s="151"/>
      <c r="AN98" s="152"/>
      <c r="AO98" s="153"/>
      <c r="AP98" s="153"/>
      <c r="AQ98" s="153"/>
      <c r="AR98" s="144"/>
      <c r="AS98" s="144"/>
      <c r="AT98" s="144"/>
      <c r="AU98" s="144"/>
      <c r="AV98" s="144"/>
      <c r="AW98" s="144"/>
    </row>
    <row r="99" spans="1:49" x14ac:dyDescent="0.2">
      <c r="A99" s="124">
        <v>9</v>
      </c>
      <c r="B99" s="124" t="s">
        <v>9</v>
      </c>
      <c r="C99" s="233">
        <v>13216</v>
      </c>
      <c r="D99" s="124">
        <v>9</v>
      </c>
      <c r="E99" s="233">
        <v>13012</v>
      </c>
      <c r="F99" s="126">
        <f t="shared" si="7"/>
        <v>204</v>
      </c>
      <c r="G99" s="146">
        <f t="shared" si="8"/>
        <v>1.567783584383653E-2</v>
      </c>
      <c r="J99" s="243"/>
      <c r="Y99" s="169"/>
      <c r="Z99" s="147"/>
      <c r="AB99" s="147"/>
      <c r="AC99" s="147"/>
      <c r="AL99" s="118"/>
      <c r="AM99" s="151"/>
      <c r="AN99" s="151"/>
      <c r="AO99" s="154"/>
      <c r="AP99" s="154"/>
      <c r="AQ99" s="154"/>
      <c r="AR99" s="144"/>
      <c r="AS99" s="144"/>
      <c r="AT99" s="144"/>
      <c r="AU99" s="144"/>
      <c r="AV99" s="144"/>
      <c r="AW99" s="144"/>
    </row>
    <row r="100" spans="1:49" x14ac:dyDescent="0.2">
      <c r="A100" s="124">
        <v>10</v>
      </c>
      <c r="B100" s="124" t="s">
        <v>10</v>
      </c>
      <c r="C100" s="233">
        <v>11181</v>
      </c>
      <c r="D100" s="124">
        <v>10</v>
      </c>
      <c r="E100" s="233">
        <v>10995</v>
      </c>
      <c r="F100" s="126">
        <f t="shared" si="7"/>
        <v>186</v>
      </c>
      <c r="G100" s="146">
        <f t="shared" si="8"/>
        <v>1.6916780354706784E-2</v>
      </c>
      <c r="J100" s="243"/>
      <c r="T100" s="147"/>
      <c r="V100" s="147"/>
      <c r="W100" s="147"/>
      <c r="X100" s="147"/>
      <c r="AL100" s="118"/>
      <c r="AM100" s="143"/>
      <c r="AN100" s="143"/>
      <c r="AO100" s="144"/>
      <c r="AP100" s="144"/>
      <c r="AQ100" s="144"/>
      <c r="AR100" s="144"/>
      <c r="AS100" s="144"/>
      <c r="AT100" s="144"/>
      <c r="AU100" s="144"/>
      <c r="AV100" s="144"/>
      <c r="AW100" s="144"/>
    </row>
    <row r="101" spans="1:49" x14ac:dyDescent="0.2">
      <c r="A101" s="124">
        <v>11</v>
      </c>
      <c r="B101" s="124" t="s">
        <v>11</v>
      </c>
      <c r="C101" s="233">
        <v>959216</v>
      </c>
      <c r="D101" s="124">
        <v>11</v>
      </c>
      <c r="E101" s="233">
        <v>944282</v>
      </c>
      <c r="F101" s="126">
        <f t="shared" si="7"/>
        <v>14934</v>
      </c>
      <c r="G101" s="146">
        <f t="shared" si="8"/>
        <v>1.5815190801053092E-2</v>
      </c>
      <c r="J101" s="243"/>
      <c r="T101" s="147"/>
      <c r="V101" s="147"/>
      <c r="W101" s="147"/>
      <c r="X101" s="147"/>
      <c r="AA101" s="147"/>
      <c r="AL101" s="118"/>
      <c r="AM101" s="143"/>
      <c r="AN101" s="143"/>
      <c r="AO101" s="144"/>
      <c r="AP101" s="144"/>
      <c r="AQ101" s="144"/>
      <c r="AR101" s="144"/>
      <c r="AS101" s="144"/>
      <c r="AT101" s="144"/>
      <c r="AU101" s="144"/>
      <c r="AV101" s="144"/>
      <c r="AW101" s="144"/>
    </row>
    <row r="102" spans="1:49" x14ac:dyDescent="0.2">
      <c r="A102" s="124">
        <v>12</v>
      </c>
      <c r="B102" s="124" t="s">
        <v>12</v>
      </c>
      <c r="C102" s="233">
        <v>44397</v>
      </c>
      <c r="D102" s="124">
        <v>12</v>
      </c>
      <c r="E102" s="233">
        <v>43391</v>
      </c>
      <c r="F102" s="126">
        <f t="shared" si="7"/>
        <v>1006</v>
      </c>
      <c r="G102" s="146">
        <f t="shared" si="8"/>
        <v>2.3184531354428328E-2</v>
      </c>
      <c r="J102" s="243"/>
      <c r="Y102" s="169"/>
      <c r="Z102" s="147"/>
      <c r="AA102" s="147"/>
      <c r="AB102" s="147"/>
      <c r="AC102" s="147"/>
      <c r="AL102" s="118"/>
      <c r="AM102" s="143"/>
      <c r="AN102" s="143"/>
      <c r="AO102" s="144"/>
      <c r="AP102" s="144"/>
      <c r="AQ102" s="144"/>
      <c r="AR102" s="144"/>
      <c r="AS102" s="144"/>
      <c r="AT102" s="144"/>
      <c r="AU102" s="144"/>
      <c r="AV102" s="144"/>
      <c r="AW102" s="144"/>
    </row>
    <row r="103" spans="1:49" x14ac:dyDescent="0.2">
      <c r="A103" s="124">
        <v>13</v>
      </c>
      <c r="B103" s="124" t="s">
        <v>13</v>
      </c>
      <c r="C103" s="233">
        <v>6271</v>
      </c>
      <c r="D103" s="124">
        <v>13</v>
      </c>
      <c r="E103" s="233">
        <v>6196</v>
      </c>
      <c r="F103" s="126">
        <f t="shared" si="7"/>
        <v>75</v>
      </c>
      <c r="G103" s="146">
        <f t="shared" si="8"/>
        <v>1.2104583602324137E-2</v>
      </c>
      <c r="J103" s="243"/>
      <c r="Y103" s="169"/>
      <c r="Z103" s="147"/>
      <c r="AA103" s="147"/>
      <c r="AB103" s="147"/>
      <c r="AC103" s="147"/>
      <c r="AL103" s="118"/>
      <c r="AM103" s="143"/>
      <c r="AN103" s="143"/>
      <c r="AO103" s="144"/>
      <c r="AP103" s="144"/>
      <c r="AQ103" s="144"/>
      <c r="AR103" s="144"/>
      <c r="AS103" s="144"/>
      <c r="AT103" s="144"/>
      <c r="AU103" s="144"/>
      <c r="AV103" s="144"/>
      <c r="AW103" s="144"/>
    </row>
    <row r="104" spans="1:49" x14ac:dyDescent="0.2">
      <c r="A104" s="124">
        <v>14</v>
      </c>
      <c r="B104" s="124" t="s">
        <v>14</v>
      </c>
      <c r="C104" s="233">
        <v>17525</v>
      </c>
      <c r="D104" s="124">
        <v>14</v>
      </c>
      <c r="E104" s="233">
        <v>17248</v>
      </c>
      <c r="F104" s="126">
        <f t="shared" si="7"/>
        <v>277</v>
      </c>
      <c r="G104" s="146">
        <f t="shared" si="8"/>
        <v>1.6059833024118841E-2</v>
      </c>
      <c r="J104" s="243"/>
      <c r="T104" s="147"/>
      <c r="V104" s="147"/>
      <c r="W104" s="147"/>
      <c r="X104" s="147"/>
      <c r="Y104" s="169"/>
      <c r="Z104" s="147"/>
      <c r="AA104" s="147"/>
      <c r="AB104" s="147"/>
      <c r="AC104" s="147"/>
      <c r="AL104" s="118"/>
      <c r="AM104" s="143"/>
      <c r="AN104" s="143"/>
      <c r="AO104" s="144"/>
      <c r="AP104" s="144"/>
      <c r="AQ104" s="144"/>
      <c r="AR104" s="144"/>
      <c r="AS104" s="144"/>
      <c r="AT104" s="144"/>
      <c r="AU104" s="144"/>
      <c r="AV104" s="144"/>
      <c r="AW104" s="144"/>
    </row>
    <row r="105" spans="1:49" x14ac:dyDescent="0.2">
      <c r="A105" s="124">
        <v>15</v>
      </c>
      <c r="B105" s="124" t="s">
        <v>15</v>
      </c>
      <c r="C105" s="233">
        <v>44816</v>
      </c>
      <c r="D105" s="124">
        <v>15</v>
      </c>
      <c r="E105" s="233">
        <v>44070</v>
      </c>
      <c r="F105" s="126">
        <f t="shared" si="7"/>
        <v>746</v>
      </c>
      <c r="G105" s="146">
        <f t="shared" si="8"/>
        <v>1.6927615157703579E-2</v>
      </c>
      <c r="J105" s="243"/>
      <c r="T105" s="147"/>
      <c r="V105" s="147"/>
      <c r="W105" s="147"/>
      <c r="X105" s="147"/>
      <c r="Y105" s="169"/>
      <c r="Z105" s="147"/>
      <c r="AA105" s="147"/>
      <c r="AB105" s="147"/>
      <c r="AC105" s="147"/>
      <c r="AL105" s="118"/>
      <c r="AM105" s="143"/>
      <c r="AN105" s="143"/>
      <c r="AO105" s="144"/>
      <c r="AP105" s="144"/>
      <c r="AQ105" s="144"/>
      <c r="AR105" s="144"/>
      <c r="AS105" s="144"/>
      <c r="AT105" s="144"/>
      <c r="AU105" s="144"/>
      <c r="AV105" s="144"/>
      <c r="AW105" s="144"/>
    </row>
    <row r="106" spans="1:49" x14ac:dyDescent="0.2">
      <c r="A106" s="124">
        <v>16</v>
      </c>
      <c r="B106" s="124" t="s">
        <v>16</v>
      </c>
      <c r="C106" s="233">
        <v>24411</v>
      </c>
      <c r="D106" s="124">
        <v>16</v>
      </c>
      <c r="E106" s="233">
        <v>24059</v>
      </c>
      <c r="F106" s="126">
        <f t="shared" si="7"/>
        <v>352</v>
      </c>
      <c r="G106" s="146">
        <f t="shared" si="8"/>
        <v>1.4630699530321367E-2</v>
      </c>
      <c r="J106" s="243"/>
      <c r="T106" s="147"/>
      <c r="V106" s="147"/>
      <c r="W106" s="147"/>
      <c r="X106" s="147"/>
      <c r="Y106" s="169"/>
      <c r="Z106" s="147"/>
      <c r="AA106" s="147"/>
      <c r="AB106" s="147"/>
      <c r="AC106" s="147"/>
      <c r="AL106" s="118"/>
      <c r="AM106" s="143"/>
      <c r="AN106" s="143"/>
      <c r="AO106" s="144"/>
      <c r="AP106" s="144"/>
      <c r="AQ106" s="144"/>
      <c r="AR106" s="144"/>
      <c r="AS106" s="144"/>
      <c r="AT106" s="144"/>
      <c r="AU106" s="144"/>
      <c r="AV106" s="144"/>
      <c r="AW106" s="144"/>
    </row>
    <row r="107" spans="1:49" x14ac:dyDescent="0.2">
      <c r="A107" s="124">
        <v>17</v>
      </c>
      <c r="B107" s="124" t="s">
        <v>17</v>
      </c>
      <c r="C107" s="233">
        <v>33334</v>
      </c>
      <c r="D107" s="124">
        <v>17</v>
      </c>
      <c r="E107" s="233">
        <v>32569</v>
      </c>
      <c r="F107" s="126">
        <f t="shared" si="7"/>
        <v>765</v>
      </c>
      <c r="G107" s="146">
        <f t="shared" si="8"/>
        <v>2.3488593447757111E-2</v>
      </c>
      <c r="J107" s="243"/>
      <c r="T107" s="147"/>
      <c r="V107" s="147"/>
      <c r="W107" s="147"/>
      <c r="X107" s="147"/>
      <c r="Y107" s="169"/>
      <c r="Z107" s="147"/>
      <c r="AA107" s="147"/>
      <c r="AB107" s="147"/>
      <c r="AC107" s="147"/>
      <c r="AL107" s="118"/>
      <c r="AM107" s="143"/>
      <c r="AN107" s="143"/>
      <c r="AO107" s="144"/>
      <c r="AP107" s="144"/>
      <c r="AQ107" s="144"/>
      <c r="AR107" s="144"/>
      <c r="AS107" s="144"/>
      <c r="AT107" s="144"/>
      <c r="AU107" s="144"/>
      <c r="AV107" s="144"/>
      <c r="AW107" s="144"/>
    </row>
    <row r="108" spans="1:49" x14ac:dyDescent="0.2">
      <c r="A108" s="124">
        <v>18</v>
      </c>
      <c r="B108" s="124" t="s">
        <v>18</v>
      </c>
      <c r="C108" s="233">
        <v>930401</v>
      </c>
      <c r="D108" s="124">
        <v>18</v>
      </c>
      <c r="E108" s="233">
        <v>886083</v>
      </c>
      <c r="F108" s="126">
        <f t="shared" si="7"/>
        <v>44318</v>
      </c>
      <c r="G108" s="146">
        <f t="shared" si="8"/>
        <v>5.0015630589910876E-2</v>
      </c>
      <c r="J108" s="243"/>
      <c r="T108" s="147"/>
      <c r="V108" s="147"/>
      <c r="W108" s="147"/>
      <c r="X108" s="147"/>
      <c r="Y108" s="169"/>
      <c r="Z108" s="147"/>
      <c r="AA108" s="147"/>
      <c r="AB108" s="147"/>
      <c r="AC108" s="147"/>
      <c r="AL108" s="118"/>
      <c r="AM108" s="143"/>
      <c r="AN108" s="143"/>
      <c r="AO108" s="144"/>
      <c r="AP108" s="144"/>
      <c r="AQ108" s="144"/>
      <c r="AR108" s="144"/>
      <c r="AS108" s="144"/>
      <c r="AT108" s="144"/>
      <c r="AU108" s="144"/>
      <c r="AV108" s="144"/>
      <c r="AW108" s="144"/>
    </row>
    <row r="109" spans="1:49" x14ac:dyDescent="0.2">
      <c r="A109" s="124">
        <v>19</v>
      </c>
      <c r="B109" s="124" t="s">
        <v>19</v>
      </c>
      <c r="C109" s="233">
        <v>4257989</v>
      </c>
      <c r="D109" s="124">
        <v>19</v>
      </c>
      <c r="E109" s="233">
        <v>4250800</v>
      </c>
      <c r="F109" s="126">
        <f t="shared" si="7"/>
        <v>7189</v>
      </c>
      <c r="G109" s="146">
        <f t="shared" si="8"/>
        <v>1.6912110661522206E-3</v>
      </c>
      <c r="J109" s="243"/>
      <c r="T109" s="147"/>
      <c r="V109" s="147"/>
      <c r="W109" s="147"/>
      <c r="X109" s="147"/>
      <c r="Y109" s="169"/>
      <c r="Z109" s="147"/>
      <c r="AA109" s="147"/>
      <c r="AB109" s="147"/>
      <c r="AC109" s="147"/>
      <c r="AL109" s="118"/>
      <c r="AM109" s="143"/>
      <c r="AN109" s="143"/>
      <c r="AO109" s="144"/>
      <c r="AP109" s="144"/>
      <c r="AQ109" s="144"/>
      <c r="AR109" s="144"/>
      <c r="AS109" s="144"/>
      <c r="AT109" s="144"/>
      <c r="AU109" s="144"/>
      <c r="AV109" s="144"/>
      <c r="AW109" s="144"/>
    </row>
    <row r="110" spans="1:49" x14ac:dyDescent="0.2">
      <c r="A110" s="124">
        <v>20</v>
      </c>
      <c r="B110" s="124" t="s">
        <v>20</v>
      </c>
      <c r="C110" s="233">
        <v>427841</v>
      </c>
      <c r="D110" s="124">
        <v>20</v>
      </c>
      <c r="E110" s="233">
        <v>425304</v>
      </c>
      <c r="F110" s="126">
        <f t="shared" si="7"/>
        <v>2537</v>
      </c>
      <c r="G110" s="146">
        <f t="shared" si="8"/>
        <v>5.9651449316253657E-3</v>
      </c>
      <c r="J110" s="243"/>
      <c r="T110" s="147"/>
      <c r="V110" s="147"/>
      <c r="W110" s="147"/>
      <c r="X110" s="147"/>
      <c r="Y110" s="169"/>
      <c r="Z110" s="147"/>
      <c r="AA110" s="147"/>
      <c r="AB110" s="147"/>
      <c r="AC110" s="147"/>
      <c r="AL110" s="118"/>
      <c r="AM110" s="143"/>
      <c r="AN110" s="143"/>
      <c r="AO110" s="144"/>
      <c r="AP110" s="144"/>
      <c r="AQ110" s="144"/>
      <c r="AR110" s="144"/>
      <c r="AS110" s="144"/>
      <c r="AT110" s="144"/>
      <c r="AU110" s="144"/>
      <c r="AV110" s="144"/>
      <c r="AW110" s="144"/>
    </row>
    <row r="111" spans="1:49" x14ac:dyDescent="0.2">
      <c r="A111" s="124">
        <v>21</v>
      </c>
      <c r="B111" s="124" t="s">
        <v>21</v>
      </c>
      <c r="C111" s="233">
        <v>3660990</v>
      </c>
      <c r="D111" s="124">
        <v>21</v>
      </c>
      <c r="E111" s="233">
        <v>3619189</v>
      </c>
      <c r="F111" s="126">
        <f t="shared" si="7"/>
        <v>41801</v>
      </c>
      <c r="G111" s="146">
        <f t="shared" si="8"/>
        <v>1.1549825112753265E-2</v>
      </c>
      <c r="J111" s="243"/>
      <c r="T111" s="147"/>
      <c r="V111" s="147"/>
      <c r="W111" s="147"/>
      <c r="X111" s="147"/>
      <c r="Y111" s="169"/>
      <c r="Z111" s="147"/>
      <c r="AA111" s="147"/>
      <c r="AB111" s="147"/>
      <c r="AC111" s="147"/>
      <c r="AL111" s="118"/>
      <c r="AM111" s="143"/>
      <c r="AN111" s="143"/>
      <c r="AO111" s="144"/>
      <c r="AP111" s="144"/>
      <c r="AQ111" s="144"/>
      <c r="AR111" s="144"/>
      <c r="AS111" s="144"/>
      <c r="AT111" s="144"/>
      <c r="AU111" s="144"/>
      <c r="AV111" s="144"/>
      <c r="AW111" s="144"/>
    </row>
    <row r="112" spans="1:49" x14ac:dyDescent="0.2">
      <c r="A112" s="124">
        <v>22</v>
      </c>
      <c r="B112" s="124" t="s">
        <v>22</v>
      </c>
      <c r="C112" s="233">
        <v>28749</v>
      </c>
      <c r="D112" s="124">
        <v>22</v>
      </c>
      <c r="E112" s="233">
        <v>28095</v>
      </c>
      <c r="F112" s="126">
        <f t="shared" si="7"/>
        <v>654</v>
      </c>
      <c r="G112" s="146">
        <f t="shared" si="8"/>
        <v>2.3278163374265803E-2</v>
      </c>
      <c r="J112" s="243"/>
      <c r="T112" s="147"/>
      <c r="V112" s="147"/>
      <c r="W112" s="147"/>
      <c r="X112" s="147"/>
      <c r="Y112" s="169"/>
      <c r="Z112" s="147"/>
      <c r="AA112" s="147"/>
      <c r="AB112" s="147"/>
      <c r="AC112" s="147"/>
      <c r="AL112" s="118"/>
      <c r="AM112" s="143"/>
      <c r="AN112" s="143"/>
      <c r="AO112" s="144"/>
      <c r="AP112" s="144"/>
      <c r="AQ112" s="144"/>
      <c r="AR112" s="144"/>
      <c r="AS112" s="144"/>
      <c r="AT112" s="144"/>
      <c r="AU112" s="144"/>
      <c r="AV112" s="144"/>
      <c r="AW112" s="144"/>
    </row>
    <row r="113" spans="1:49" x14ac:dyDescent="0.2">
      <c r="A113" s="124">
        <v>23</v>
      </c>
      <c r="B113" s="124" t="s">
        <v>23</v>
      </c>
      <c r="C113" s="233">
        <v>1573653</v>
      </c>
      <c r="D113" s="124">
        <v>23</v>
      </c>
      <c r="E113" s="233">
        <v>1554977</v>
      </c>
      <c r="F113" s="126">
        <f t="shared" si="7"/>
        <v>18676</v>
      </c>
      <c r="G113" s="146">
        <f t="shared" si="8"/>
        <v>1.2010467035846739E-2</v>
      </c>
      <c r="J113" s="243"/>
      <c r="T113" s="147"/>
      <c r="V113" s="147"/>
      <c r="W113" s="147"/>
      <c r="X113" s="147"/>
      <c r="Y113" s="169"/>
      <c r="Z113" s="147"/>
      <c r="AA113" s="147"/>
      <c r="AB113" s="147"/>
      <c r="AC113" s="147"/>
      <c r="AL113" s="118"/>
      <c r="AM113" s="143"/>
      <c r="AN113" s="143"/>
      <c r="AO113" s="144"/>
      <c r="AP113" s="144"/>
      <c r="AQ113" s="144"/>
      <c r="AR113" s="144"/>
      <c r="AS113" s="144"/>
      <c r="AT113" s="144"/>
      <c r="AU113" s="144"/>
      <c r="AV113" s="144"/>
      <c r="AW113" s="144"/>
    </row>
    <row r="114" spans="1:49" x14ac:dyDescent="0.2">
      <c r="A114" s="124">
        <v>24</v>
      </c>
      <c r="B114" s="124" t="s">
        <v>321</v>
      </c>
      <c r="C114" s="234">
        <v>278742</v>
      </c>
      <c r="D114" s="124">
        <v>24</v>
      </c>
      <c r="E114" s="234">
        <v>275543</v>
      </c>
      <c r="F114" s="126">
        <f t="shared" si="7"/>
        <v>3199</v>
      </c>
      <c r="G114" s="146">
        <f t="shared" si="8"/>
        <v>1.1609803188612933E-2</v>
      </c>
      <c r="J114" s="243"/>
      <c r="T114" s="147"/>
      <c r="V114" s="147"/>
      <c r="W114" s="147"/>
      <c r="X114" s="147"/>
      <c r="Y114" s="169"/>
      <c r="Z114" s="147"/>
      <c r="AA114" s="147"/>
      <c r="AB114" s="147"/>
      <c r="AC114" s="147"/>
      <c r="AL114" s="118"/>
      <c r="AM114" s="143"/>
      <c r="AN114" s="143"/>
      <c r="AO114" s="144"/>
      <c r="AP114" s="144"/>
      <c r="AQ114" s="144"/>
      <c r="AR114" s="144"/>
      <c r="AS114" s="144"/>
      <c r="AT114" s="144"/>
      <c r="AU114" s="144"/>
      <c r="AV114" s="144"/>
      <c r="AW114" s="144"/>
    </row>
    <row r="115" spans="1:49" x14ac:dyDescent="0.2">
      <c r="A115" s="124">
        <v>25</v>
      </c>
      <c r="B115" s="124" t="s">
        <v>25</v>
      </c>
      <c r="C115" s="233">
        <v>90106</v>
      </c>
      <c r="D115" s="124">
        <v>25</v>
      </c>
      <c r="E115" s="233">
        <v>88311</v>
      </c>
      <c r="F115" s="126">
        <f t="shared" si="7"/>
        <v>1795</v>
      </c>
      <c r="G115" s="146">
        <f t="shared" si="8"/>
        <v>2.032589371652449E-2</v>
      </c>
      <c r="J115" s="243"/>
      <c r="T115" s="147"/>
      <c r="V115" s="147"/>
      <c r="W115" s="147"/>
      <c r="X115" s="147"/>
      <c r="Y115" s="169"/>
      <c r="Z115" s="147"/>
      <c r="AA115" s="147"/>
      <c r="AB115" s="147"/>
      <c r="AC115" s="147"/>
      <c r="AL115" s="118"/>
      <c r="AM115" s="143"/>
      <c r="AN115" s="143"/>
      <c r="AO115" s="144"/>
      <c r="AP115" s="144"/>
      <c r="AQ115" s="144"/>
      <c r="AR115" s="144"/>
      <c r="AS115" s="144"/>
      <c r="AT115" s="144"/>
      <c r="AU115" s="144"/>
      <c r="AV115" s="144"/>
      <c r="AW115" s="144"/>
    </row>
    <row r="116" spans="1:49" x14ac:dyDescent="0.2">
      <c r="A116" s="124">
        <v>26</v>
      </c>
      <c r="B116" s="124" t="s">
        <v>150</v>
      </c>
      <c r="C116" s="233">
        <v>333009</v>
      </c>
      <c r="D116" s="124">
        <v>26</v>
      </c>
      <c r="E116" s="233">
        <v>327613</v>
      </c>
      <c r="F116" s="126">
        <f t="shared" si="7"/>
        <v>5396</v>
      </c>
      <c r="G116" s="146">
        <f t="shared" si="8"/>
        <v>1.6470652873970204E-2</v>
      </c>
      <c r="J116" s="243"/>
      <c r="T116" s="147"/>
      <c r="V116" s="147"/>
      <c r="W116" s="147"/>
      <c r="X116" s="147"/>
      <c r="Y116" s="169"/>
      <c r="Z116" s="147"/>
      <c r="AA116" s="147"/>
      <c r="AB116" s="147"/>
      <c r="AC116" s="147"/>
      <c r="AL116" s="118"/>
      <c r="AM116" s="143"/>
      <c r="AN116" s="143"/>
      <c r="AO116" s="144"/>
      <c r="AP116" s="144"/>
      <c r="AQ116" s="144"/>
      <c r="AR116" s="144"/>
      <c r="AS116" s="144"/>
      <c r="AT116" s="144"/>
      <c r="AU116" s="144"/>
      <c r="AV116" s="144"/>
      <c r="AW116" s="144"/>
    </row>
    <row r="117" spans="1:49" x14ac:dyDescent="0.2">
      <c r="A117" s="124">
        <v>27</v>
      </c>
      <c r="B117" s="124" t="s">
        <v>27</v>
      </c>
      <c r="C117" s="233">
        <v>221346</v>
      </c>
      <c r="D117" s="124">
        <v>27</v>
      </c>
      <c r="E117" s="233">
        <v>217165</v>
      </c>
      <c r="F117" s="126">
        <f t="shared" si="7"/>
        <v>4181</v>
      </c>
      <c r="G117" s="146">
        <f t="shared" si="8"/>
        <v>1.9252642000322284E-2</v>
      </c>
      <c r="J117" s="243"/>
      <c r="T117" s="147"/>
      <c r="V117" s="147"/>
      <c r="W117" s="147"/>
      <c r="X117" s="147"/>
      <c r="Y117" s="169"/>
      <c r="Z117" s="147"/>
      <c r="AA117" s="147"/>
      <c r="AB117" s="147"/>
      <c r="AC117" s="147"/>
      <c r="AL117" s="118"/>
      <c r="AM117" s="143"/>
      <c r="AN117" s="143"/>
      <c r="AO117" s="144"/>
      <c r="AP117" s="144"/>
      <c r="AQ117" s="144"/>
      <c r="AR117" s="144"/>
      <c r="AS117" s="144"/>
      <c r="AT117" s="144"/>
      <c r="AU117" s="144"/>
      <c r="AV117" s="144"/>
      <c r="AW117" s="144"/>
    </row>
    <row r="118" spans="1:49" x14ac:dyDescent="0.2">
      <c r="A118" s="124">
        <v>28</v>
      </c>
      <c r="B118" s="124" t="s">
        <v>28</v>
      </c>
      <c r="C118" s="233">
        <v>65173</v>
      </c>
      <c r="D118" s="124">
        <v>28</v>
      </c>
      <c r="E118" s="233">
        <v>63710</v>
      </c>
      <c r="F118" s="126">
        <f t="shared" si="7"/>
        <v>1463</v>
      </c>
      <c r="G118" s="146">
        <f t="shared" si="8"/>
        <v>2.2963428033275779E-2</v>
      </c>
      <c r="J118" s="243"/>
      <c r="T118" s="147"/>
      <c r="V118" s="147"/>
      <c r="W118" s="147"/>
      <c r="X118" s="147"/>
      <c r="Y118" s="169"/>
      <c r="Z118" s="147"/>
      <c r="AA118" s="147"/>
      <c r="AB118" s="147"/>
      <c r="AC118" s="147"/>
      <c r="AL118" s="118"/>
      <c r="AM118" s="143"/>
      <c r="AN118" s="143"/>
      <c r="AO118" s="144"/>
      <c r="AP118" s="144"/>
      <c r="AQ118" s="144"/>
      <c r="AR118" s="144"/>
      <c r="AS118" s="144"/>
      <c r="AT118" s="144"/>
      <c r="AU118" s="144"/>
      <c r="AV118" s="144"/>
      <c r="AW118" s="144"/>
    </row>
    <row r="119" spans="1:49" x14ac:dyDescent="0.2">
      <c r="A119" s="124">
        <v>29</v>
      </c>
      <c r="B119" s="124" t="s">
        <v>29</v>
      </c>
      <c r="C119" s="233">
        <v>2481500</v>
      </c>
      <c r="D119" s="124">
        <v>29</v>
      </c>
      <c r="E119" s="233">
        <v>2430251</v>
      </c>
      <c r="F119" s="126">
        <f t="shared" si="7"/>
        <v>51249</v>
      </c>
      <c r="G119" s="146">
        <f t="shared" si="8"/>
        <v>2.1087945236932359E-2</v>
      </c>
      <c r="J119" s="243"/>
      <c r="T119" s="147"/>
      <c r="V119" s="147"/>
      <c r="W119" s="147"/>
      <c r="X119" s="147"/>
      <c r="Y119" s="169"/>
      <c r="Z119" s="147"/>
      <c r="AA119" s="147"/>
      <c r="AB119" s="147"/>
      <c r="AC119" s="147"/>
      <c r="AL119" s="118"/>
      <c r="AM119" s="143"/>
      <c r="AN119" s="143"/>
      <c r="AO119" s="144"/>
      <c r="AP119" s="144"/>
      <c r="AQ119" s="144"/>
      <c r="AR119" s="144"/>
      <c r="AS119" s="144"/>
      <c r="AT119" s="144"/>
      <c r="AU119" s="144"/>
      <c r="AV119" s="144"/>
      <c r="AW119" s="144"/>
    </row>
    <row r="120" spans="1:49" x14ac:dyDescent="0.2">
      <c r="A120" s="124">
        <v>30</v>
      </c>
      <c r="B120" s="124" t="s">
        <v>30</v>
      </c>
      <c r="C120" s="233">
        <v>134103</v>
      </c>
      <c r="D120" s="124">
        <v>30</v>
      </c>
      <c r="E120" s="233">
        <v>132410</v>
      </c>
      <c r="F120" s="126">
        <f t="shared" si="7"/>
        <v>1693</v>
      </c>
      <c r="G120" s="146">
        <f t="shared" si="8"/>
        <v>1.278604335020006E-2</v>
      </c>
      <c r="J120" s="243"/>
      <c r="T120" s="147"/>
      <c r="V120" s="147"/>
      <c r="W120" s="147"/>
      <c r="X120" s="147"/>
      <c r="AA120" s="147"/>
      <c r="AL120" s="118"/>
      <c r="AM120" s="143"/>
      <c r="AN120" s="143"/>
      <c r="AO120" s="144"/>
      <c r="AP120" s="144"/>
      <c r="AQ120" s="144"/>
      <c r="AR120" s="144"/>
      <c r="AS120" s="144"/>
      <c r="AT120" s="144"/>
      <c r="AU120" s="144"/>
      <c r="AV120" s="144"/>
      <c r="AW120" s="144"/>
    </row>
    <row r="121" spans="1:49" x14ac:dyDescent="0.2">
      <c r="A121" s="124">
        <v>31</v>
      </c>
      <c r="B121" s="124" t="s">
        <v>31</v>
      </c>
      <c r="C121" s="233">
        <v>399840</v>
      </c>
      <c r="D121" s="124">
        <v>31</v>
      </c>
      <c r="E121" s="233">
        <v>394438</v>
      </c>
      <c r="F121" s="126">
        <f t="shared" si="7"/>
        <v>5402</v>
      </c>
      <c r="G121" s="146">
        <f t="shared" si="8"/>
        <v>1.3695435024008829E-2</v>
      </c>
      <c r="J121" s="243"/>
      <c r="T121" s="147"/>
      <c r="V121" s="147"/>
      <c r="W121" s="147"/>
      <c r="X121" s="147"/>
      <c r="Y121" s="169"/>
      <c r="Z121" s="147"/>
      <c r="AA121" s="147"/>
      <c r="AB121" s="147"/>
      <c r="AC121" s="147"/>
      <c r="AL121" s="118"/>
      <c r="AM121" s="143"/>
      <c r="AN121" s="143"/>
      <c r="AO121" s="144"/>
      <c r="AP121" s="144"/>
      <c r="AQ121" s="144"/>
      <c r="AR121" s="144"/>
      <c r="AS121" s="144"/>
      <c r="AT121" s="144"/>
      <c r="AU121" s="144"/>
      <c r="AV121" s="144"/>
      <c r="AW121" s="144"/>
    </row>
    <row r="122" spans="1:49" x14ac:dyDescent="0.2">
      <c r="A122" s="124">
        <v>32</v>
      </c>
      <c r="B122" s="124" t="s">
        <v>32</v>
      </c>
      <c r="C122" s="233">
        <v>35595</v>
      </c>
      <c r="D122" s="124">
        <v>32</v>
      </c>
      <c r="E122" s="233">
        <v>34977</v>
      </c>
      <c r="F122" s="126">
        <f t="shared" si="7"/>
        <v>618</v>
      </c>
      <c r="G122" s="146">
        <f t="shared" si="8"/>
        <v>1.7668753752466015E-2</v>
      </c>
      <c r="J122" s="243"/>
      <c r="Y122" s="169"/>
      <c r="Z122" s="147"/>
      <c r="AA122" s="147"/>
      <c r="AB122" s="147"/>
      <c r="AC122" s="147"/>
      <c r="AL122" s="118"/>
      <c r="AM122" s="143"/>
      <c r="AN122" s="143"/>
      <c r="AO122" s="144"/>
      <c r="AP122" s="144"/>
      <c r="AQ122" s="144"/>
      <c r="AR122" s="144"/>
      <c r="AS122" s="144"/>
      <c r="AT122" s="144"/>
      <c r="AU122" s="144"/>
      <c r="AV122" s="144"/>
      <c r="AW122" s="144"/>
    </row>
    <row r="123" spans="1:49" x14ac:dyDescent="0.2">
      <c r="A123" s="124">
        <v>33</v>
      </c>
      <c r="B123" s="124" t="s">
        <v>33</v>
      </c>
      <c r="C123" s="233">
        <v>8995</v>
      </c>
      <c r="D123" s="124">
        <v>33</v>
      </c>
      <c r="E123" s="233">
        <v>8862</v>
      </c>
      <c r="F123" s="126">
        <f t="shared" ref="F123:F154" si="9">+C123-E123</f>
        <v>133</v>
      </c>
      <c r="G123" s="146">
        <f t="shared" ref="G123:G154" si="10">C123/E123-1</f>
        <v>1.5007898894154881E-2</v>
      </c>
      <c r="J123" s="243"/>
      <c r="T123" s="147"/>
      <c r="V123" s="147"/>
      <c r="W123" s="147"/>
      <c r="X123" s="147"/>
      <c r="Y123" s="169"/>
      <c r="Z123" s="147"/>
      <c r="AA123" s="147"/>
      <c r="AB123" s="147"/>
      <c r="AC123" s="147"/>
      <c r="AL123" s="118"/>
      <c r="AM123" s="143"/>
      <c r="AN123" s="143"/>
      <c r="AO123" s="144"/>
      <c r="AP123" s="144"/>
      <c r="AQ123" s="144"/>
      <c r="AR123" s="144"/>
      <c r="AS123" s="144"/>
      <c r="AT123" s="144"/>
      <c r="AU123" s="144"/>
      <c r="AV123" s="144"/>
      <c r="AW123" s="144"/>
    </row>
    <row r="124" spans="1:49" x14ac:dyDescent="0.2">
      <c r="A124" s="124">
        <v>34</v>
      </c>
      <c r="B124" s="124" t="s">
        <v>34</v>
      </c>
      <c r="C124" s="233">
        <v>1320663</v>
      </c>
      <c r="D124" s="124">
        <v>34</v>
      </c>
      <c r="E124" s="233">
        <v>1308057</v>
      </c>
      <c r="F124" s="126">
        <f t="shared" si="9"/>
        <v>12606</v>
      </c>
      <c r="G124" s="146">
        <f t="shared" si="10"/>
        <v>9.6371947094049393E-3</v>
      </c>
      <c r="J124" s="243"/>
      <c r="T124" s="147"/>
      <c r="V124" s="147"/>
      <c r="W124" s="147"/>
      <c r="X124" s="147"/>
      <c r="Y124" s="169"/>
      <c r="Z124" s="147"/>
      <c r="AA124" s="147"/>
      <c r="AB124" s="147"/>
      <c r="AC124" s="147"/>
      <c r="AL124" s="118"/>
      <c r="AM124" s="143"/>
      <c r="AN124" s="143"/>
      <c r="AO124" s="144"/>
      <c r="AP124" s="144"/>
      <c r="AQ124" s="144"/>
      <c r="AR124" s="144"/>
      <c r="AS124" s="144"/>
      <c r="AT124" s="144"/>
      <c r="AU124" s="144"/>
      <c r="AV124" s="144"/>
      <c r="AW124" s="144"/>
    </row>
    <row r="125" spans="1:49" x14ac:dyDescent="0.2">
      <c r="A125" s="124">
        <v>35</v>
      </c>
      <c r="B125" s="124" t="s">
        <v>35</v>
      </c>
      <c r="C125" s="233">
        <v>145096</v>
      </c>
      <c r="D125" s="124">
        <v>35</v>
      </c>
      <c r="E125" s="233">
        <v>141518</v>
      </c>
      <c r="F125" s="126">
        <f t="shared" si="9"/>
        <v>3578</v>
      </c>
      <c r="G125" s="146">
        <f t="shared" si="10"/>
        <v>2.5283002868893067E-2</v>
      </c>
      <c r="J125" s="243"/>
      <c r="T125" s="147"/>
      <c r="V125" s="147"/>
      <c r="W125" s="147"/>
      <c r="X125" s="147"/>
      <c r="Y125" s="169"/>
      <c r="Z125" s="147"/>
      <c r="AA125" s="147"/>
      <c r="AB125" s="147"/>
      <c r="AC125" s="147"/>
      <c r="AL125" s="118"/>
      <c r="AM125" s="143"/>
      <c r="AN125" s="143"/>
      <c r="AO125" s="144"/>
      <c r="AP125" s="144"/>
      <c r="AQ125" s="144"/>
      <c r="AR125" s="144"/>
      <c r="AS125" s="144"/>
      <c r="AT125" s="144"/>
      <c r="AU125" s="144"/>
      <c r="AV125" s="144"/>
      <c r="AW125" s="144"/>
    </row>
    <row r="126" spans="1:49" x14ac:dyDescent="0.2">
      <c r="A126" s="124">
        <v>36</v>
      </c>
      <c r="B126" s="124" t="s">
        <v>36</v>
      </c>
      <c r="C126" s="233">
        <v>813295</v>
      </c>
      <c r="D126" s="124">
        <v>36</v>
      </c>
      <c r="E126" s="233">
        <v>798059</v>
      </c>
      <c r="F126" s="126">
        <f t="shared" si="9"/>
        <v>15236</v>
      </c>
      <c r="G126" s="146">
        <f t="shared" si="10"/>
        <v>1.9091320315916427E-2</v>
      </c>
      <c r="J126" s="243"/>
      <c r="T126" s="147"/>
      <c r="V126" s="147"/>
      <c r="W126" s="147"/>
      <c r="X126" s="147"/>
      <c r="Y126" s="169"/>
      <c r="Z126" s="147"/>
      <c r="AA126" s="147"/>
      <c r="AB126" s="147"/>
      <c r="AC126" s="147"/>
      <c r="AL126" s="118"/>
      <c r="AM126" s="143"/>
      <c r="AN126" s="143"/>
      <c r="AO126" s="144"/>
      <c r="AP126" s="144"/>
      <c r="AQ126" s="144"/>
      <c r="AR126" s="144"/>
      <c r="AS126" s="144"/>
      <c r="AT126" s="144"/>
      <c r="AU126" s="144"/>
      <c r="AV126" s="144"/>
      <c r="AW126" s="144"/>
    </row>
    <row r="127" spans="1:49" x14ac:dyDescent="0.2">
      <c r="A127" s="124">
        <v>37</v>
      </c>
      <c r="B127" s="124" t="s">
        <v>37</v>
      </c>
      <c r="C127" s="233">
        <v>384541</v>
      </c>
      <c r="D127" s="124">
        <v>37</v>
      </c>
      <c r="E127" s="233">
        <v>377245</v>
      </c>
      <c r="F127" s="126">
        <f t="shared" si="9"/>
        <v>7296</v>
      </c>
      <c r="G127" s="146">
        <f t="shared" si="10"/>
        <v>1.9340216570133517E-2</v>
      </c>
      <c r="J127" s="243"/>
      <c r="T127" s="147"/>
      <c r="V127" s="147"/>
      <c r="W127" s="147"/>
      <c r="X127" s="147"/>
      <c r="Y127" s="169"/>
      <c r="Z127" s="147"/>
      <c r="AA127" s="147"/>
      <c r="AB127" s="147"/>
      <c r="AC127" s="147"/>
      <c r="AL127" s="118"/>
      <c r="AM127" s="143"/>
      <c r="AN127" s="143"/>
      <c r="AO127" s="144"/>
      <c r="AP127" s="144"/>
      <c r="AQ127" s="144"/>
      <c r="AR127" s="144"/>
      <c r="AS127" s="144"/>
      <c r="AT127" s="144"/>
      <c r="AU127" s="144"/>
      <c r="AV127" s="144"/>
      <c r="AW127" s="144"/>
    </row>
    <row r="128" spans="1:49" x14ac:dyDescent="0.2">
      <c r="A128" s="124">
        <v>38</v>
      </c>
      <c r="B128" s="124" t="s">
        <v>38</v>
      </c>
      <c r="C128" s="233">
        <v>305108</v>
      </c>
      <c r="D128" s="124">
        <v>38</v>
      </c>
      <c r="E128" s="233">
        <v>301562</v>
      </c>
      <c r="F128" s="126">
        <f t="shared" si="9"/>
        <v>3546</v>
      </c>
      <c r="G128" s="146">
        <f t="shared" si="10"/>
        <v>1.1758775973100155E-2</v>
      </c>
      <c r="J128" s="243"/>
      <c r="T128" s="147"/>
      <c r="V128" s="147"/>
      <c r="W128" s="147"/>
      <c r="X128" s="147"/>
      <c r="Y128" s="169"/>
      <c r="Z128" s="147"/>
      <c r="AA128" s="147"/>
      <c r="AB128" s="147"/>
      <c r="AC128" s="147"/>
      <c r="AL128" s="118"/>
      <c r="AM128" s="143"/>
      <c r="AN128" s="143"/>
      <c r="AO128" s="144"/>
      <c r="AP128" s="144"/>
      <c r="AQ128" s="144"/>
      <c r="AR128" s="144"/>
      <c r="AS128" s="144"/>
      <c r="AT128" s="144"/>
      <c r="AU128" s="144"/>
      <c r="AV128" s="144"/>
      <c r="AW128" s="144"/>
    </row>
    <row r="129" spans="1:49" x14ac:dyDescent="0.2">
      <c r="A129" s="124">
        <v>39</v>
      </c>
      <c r="B129" s="124" t="s">
        <v>39</v>
      </c>
      <c r="C129" s="233">
        <v>397937</v>
      </c>
      <c r="D129" s="124">
        <v>39</v>
      </c>
      <c r="E129" s="233">
        <v>395230</v>
      </c>
      <c r="F129" s="126">
        <f t="shared" si="9"/>
        <v>2707</v>
      </c>
      <c r="G129" s="146">
        <f t="shared" si="10"/>
        <v>6.849176428914916E-3</v>
      </c>
      <c r="J129" s="243"/>
      <c r="T129" s="147"/>
      <c r="V129" s="147"/>
      <c r="W129" s="147"/>
      <c r="X129" s="147"/>
      <c r="AA129" s="147"/>
      <c r="AL129" s="118"/>
      <c r="AM129" s="143"/>
      <c r="AN129" s="143"/>
      <c r="AO129" s="144"/>
      <c r="AP129" s="144"/>
      <c r="AQ129" s="144"/>
      <c r="AR129" s="144"/>
      <c r="AS129" s="144"/>
      <c r="AT129" s="144"/>
      <c r="AU129" s="144"/>
      <c r="AV129" s="144"/>
      <c r="AW129" s="144"/>
    </row>
    <row r="130" spans="1:49" x14ac:dyDescent="0.2">
      <c r="A130" s="124">
        <v>40</v>
      </c>
      <c r="B130" s="124" t="s">
        <v>40</v>
      </c>
      <c r="C130" s="233">
        <v>37153</v>
      </c>
      <c r="D130" s="124">
        <v>40</v>
      </c>
      <c r="E130" s="233">
        <v>36653</v>
      </c>
      <c r="F130" s="126">
        <f t="shared" si="9"/>
        <v>500</v>
      </c>
      <c r="G130" s="146">
        <f t="shared" si="10"/>
        <v>1.3641448176138438E-2</v>
      </c>
      <c r="J130" s="243"/>
      <c r="T130" s="147"/>
      <c r="V130" s="147"/>
      <c r="W130" s="147"/>
      <c r="X130" s="147"/>
      <c r="Y130" s="169"/>
      <c r="Z130" s="147"/>
      <c r="AA130" s="147"/>
      <c r="AB130" s="147"/>
      <c r="AC130" s="147"/>
      <c r="AL130" s="118"/>
      <c r="AM130" s="143"/>
      <c r="AN130" s="143"/>
      <c r="AO130" s="144"/>
      <c r="AP130" s="144"/>
      <c r="AQ130" s="144"/>
      <c r="AR130" s="144"/>
      <c r="AS130" s="144"/>
      <c r="AT130" s="144"/>
      <c r="AU130" s="144"/>
      <c r="AV130" s="144"/>
      <c r="AW130" s="144"/>
    </row>
    <row r="131" spans="1:49" x14ac:dyDescent="0.2">
      <c r="A131" s="124">
        <v>41</v>
      </c>
      <c r="B131" s="124" t="s">
        <v>41</v>
      </c>
      <c r="C131" s="233">
        <v>862769</v>
      </c>
      <c r="D131" s="124">
        <v>41</v>
      </c>
      <c r="E131" s="233">
        <v>845381</v>
      </c>
      <c r="F131" s="126">
        <f t="shared" si="9"/>
        <v>17388</v>
      </c>
      <c r="G131" s="146">
        <f t="shared" si="10"/>
        <v>2.0568240828691353E-2</v>
      </c>
      <c r="J131" s="243"/>
      <c r="Y131" s="169"/>
      <c r="Z131" s="147"/>
      <c r="AA131" s="147"/>
      <c r="AB131" s="147"/>
      <c r="AC131" s="147"/>
      <c r="AL131" s="118"/>
      <c r="AM131" s="143"/>
      <c r="AN131" s="143"/>
      <c r="AO131" s="144"/>
      <c r="AP131" s="144"/>
      <c r="AQ131" s="144"/>
      <c r="AR131" s="144"/>
      <c r="AS131" s="144"/>
      <c r="AT131" s="144"/>
      <c r="AU131" s="144"/>
      <c r="AV131" s="144"/>
      <c r="AW131" s="144"/>
    </row>
    <row r="132" spans="1:49" x14ac:dyDescent="0.2">
      <c r="A132" s="124">
        <v>42</v>
      </c>
      <c r="B132" s="124" t="s">
        <v>42</v>
      </c>
      <c r="C132" s="233">
        <v>12798</v>
      </c>
      <c r="D132" s="124">
        <v>42</v>
      </c>
      <c r="E132" s="233">
        <v>12563</v>
      </c>
      <c r="F132" s="126">
        <f t="shared" si="9"/>
        <v>235</v>
      </c>
      <c r="G132" s="146">
        <f t="shared" si="10"/>
        <v>1.8705723155297393E-2</v>
      </c>
      <c r="J132" s="243"/>
      <c r="T132" s="147"/>
      <c r="V132" s="147"/>
      <c r="W132" s="147"/>
      <c r="X132" s="147"/>
      <c r="Y132" s="169"/>
      <c r="Z132" s="147"/>
      <c r="AA132" s="147"/>
      <c r="AB132" s="147"/>
      <c r="AC132" s="147"/>
      <c r="AL132" s="118"/>
      <c r="AM132" s="143"/>
      <c r="AN132" s="143"/>
      <c r="AO132" s="144"/>
      <c r="AP132" s="144"/>
      <c r="AQ132" s="144"/>
      <c r="AR132" s="144"/>
      <c r="AS132" s="144"/>
      <c r="AT132" s="144"/>
      <c r="AU132" s="144"/>
      <c r="AV132" s="144"/>
      <c r="AW132" s="144"/>
    </row>
    <row r="133" spans="1:49" x14ac:dyDescent="0.2">
      <c r="A133" s="124">
        <v>43</v>
      </c>
      <c r="B133" s="124" t="s">
        <v>149</v>
      </c>
      <c r="C133" s="233">
        <v>20926</v>
      </c>
      <c r="D133" s="124">
        <v>43</v>
      </c>
      <c r="E133" s="233">
        <v>20372</v>
      </c>
      <c r="F133" s="126">
        <f t="shared" si="9"/>
        <v>554</v>
      </c>
      <c r="G133" s="146">
        <f t="shared" si="10"/>
        <v>2.7194188101315575E-2</v>
      </c>
      <c r="J133" s="243"/>
      <c r="T133" s="147"/>
      <c r="V133" s="147"/>
      <c r="W133" s="147"/>
      <c r="X133" s="147"/>
      <c r="Y133" s="169"/>
      <c r="Z133" s="147"/>
      <c r="AA133" s="147"/>
      <c r="AB133" s="147"/>
      <c r="AC133" s="147"/>
      <c r="AL133" s="118"/>
      <c r="AM133" s="143"/>
      <c r="AN133" s="143"/>
      <c r="AO133" s="144"/>
      <c r="AP133" s="144"/>
      <c r="AQ133" s="144"/>
      <c r="AR133" s="144"/>
      <c r="AS133" s="144"/>
      <c r="AT133" s="144"/>
      <c r="AU133" s="144"/>
      <c r="AV133" s="144"/>
      <c r="AW133" s="144"/>
    </row>
    <row r="134" spans="1:49" x14ac:dyDescent="0.2">
      <c r="A134" s="124">
        <v>44</v>
      </c>
      <c r="B134" s="124" t="s">
        <v>152</v>
      </c>
      <c r="C134" s="233">
        <v>39238</v>
      </c>
      <c r="D134" s="124">
        <v>44</v>
      </c>
      <c r="E134" s="233">
        <v>38637</v>
      </c>
      <c r="F134" s="126">
        <f t="shared" si="9"/>
        <v>601</v>
      </c>
      <c r="G134" s="146">
        <f t="shared" si="10"/>
        <v>1.5555037917022618E-2</v>
      </c>
      <c r="J134" s="243"/>
      <c r="T134" s="147"/>
      <c r="V134" s="147"/>
      <c r="W134" s="147"/>
      <c r="X134" s="147"/>
      <c r="Y134" s="169"/>
      <c r="Z134" s="147"/>
      <c r="AA134" s="147"/>
      <c r="AB134" s="147"/>
      <c r="AC134" s="147"/>
      <c r="AL134" s="118"/>
      <c r="AM134" s="143"/>
      <c r="AN134" s="143"/>
      <c r="AO134" s="144"/>
      <c r="AP134" s="144"/>
      <c r="AQ134" s="144"/>
      <c r="AR134" s="144"/>
      <c r="AS134" s="144"/>
      <c r="AT134" s="144"/>
      <c r="AU134" s="144"/>
      <c r="AV134" s="144"/>
      <c r="AW134" s="144"/>
    </row>
    <row r="135" spans="1:49" x14ac:dyDescent="0.2">
      <c r="A135" s="124">
        <v>45</v>
      </c>
      <c r="B135" s="124" t="s">
        <v>43</v>
      </c>
      <c r="C135" s="233">
        <v>15718</v>
      </c>
      <c r="D135" s="124">
        <v>45</v>
      </c>
      <c r="E135" s="233">
        <v>15283</v>
      </c>
      <c r="F135" s="126">
        <f t="shared" si="9"/>
        <v>435</v>
      </c>
      <c r="G135" s="146">
        <f t="shared" si="10"/>
        <v>2.8462998102466885E-2</v>
      </c>
      <c r="J135" s="243"/>
      <c r="T135" s="147"/>
      <c r="V135" s="147"/>
      <c r="W135" s="147"/>
      <c r="X135" s="147"/>
      <c r="AA135" s="147"/>
      <c r="AL135" s="118"/>
      <c r="AM135" s="143"/>
      <c r="AN135" s="143"/>
      <c r="AO135" s="144"/>
      <c r="AP135" s="144"/>
      <c r="AQ135" s="144"/>
      <c r="AR135" s="144"/>
      <c r="AS135" s="144"/>
      <c r="AT135" s="144"/>
      <c r="AU135" s="144"/>
      <c r="AV135" s="144"/>
      <c r="AW135" s="144"/>
    </row>
    <row r="136" spans="1:49" x14ac:dyDescent="0.2">
      <c r="A136" s="124">
        <v>46</v>
      </c>
      <c r="B136" s="124" t="s">
        <v>44</v>
      </c>
      <c r="C136" s="233">
        <v>5322710</v>
      </c>
      <c r="D136" s="124">
        <v>46</v>
      </c>
      <c r="E136" s="233">
        <v>5266277</v>
      </c>
      <c r="F136" s="126">
        <f t="shared" si="9"/>
        <v>56433</v>
      </c>
      <c r="G136" s="146">
        <f t="shared" si="10"/>
        <v>1.0715919424671316E-2</v>
      </c>
      <c r="J136" s="243"/>
      <c r="T136" s="147"/>
      <c r="V136" s="147"/>
      <c r="W136" s="147"/>
      <c r="X136" s="147"/>
      <c r="Y136" s="169"/>
      <c r="Z136" s="147"/>
      <c r="AA136" s="147"/>
      <c r="AB136" s="147"/>
      <c r="AC136" s="147"/>
      <c r="AL136" s="118"/>
      <c r="AM136" s="143"/>
      <c r="AN136" s="143"/>
      <c r="AO136" s="144"/>
      <c r="AP136" s="144"/>
      <c r="AQ136" s="144"/>
      <c r="AR136" s="144"/>
      <c r="AS136" s="144"/>
      <c r="AT136" s="144"/>
      <c r="AU136" s="144"/>
      <c r="AV136" s="144"/>
      <c r="AW136" s="144"/>
    </row>
    <row r="137" spans="1:49" x14ac:dyDescent="0.2">
      <c r="A137" s="124">
        <v>47</v>
      </c>
      <c r="B137" s="124" t="s">
        <v>45</v>
      </c>
      <c r="C137" s="233">
        <v>507175</v>
      </c>
      <c r="D137" s="124">
        <v>47</v>
      </c>
      <c r="E137" s="233">
        <v>499344</v>
      </c>
      <c r="F137" s="126">
        <f t="shared" si="9"/>
        <v>7831</v>
      </c>
      <c r="G137" s="146">
        <f t="shared" si="10"/>
        <v>1.5682575539107235E-2</v>
      </c>
      <c r="J137" s="243"/>
      <c r="AA137" s="147"/>
      <c r="AL137" s="118"/>
      <c r="AM137" s="143"/>
      <c r="AN137" s="143"/>
      <c r="AO137" s="144"/>
      <c r="AP137" s="144"/>
      <c r="AQ137" s="144"/>
      <c r="AR137" s="144"/>
      <c r="AS137" s="144"/>
      <c r="AT137" s="144"/>
      <c r="AU137" s="144"/>
      <c r="AV137" s="144"/>
      <c r="AW137" s="144"/>
    </row>
    <row r="138" spans="1:49" x14ac:dyDescent="0.2">
      <c r="A138" s="124">
        <v>48</v>
      </c>
      <c r="B138" s="124" t="s">
        <v>46</v>
      </c>
      <c r="C138" s="233">
        <v>24482</v>
      </c>
      <c r="D138" s="124">
        <v>48</v>
      </c>
      <c r="E138" s="233">
        <v>23861</v>
      </c>
      <c r="F138" s="126">
        <f t="shared" si="9"/>
        <v>621</v>
      </c>
      <c r="G138" s="146">
        <f t="shared" si="10"/>
        <v>2.6025732366623311E-2</v>
      </c>
      <c r="J138" s="243"/>
      <c r="T138" s="147"/>
      <c r="V138" s="147"/>
      <c r="W138" s="147"/>
      <c r="X138" s="147"/>
      <c r="AA138" s="147"/>
      <c r="AL138" s="118"/>
      <c r="AM138" s="143"/>
      <c r="AN138" s="143"/>
      <c r="AO138" s="144"/>
      <c r="AP138" s="144"/>
      <c r="AQ138" s="144"/>
      <c r="AR138" s="144"/>
      <c r="AS138" s="144"/>
      <c r="AT138" s="144"/>
      <c r="AU138" s="144"/>
      <c r="AV138" s="144"/>
      <c r="AW138" s="144"/>
    </row>
    <row r="139" spans="1:49" x14ac:dyDescent="0.2">
      <c r="A139" s="124">
        <v>49</v>
      </c>
      <c r="B139" s="124" t="s">
        <v>47</v>
      </c>
      <c r="C139" s="233">
        <v>214728</v>
      </c>
      <c r="D139" s="124">
        <v>49</v>
      </c>
      <c r="E139" s="233">
        <v>209760</v>
      </c>
      <c r="F139" s="126">
        <f t="shared" si="9"/>
        <v>4968</v>
      </c>
      <c r="G139" s="146">
        <f t="shared" si="10"/>
        <v>2.3684210526315752E-2</v>
      </c>
      <c r="J139" s="243"/>
      <c r="Y139" s="169"/>
      <c r="Z139" s="147"/>
      <c r="AA139" s="147"/>
      <c r="AB139" s="147"/>
      <c r="AC139" s="147"/>
      <c r="AL139" s="118"/>
      <c r="AM139" s="143"/>
      <c r="AN139" s="143"/>
      <c r="AO139" s="144"/>
      <c r="AP139" s="144"/>
      <c r="AQ139" s="144"/>
      <c r="AR139" s="144"/>
      <c r="AS139" s="144"/>
      <c r="AT139" s="144"/>
      <c r="AU139" s="144"/>
      <c r="AV139" s="144"/>
      <c r="AW139" s="144"/>
    </row>
    <row r="140" spans="1:49" x14ac:dyDescent="0.2">
      <c r="A140" s="124">
        <v>50</v>
      </c>
      <c r="B140" s="124" t="s">
        <v>48</v>
      </c>
      <c r="C140" s="233">
        <v>237895</v>
      </c>
      <c r="D140" s="124">
        <v>50</v>
      </c>
      <c r="E140" s="233">
        <v>235213</v>
      </c>
      <c r="F140" s="126">
        <f t="shared" si="9"/>
        <v>2682</v>
      </c>
      <c r="G140" s="146">
        <f t="shared" si="10"/>
        <v>1.1402430988083134E-2</v>
      </c>
      <c r="J140" s="243"/>
      <c r="AA140" s="147"/>
      <c r="AL140" s="118"/>
      <c r="AM140" s="143"/>
      <c r="AN140" s="143"/>
      <c r="AO140" s="144"/>
      <c r="AP140" s="144"/>
      <c r="AQ140" s="144"/>
      <c r="AR140" s="144"/>
      <c r="AS140" s="144"/>
      <c r="AT140" s="144"/>
      <c r="AU140" s="144"/>
      <c r="AV140" s="144"/>
      <c r="AW140" s="144"/>
    </row>
    <row r="141" spans="1:49" x14ac:dyDescent="0.2">
      <c r="A141" s="124">
        <v>51</v>
      </c>
      <c r="B141" s="124" t="s">
        <v>151</v>
      </c>
      <c r="C141" s="233">
        <v>788</v>
      </c>
      <c r="D141" s="124">
        <v>51</v>
      </c>
      <c r="E141" s="233">
        <v>785</v>
      </c>
      <c r="F141" s="126">
        <f t="shared" si="9"/>
        <v>3</v>
      </c>
      <c r="G141" s="146">
        <f t="shared" si="10"/>
        <v>3.8216560509554132E-3</v>
      </c>
      <c r="J141" s="243"/>
      <c r="T141" s="147"/>
      <c r="V141" s="147"/>
      <c r="W141" s="147"/>
      <c r="X141" s="147"/>
      <c r="AA141" s="147"/>
      <c r="AL141" s="118"/>
      <c r="AM141" s="143"/>
      <c r="AN141" s="143"/>
      <c r="AO141" s="144"/>
      <c r="AP141" s="144"/>
      <c r="AQ141" s="144"/>
      <c r="AR141" s="144"/>
      <c r="AS141" s="144"/>
      <c r="AT141" s="144"/>
      <c r="AU141" s="144"/>
      <c r="AV141" s="144"/>
      <c r="AW141" s="144"/>
    </row>
    <row r="142" spans="1:49" x14ac:dyDescent="0.2">
      <c r="A142" s="124">
        <v>52</v>
      </c>
      <c r="B142" s="124" t="s">
        <v>49</v>
      </c>
      <c r="C142" s="233">
        <v>71203</v>
      </c>
      <c r="D142" s="124">
        <v>52</v>
      </c>
      <c r="E142" s="233">
        <v>70275</v>
      </c>
      <c r="F142" s="126">
        <f t="shared" si="9"/>
        <v>928</v>
      </c>
      <c r="G142" s="146">
        <f t="shared" si="10"/>
        <v>1.3205265030238333E-2</v>
      </c>
      <c r="J142" s="243"/>
      <c r="AA142" s="147"/>
      <c r="AL142" s="118"/>
      <c r="AM142" s="143"/>
      <c r="AN142" s="143"/>
      <c r="AO142" s="144"/>
      <c r="AP142" s="144"/>
      <c r="AQ142" s="144"/>
      <c r="AR142" s="144"/>
      <c r="AS142" s="144"/>
      <c r="AT142" s="144"/>
      <c r="AU142" s="144"/>
      <c r="AV142" s="144"/>
      <c r="AW142" s="144"/>
    </row>
    <row r="143" spans="1:49" x14ac:dyDescent="0.2">
      <c r="A143" s="124">
        <v>53</v>
      </c>
      <c r="B143" s="124" t="s">
        <v>50</v>
      </c>
      <c r="C143" s="233">
        <v>24319</v>
      </c>
      <c r="D143" s="124">
        <v>53</v>
      </c>
      <c r="E143" s="233">
        <v>24221</v>
      </c>
      <c r="F143" s="126">
        <f t="shared" si="9"/>
        <v>98</v>
      </c>
      <c r="G143" s="146">
        <f t="shared" si="10"/>
        <v>4.0460757194169528E-3</v>
      </c>
      <c r="J143" s="243"/>
      <c r="Y143" s="169"/>
      <c r="Z143" s="147"/>
      <c r="AA143" s="147"/>
      <c r="AB143" s="147"/>
      <c r="AC143" s="147"/>
      <c r="AL143" s="118"/>
      <c r="AM143" s="143"/>
      <c r="AN143" s="143"/>
      <c r="AO143" s="144"/>
      <c r="AP143" s="144"/>
      <c r="AQ143" s="144"/>
      <c r="AR143" s="144"/>
      <c r="AS143" s="144"/>
      <c r="AT143" s="144"/>
      <c r="AU143" s="144"/>
      <c r="AV143" s="144"/>
      <c r="AW143" s="144"/>
    </row>
    <row r="144" spans="1:49" x14ac:dyDescent="0.2">
      <c r="A144" s="124">
        <v>54</v>
      </c>
      <c r="B144" s="124" t="s">
        <v>51</v>
      </c>
      <c r="C144" s="233">
        <v>866308</v>
      </c>
      <c r="D144" s="124">
        <v>54</v>
      </c>
      <c r="E144" s="233">
        <v>853764</v>
      </c>
      <c r="F144" s="126">
        <f t="shared" si="9"/>
        <v>12544</v>
      </c>
      <c r="G144" s="146">
        <f t="shared" si="10"/>
        <v>1.4692584836090594E-2</v>
      </c>
      <c r="J144" s="243"/>
      <c r="AA144" s="147"/>
      <c r="AL144" s="118"/>
      <c r="AM144" s="143"/>
      <c r="AN144" s="143"/>
      <c r="AO144" s="144"/>
      <c r="AP144" s="144"/>
      <c r="AQ144" s="144"/>
      <c r="AR144" s="144"/>
      <c r="AS144" s="144"/>
      <c r="AT144" s="144"/>
      <c r="AU144" s="144"/>
      <c r="AV144" s="144"/>
      <c r="AW144" s="144"/>
    </row>
    <row r="145" spans="1:49" x14ac:dyDescent="0.2">
      <c r="A145" s="124">
        <v>55</v>
      </c>
      <c r="B145" s="124" t="s">
        <v>52</v>
      </c>
      <c r="C145" s="233">
        <v>13143</v>
      </c>
      <c r="D145" s="124">
        <v>55</v>
      </c>
      <c r="E145" s="233">
        <v>12934</v>
      </c>
      <c r="F145" s="126">
        <f t="shared" si="9"/>
        <v>209</v>
      </c>
      <c r="G145" s="146">
        <f t="shared" si="10"/>
        <v>1.6158960878305262E-2</v>
      </c>
      <c r="J145" s="243"/>
      <c r="T145" s="147"/>
      <c r="V145" s="147"/>
      <c r="W145" s="147"/>
      <c r="X145" s="147"/>
      <c r="AA145" s="147"/>
      <c r="AL145" s="118"/>
      <c r="AM145" s="143"/>
      <c r="AN145" s="143"/>
      <c r="AO145" s="144"/>
      <c r="AP145" s="144"/>
      <c r="AQ145" s="144"/>
      <c r="AR145" s="144"/>
      <c r="AS145" s="144"/>
      <c r="AT145" s="144"/>
      <c r="AU145" s="144"/>
      <c r="AV145" s="144"/>
      <c r="AW145" s="144"/>
    </row>
    <row r="146" spans="1:49" x14ac:dyDescent="0.2">
      <c r="A146" s="124">
        <v>56</v>
      </c>
      <c r="B146" s="124" t="s">
        <v>53</v>
      </c>
      <c r="C146" s="233">
        <v>393291</v>
      </c>
      <c r="D146" s="124">
        <v>56</v>
      </c>
      <c r="E146" s="233">
        <v>385518</v>
      </c>
      <c r="F146" s="126">
        <f t="shared" si="9"/>
        <v>7773</v>
      </c>
      <c r="G146" s="146">
        <f t="shared" si="10"/>
        <v>2.0162482685633254E-2</v>
      </c>
      <c r="J146" s="243"/>
      <c r="AA146" s="147"/>
      <c r="AL146" s="118"/>
      <c r="AM146" s="143"/>
      <c r="AN146" s="143"/>
      <c r="AO146" s="144"/>
      <c r="AP146" s="144"/>
      <c r="AQ146" s="144"/>
      <c r="AR146" s="144"/>
      <c r="AS146" s="144"/>
      <c r="AT146" s="144"/>
      <c r="AU146" s="144"/>
      <c r="AV146" s="144"/>
      <c r="AW146" s="144"/>
    </row>
    <row r="147" spans="1:49" x14ac:dyDescent="0.2">
      <c r="A147" s="124">
        <v>57</v>
      </c>
      <c r="B147" s="124" t="s">
        <v>322</v>
      </c>
      <c r="C147" s="233">
        <v>28117</v>
      </c>
      <c r="D147" s="124">
        <v>57</v>
      </c>
      <c r="E147" s="233">
        <v>27674</v>
      </c>
      <c r="F147" s="126">
        <f t="shared" si="9"/>
        <v>443</v>
      </c>
      <c r="G147" s="146">
        <f t="shared" si="10"/>
        <v>1.6007805160078048E-2</v>
      </c>
      <c r="J147" s="243"/>
      <c r="Y147" s="169"/>
      <c r="Z147" s="147"/>
      <c r="AA147" s="147"/>
      <c r="AB147" s="147"/>
      <c r="AC147" s="147"/>
      <c r="AL147" s="118"/>
      <c r="AM147" s="143"/>
      <c r="AN147" s="143"/>
      <c r="AO147" s="144"/>
      <c r="AP147" s="144"/>
      <c r="AQ147" s="144"/>
      <c r="AR147" s="144"/>
      <c r="AS147" s="144"/>
      <c r="AT147" s="144"/>
      <c r="AU147" s="144"/>
      <c r="AV147" s="144"/>
      <c r="AW147" s="144"/>
    </row>
    <row r="148" spans="1:49" x14ac:dyDescent="0.2">
      <c r="A148" s="124">
        <v>58</v>
      </c>
      <c r="B148" s="124" t="s">
        <v>323</v>
      </c>
      <c r="C148" s="233">
        <v>10373</v>
      </c>
      <c r="D148" s="124">
        <v>58</v>
      </c>
      <c r="E148" s="233">
        <v>10234</v>
      </c>
      <c r="F148" s="126">
        <f t="shared" si="9"/>
        <v>139</v>
      </c>
      <c r="G148" s="146">
        <f t="shared" si="10"/>
        <v>1.3582177056869149E-2</v>
      </c>
      <c r="J148" s="243"/>
      <c r="Y148" s="169"/>
      <c r="Z148" s="147"/>
      <c r="AA148" s="147"/>
      <c r="AB148" s="147"/>
      <c r="AC148" s="147"/>
      <c r="AL148" s="118"/>
      <c r="AM148" s="143"/>
      <c r="AN148" s="143"/>
      <c r="AO148" s="144"/>
      <c r="AP148" s="144"/>
      <c r="AQ148" s="144"/>
      <c r="AR148" s="144"/>
      <c r="AS148" s="144"/>
      <c r="AT148" s="144"/>
      <c r="AU148" s="144"/>
      <c r="AV148" s="144"/>
      <c r="AW148" s="144"/>
    </row>
    <row r="149" spans="1:49" x14ac:dyDescent="0.2">
      <c r="A149" s="124">
        <v>59</v>
      </c>
      <c r="B149" s="124" t="s">
        <v>324</v>
      </c>
      <c r="C149" s="233">
        <v>24804</v>
      </c>
      <c r="D149" s="124">
        <v>59</v>
      </c>
      <c r="E149" s="233">
        <v>24464</v>
      </c>
      <c r="F149" s="126">
        <f t="shared" si="9"/>
        <v>340</v>
      </c>
      <c r="G149" s="146">
        <f t="shared" si="10"/>
        <v>1.389797253106595E-2</v>
      </c>
      <c r="J149" s="243"/>
      <c r="T149" s="147"/>
      <c r="V149" s="147"/>
      <c r="W149" s="147"/>
      <c r="X149" s="147"/>
      <c r="Y149" s="169"/>
      <c r="Z149" s="147"/>
      <c r="AA149" s="147"/>
      <c r="AB149" s="147"/>
      <c r="AC149" s="147"/>
      <c r="AL149" s="118"/>
      <c r="AM149" s="143"/>
      <c r="AN149" s="143"/>
      <c r="AO149" s="144"/>
      <c r="AP149" s="144"/>
      <c r="AQ149" s="144"/>
      <c r="AR149" s="144"/>
      <c r="AS149" s="144"/>
      <c r="AT149" s="144"/>
      <c r="AU149" s="144"/>
      <c r="AV149" s="144"/>
      <c r="AW149" s="144"/>
    </row>
    <row r="150" spans="1:49" x14ac:dyDescent="0.2">
      <c r="A150" s="124">
        <v>60</v>
      </c>
      <c r="B150" s="124" t="s">
        <v>246</v>
      </c>
      <c r="C150" s="233">
        <v>69576</v>
      </c>
      <c r="D150" s="124">
        <v>60</v>
      </c>
      <c r="E150" s="233">
        <v>68167</v>
      </c>
      <c r="F150" s="126">
        <f t="shared" si="9"/>
        <v>1409</v>
      </c>
      <c r="G150" s="146">
        <f t="shared" si="10"/>
        <v>2.066982557542496E-2</v>
      </c>
      <c r="J150" s="243"/>
      <c r="T150" s="147"/>
      <c r="V150" s="147"/>
      <c r="W150" s="147"/>
      <c r="X150" s="147"/>
      <c r="AA150" s="147"/>
      <c r="AL150" s="118"/>
      <c r="AM150" s="143"/>
      <c r="AN150" s="143"/>
      <c r="AO150" s="144"/>
      <c r="AP150" s="144"/>
      <c r="AQ150" s="144"/>
      <c r="AR150" s="144"/>
      <c r="AS150" s="144"/>
      <c r="AT150" s="144"/>
      <c r="AU150" s="144"/>
      <c r="AV150" s="144"/>
      <c r="AW150" s="144"/>
    </row>
    <row r="151" spans="1:49" x14ac:dyDescent="0.2">
      <c r="A151" s="124">
        <v>61</v>
      </c>
      <c r="B151" s="124" t="s">
        <v>242</v>
      </c>
      <c r="C151" s="233">
        <v>293260</v>
      </c>
      <c r="D151" s="124">
        <v>61</v>
      </c>
      <c r="E151" s="233">
        <v>288602</v>
      </c>
      <c r="F151" s="126">
        <f t="shared" si="9"/>
        <v>4658</v>
      </c>
      <c r="G151" s="146">
        <f t="shared" si="10"/>
        <v>1.613987429054542E-2</v>
      </c>
      <c r="J151" s="243"/>
      <c r="T151" s="147"/>
      <c r="V151" s="147"/>
      <c r="W151" s="147"/>
      <c r="X151" s="147"/>
      <c r="Y151" s="169"/>
      <c r="Z151" s="147"/>
      <c r="AA151" s="147"/>
      <c r="AB151" s="147"/>
      <c r="AC151" s="147"/>
      <c r="AL151" s="118"/>
      <c r="AM151" s="143"/>
      <c r="AN151" s="143"/>
      <c r="AO151" s="144"/>
      <c r="AP151" s="144"/>
      <c r="AQ151" s="144"/>
      <c r="AR151" s="144"/>
      <c r="AS151" s="144"/>
      <c r="AT151" s="144"/>
      <c r="AU151" s="144"/>
      <c r="AV151" s="144"/>
      <c r="AW151" s="144"/>
    </row>
    <row r="152" spans="1:49" x14ac:dyDescent="0.2">
      <c r="A152" s="124">
        <v>62</v>
      </c>
      <c r="B152" s="124" t="s">
        <v>245</v>
      </c>
      <c r="C152" s="233">
        <v>41833</v>
      </c>
      <c r="D152" s="124">
        <v>62</v>
      </c>
      <c r="E152" s="233">
        <v>40893</v>
      </c>
      <c r="F152" s="126">
        <f t="shared" si="9"/>
        <v>940</v>
      </c>
      <c r="G152" s="146">
        <f t="shared" si="10"/>
        <v>2.2986819260019997E-2</v>
      </c>
      <c r="J152" s="243"/>
      <c r="Y152" s="169"/>
      <c r="Z152" s="147"/>
      <c r="AA152" s="147"/>
      <c r="AB152" s="147"/>
      <c r="AC152" s="147"/>
      <c r="AL152" s="118"/>
      <c r="AM152" s="143"/>
      <c r="AN152" s="143"/>
      <c r="AO152" s="144"/>
      <c r="AP152" s="144"/>
      <c r="AQ152" s="144"/>
      <c r="AR152" s="144"/>
      <c r="AS152" s="144"/>
      <c r="AT152" s="144"/>
      <c r="AU152" s="144"/>
      <c r="AV152" s="144"/>
      <c r="AW152" s="144"/>
    </row>
    <row r="153" spans="1:49" x14ac:dyDescent="0.2">
      <c r="A153" s="124">
        <v>63</v>
      </c>
      <c r="B153" s="124" t="s">
        <v>239</v>
      </c>
      <c r="C153" s="233">
        <v>2744</v>
      </c>
      <c r="D153" s="124">
        <v>63</v>
      </c>
      <c r="E153" s="233">
        <v>2683</v>
      </c>
      <c r="F153" s="126">
        <f t="shared" si="9"/>
        <v>61</v>
      </c>
      <c r="G153" s="146">
        <f t="shared" si="10"/>
        <v>2.2735743570629907E-2</v>
      </c>
      <c r="J153" s="243"/>
      <c r="T153" s="147"/>
      <c r="V153" s="147"/>
      <c r="W153" s="147"/>
      <c r="X153" s="147"/>
      <c r="Y153" s="169"/>
      <c r="Z153" s="147"/>
      <c r="AB153" s="147"/>
      <c r="AC153" s="147"/>
      <c r="AL153" s="118"/>
      <c r="AM153" s="143"/>
      <c r="AN153" s="143"/>
      <c r="AO153" s="144"/>
      <c r="AP153" s="144"/>
      <c r="AQ153" s="144"/>
      <c r="AR153" s="144"/>
      <c r="AS153" s="144"/>
      <c r="AT153" s="144"/>
      <c r="AU153" s="144"/>
      <c r="AV153" s="144"/>
      <c r="AW153" s="144"/>
    </row>
    <row r="154" spans="1:49" x14ac:dyDescent="0.2">
      <c r="A154" s="124">
        <v>64</v>
      </c>
      <c r="B154" s="124" t="s">
        <v>248</v>
      </c>
      <c r="C154" s="233">
        <v>343800</v>
      </c>
      <c r="D154" s="124">
        <v>64</v>
      </c>
      <c r="E154" s="233">
        <v>337174</v>
      </c>
      <c r="F154" s="126">
        <f t="shared" si="9"/>
        <v>6626</v>
      </c>
      <c r="G154" s="146">
        <f t="shared" si="10"/>
        <v>1.9651574557943308E-2</v>
      </c>
      <c r="J154" s="243"/>
      <c r="T154" s="147"/>
      <c r="V154" s="147"/>
      <c r="W154" s="147"/>
      <c r="X154" s="147"/>
      <c r="AL154" s="118"/>
      <c r="AM154" s="143"/>
      <c r="AN154" s="143"/>
      <c r="AO154" s="144"/>
      <c r="AP154" s="144"/>
      <c r="AQ154" s="144"/>
      <c r="AR154" s="144"/>
      <c r="AS154" s="144"/>
      <c r="AT154" s="144"/>
      <c r="AU154" s="144"/>
      <c r="AV154" s="144"/>
      <c r="AW154" s="144"/>
    </row>
    <row r="155" spans="1:49" x14ac:dyDescent="0.2">
      <c r="A155" s="124">
        <v>65</v>
      </c>
      <c r="B155" s="124" t="s">
        <v>249</v>
      </c>
      <c r="C155" s="233">
        <v>1100129</v>
      </c>
      <c r="D155" s="124">
        <v>65</v>
      </c>
      <c r="E155" s="233">
        <v>1078008</v>
      </c>
      <c r="F155" s="126">
        <f t="shared" ref="F155:F175" si="11">+C155-E155</f>
        <v>22121</v>
      </c>
      <c r="G155" s="146">
        <f t="shared" ref="G155:G175" si="12">C155/E155-1</f>
        <v>2.0520255879362681E-2</v>
      </c>
      <c r="J155" s="243"/>
      <c r="T155" s="147"/>
      <c r="V155" s="147"/>
      <c r="W155" s="147"/>
      <c r="X155" s="147"/>
      <c r="AL155" s="118"/>
      <c r="AM155" s="143"/>
      <c r="AN155" s="143"/>
      <c r="AO155" s="144"/>
      <c r="AP155" s="144"/>
      <c r="AQ155" s="144"/>
      <c r="AR155" s="144"/>
      <c r="AS155" s="144"/>
      <c r="AT155" s="144"/>
      <c r="AU155" s="144"/>
      <c r="AV155" s="144"/>
      <c r="AW155" s="144"/>
    </row>
    <row r="156" spans="1:49" x14ac:dyDescent="0.2">
      <c r="A156" s="124">
        <v>66</v>
      </c>
      <c r="B156" s="124" t="s">
        <v>247</v>
      </c>
      <c r="C156" s="233">
        <v>1525323</v>
      </c>
      <c r="D156" s="124">
        <v>66</v>
      </c>
      <c r="E156" s="233">
        <v>1498186</v>
      </c>
      <c r="F156" s="126">
        <f t="shared" si="11"/>
        <v>27137</v>
      </c>
      <c r="G156" s="146">
        <f t="shared" si="12"/>
        <v>1.8113238276155297E-2</v>
      </c>
      <c r="J156" s="243"/>
      <c r="AA156" s="147"/>
      <c r="AL156" s="118"/>
      <c r="AM156" s="143"/>
      <c r="AN156" s="143"/>
      <c r="AO156" s="144"/>
      <c r="AP156" s="144"/>
      <c r="AQ156" s="144"/>
      <c r="AR156" s="144"/>
      <c r="AS156" s="144"/>
      <c r="AT156" s="144"/>
      <c r="AU156" s="144"/>
      <c r="AV156" s="144"/>
      <c r="AW156" s="144"/>
    </row>
    <row r="157" spans="1:49" x14ac:dyDescent="0.2">
      <c r="A157" s="124">
        <v>67</v>
      </c>
      <c r="B157" s="124" t="s">
        <v>240</v>
      </c>
      <c r="C157" s="233">
        <v>2563</v>
      </c>
      <c r="D157" s="124">
        <v>67</v>
      </c>
      <c r="E157" s="233">
        <v>2499</v>
      </c>
      <c r="F157" s="126">
        <f t="shared" si="11"/>
        <v>64</v>
      </c>
      <c r="G157" s="146">
        <f t="shared" si="12"/>
        <v>2.5610244097639123E-2</v>
      </c>
      <c r="J157" s="243"/>
      <c r="Y157" s="169"/>
      <c r="Z157" s="147"/>
      <c r="AB157" s="147"/>
      <c r="AC157" s="147"/>
      <c r="AL157" s="118"/>
      <c r="AM157" s="143"/>
      <c r="AN157" s="143"/>
      <c r="AO157" s="144"/>
      <c r="AP157" s="144"/>
      <c r="AQ157" s="144"/>
      <c r="AR157" s="144"/>
      <c r="AS157" s="144"/>
      <c r="AT157" s="144"/>
      <c r="AU157" s="144"/>
      <c r="AV157" s="144"/>
      <c r="AW157" s="144"/>
    </row>
    <row r="158" spans="1:49" x14ac:dyDescent="0.2">
      <c r="A158" s="124">
        <v>68</v>
      </c>
      <c r="B158" s="124" t="s">
        <v>237</v>
      </c>
      <c r="C158" s="233">
        <v>4092</v>
      </c>
      <c r="D158" s="124">
        <v>68</v>
      </c>
      <c r="E158" s="233">
        <v>3984</v>
      </c>
      <c r="F158" s="126">
        <f t="shared" si="11"/>
        <v>108</v>
      </c>
      <c r="G158" s="146">
        <f t="shared" si="12"/>
        <v>2.7108433734939652E-2</v>
      </c>
      <c r="J158" s="243"/>
      <c r="AL158" s="118"/>
      <c r="AM158" s="143"/>
      <c r="AN158" s="143"/>
      <c r="AO158" s="144"/>
      <c r="AP158" s="144"/>
      <c r="AQ158" s="144"/>
      <c r="AR158" s="144"/>
      <c r="AS158" s="144"/>
      <c r="AT158" s="144"/>
      <c r="AU158" s="144"/>
      <c r="AV158" s="144"/>
      <c r="AW158" s="144"/>
    </row>
    <row r="159" spans="1:49" x14ac:dyDescent="0.2">
      <c r="A159" s="124">
        <v>69</v>
      </c>
      <c r="B159" s="124" t="s">
        <v>243</v>
      </c>
      <c r="C159" s="233">
        <v>4320</v>
      </c>
      <c r="D159" s="124">
        <v>69</v>
      </c>
      <c r="E159" s="233">
        <v>4208</v>
      </c>
      <c r="F159" s="126">
        <f t="shared" si="11"/>
        <v>112</v>
      </c>
      <c r="G159" s="146">
        <f t="shared" si="12"/>
        <v>2.6615969581748944E-2</v>
      </c>
      <c r="J159" s="243"/>
      <c r="T159" s="147"/>
      <c r="V159" s="147"/>
      <c r="W159" s="147"/>
      <c r="X159" s="147"/>
      <c r="AL159" s="118"/>
      <c r="AM159" s="143"/>
      <c r="AN159" s="143"/>
      <c r="AO159" s="144"/>
      <c r="AP159" s="144"/>
      <c r="AQ159" s="144"/>
      <c r="AR159" s="144"/>
      <c r="AS159" s="144"/>
      <c r="AT159" s="144"/>
      <c r="AU159" s="144"/>
      <c r="AV159" s="144"/>
      <c r="AW159" s="144"/>
    </row>
    <row r="160" spans="1:49" x14ac:dyDescent="0.2">
      <c r="A160" s="124">
        <v>70</v>
      </c>
      <c r="B160" s="124" t="s">
        <v>287</v>
      </c>
      <c r="C160" s="233">
        <v>73018</v>
      </c>
      <c r="D160" s="124">
        <v>70</v>
      </c>
      <c r="E160" s="233">
        <v>69201</v>
      </c>
      <c r="F160" s="126">
        <f t="shared" si="11"/>
        <v>3817</v>
      </c>
      <c r="G160" s="146">
        <f t="shared" si="12"/>
        <v>5.5158162454299831E-2</v>
      </c>
      <c r="J160" s="243"/>
      <c r="AA160" s="147"/>
      <c r="AL160" s="118"/>
      <c r="AM160" s="143"/>
      <c r="AN160" s="143"/>
      <c r="AO160" s="144"/>
      <c r="AP160" s="144"/>
      <c r="AQ160" s="144"/>
      <c r="AR160" s="144"/>
      <c r="AS160" s="144"/>
      <c r="AT160" s="144"/>
      <c r="AU160" s="144"/>
      <c r="AV160" s="144"/>
      <c r="AW160" s="144"/>
    </row>
    <row r="161" spans="1:49" x14ac:dyDescent="0.2">
      <c r="A161" s="124">
        <v>71</v>
      </c>
      <c r="B161" s="124" t="s">
        <v>288</v>
      </c>
      <c r="C161" s="233">
        <v>9731</v>
      </c>
      <c r="D161" s="124">
        <v>71</v>
      </c>
      <c r="E161" s="233">
        <v>9376</v>
      </c>
      <c r="F161" s="126">
        <f t="shared" si="11"/>
        <v>355</v>
      </c>
      <c r="G161" s="146">
        <f t="shared" si="12"/>
        <v>3.7862627986348096E-2</v>
      </c>
      <c r="J161" s="243"/>
      <c r="AA161" s="147"/>
      <c r="AL161" s="118"/>
      <c r="AM161" s="143"/>
      <c r="AN161" s="143"/>
      <c r="AO161" s="144"/>
      <c r="AP161" s="144"/>
      <c r="AQ161" s="144"/>
      <c r="AR161" s="144"/>
      <c r="AS161" s="144"/>
      <c r="AT161" s="144"/>
      <c r="AU161" s="144"/>
      <c r="AV161" s="144"/>
      <c r="AW161" s="144"/>
    </row>
    <row r="162" spans="1:49" x14ac:dyDescent="0.2">
      <c r="A162" s="124">
        <v>72</v>
      </c>
      <c r="B162" s="124" t="s">
        <v>289</v>
      </c>
      <c r="C162" s="233">
        <v>7830</v>
      </c>
      <c r="D162" s="124">
        <v>72</v>
      </c>
      <c r="E162" s="233">
        <v>7574</v>
      </c>
      <c r="F162" s="126">
        <f t="shared" si="11"/>
        <v>256</v>
      </c>
      <c r="G162" s="146">
        <f t="shared" si="12"/>
        <v>3.3799841563242783E-2</v>
      </c>
      <c r="J162" s="243"/>
      <c r="Y162" s="169"/>
      <c r="Z162" s="147"/>
      <c r="AA162" s="147"/>
      <c r="AB162" s="147"/>
      <c r="AC162" s="147"/>
      <c r="AL162" s="118"/>
      <c r="AM162" s="143"/>
      <c r="AN162" s="143"/>
      <c r="AO162" s="144"/>
      <c r="AP162" s="144"/>
      <c r="AQ162" s="144"/>
      <c r="AR162" s="144"/>
      <c r="AS162" s="144"/>
      <c r="AT162" s="144"/>
      <c r="AU162" s="144"/>
      <c r="AV162" s="144"/>
      <c r="AW162" s="144"/>
    </row>
    <row r="163" spans="1:49" x14ac:dyDescent="0.2">
      <c r="A163" s="124">
        <v>73</v>
      </c>
      <c r="B163" s="124" t="s">
        <v>290</v>
      </c>
      <c r="C163" s="233">
        <v>670</v>
      </c>
      <c r="D163" s="124">
        <v>73</v>
      </c>
      <c r="E163" s="233">
        <v>655</v>
      </c>
      <c r="F163" s="126">
        <f t="shared" si="11"/>
        <v>15</v>
      </c>
      <c r="G163" s="146">
        <f t="shared" si="12"/>
        <v>2.2900763358778553E-2</v>
      </c>
      <c r="J163" s="243"/>
      <c r="Y163" s="169"/>
      <c r="Z163" s="147"/>
      <c r="AB163" s="147"/>
      <c r="AC163" s="147"/>
      <c r="AL163" s="118"/>
      <c r="AM163" s="143"/>
      <c r="AN163" s="143"/>
      <c r="AO163" s="144"/>
      <c r="AP163" s="144"/>
      <c r="AQ163" s="144"/>
      <c r="AR163" s="144"/>
      <c r="AS163" s="144"/>
      <c r="AT163" s="144"/>
      <c r="AU163" s="144"/>
      <c r="AV163" s="144"/>
      <c r="AW163" s="144"/>
    </row>
    <row r="164" spans="1:49" x14ac:dyDescent="0.2">
      <c r="A164" s="124">
        <v>74</v>
      </c>
      <c r="B164" s="124" t="s">
        <v>291</v>
      </c>
      <c r="C164" s="233">
        <v>9499</v>
      </c>
      <c r="D164" s="124">
        <v>74</v>
      </c>
      <c r="E164" s="233">
        <v>9145</v>
      </c>
      <c r="F164" s="126">
        <f t="shared" si="11"/>
        <v>354</v>
      </c>
      <c r="G164" s="146">
        <f t="shared" si="12"/>
        <v>3.8709677419354938E-2</v>
      </c>
      <c r="J164" s="243"/>
      <c r="T164" s="147"/>
      <c r="V164" s="147"/>
      <c r="W164" s="147"/>
      <c r="X164" s="147"/>
      <c r="AA164" s="147"/>
      <c r="AL164" s="118"/>
      <c r="AM164" s="143"/>
      <c r="AN164" s="143"/>
      <c r="AO164" s="144"/>
      <c r="AP164" s="144"/>
      <c r="AQ164" s="144"/>
      <c r="AR164" s="144"/>
      <c r="AS164" s="144"/>
      <c r="AT164" s="144"/>
      <c r="AU164" s="144"/>
      <c r="AV164" s="144"/>
      <c r="AW164" s="144"/>
    </row>
    <row r="165" spans="1:49" x14ac:dyDescent="0.2">
      <c r="A165" s="124">
        <v>75</v>
      </c>
      <c r="B165" s="124" t="s">
        <v>292</v>
      </c>
      <c r="C165" s="233">
        <v>26373</v>
      </c>
      <c r="D165" s="124">
        <v>75</v>
      </c>
      <c r="E165" s="233">
        <v>25929</v>
      </c>
      <c r="F165" s="126">
        <f t="shared" si="11"/>
        <v>444</v>
      </c>
      <c r="G165" s="146">
        <f t="shared" si="12"/>
        <v>1.7123683906051124E-2</v>
      </c>
      <c r="J165" s="243"/>
      <c r="T165" s="147"/>
      <c r="V165" s="147"/>
      <c r="W165" s="147"/>
      <c r="X165" s="147"/>
      <c r="Y165" s="169"/>
      <c r="Z165" s="147"/>
      <c r="AA165" s="147"/>
      <c r="AB165" s="147"/>
      <c r="AC165" s="147"/>
      <c r="AL165" s="118"/>
      <c r="AM165" s="143"/>
      <c r="AN165" s="143"/>
      <c r="AO165" s="144"/>
      <c r="AP165" s="144"/>
      <c r="AQ165" s="144"/>
      <c r="AR165" s="144"/>
      <c r="AS165" s="144"/>
      <c r="AT165" s="144"/>
      <c r="AU165" s="144"/>
      <c r="AV165" s="144"/>
      <c r="AW165" s="144"/>
    </row>
    <row r="166" spans="1:49" x14ac:dyDescent="0.2">
      <c r="A166" s="124">
        <v>76</v>
      </c>
      <c r="B166" s="124" t="s">
        <v>293</v>
      </c>
      <c r="C166" s="233">
        <v>705010</v>
      </c>
      <c r="D166" s="124">
        <v>76</v>
      </c>
      <c r="E166" s="233">
        <v>686821</v>
      </c>
      <c r="F166" s="126">
        <f t="shared" si="11"/>
        <v>18189</v>
      </c>
      <c r="G166" s="146">
        <f t="shared" si="12"/>
        <v>2.6482882730725965E-2</v>
      </c>
      <c r="J166" s="243"/>
      <c r="AA166" s="147"/>
      <c r="AL166" s="143"/>
      <c r="AM166" s="143"/>
      <c r="AN166" s="144"/>
      <c r="AO166" s="144"/>
      <c r="AP166" s="144"/>
      <c r="AQ166" s="144"/>
      <c r="AR166" s="144"/>
      <c r="AS166" s="144"/>
      <c r="AT166" s="144"/>
      <c r="AU166" s="144"/>
      <c r="AV166" s="144"/>
    </row>
    <row r="167" spans="1:49" x14ac:dyDescent="0.2">
      <c r="A167" s="124">
        <v>77</v>
      </c>
      <c r="B167" s="124" t="s">
        <v>294</v>
      </c>
      <c r="C167" s="233">
        <v>1099</v>
      </c>
      <c r="D167" s="124">
        <v>77</v>
      </c>
      <c r="E167" s="233">
        <v>1065</v>
      </c>
      <c r="F167" s="126">
        <f t="shared" si="11"/>
        <v>34</v>
      </c>
      <c r="G167" s="146">
        <f t="shared" si="12"/>
        <v>3.1924882629108087E-2</v>
      </c>
      <c r="J167" s="243"/>
      <c r="T167" s="147"/>
      <c r="V167" s="147"/>
      <c r="W167" s="147"/>
      <c r="X167" s="147"/>
      <c r="Y167" s="169"/>
      <c r="Z167" s="147"/>
      <c r="AA167" s="147"/>
      <c r="AB167" s="147"/>
      <c r="AC167" s="147"/>
      <c r="AL167" s="143"/>
      <c r="AM167" s="143"/>
      <c r="AN167" s="144"/>
      <c r="AO167" s="144"/>
      <c r="AP167" s="144"/>
      <c r="AQ167" s="144"/>
      <c r="AR167" s="144"/>
      <c r="AS167" s="144"/>
      <c r="AT167" s="144"/>
      <c r="AU167" s="144"/>
      <c r="AV167" s="144"/>
    </row>
    <row r="168" spans="1:49" x14ac:dyDescent="0.2">
      <c r="A168" s="124">
        <v>78</v>
      </c>
      <c r="B168" s="124" t="s">
        <v>295</v>
      </c>
      <c r="C168" s="233">
        <v>14585</v>
      </c>
      <c r="D168" s="124">
        <v>78</v>
      </c>
      <c r="E168" s="233">
        <v>14290</v>
      </c>
      <c r="F168" s="126">
        <f t="shared" si="11"/>
        <v>295</v>
      </c>
      <c r="G168" s="146">
        <f t="shared" si="12"/>
        <v>2.0643806857942648E-2</v>
      </c>
      <c r="J168" s="243"/>
      <c r="AL168" s="143"/>
      <c r="AM168" s="143"/>
      <c r="AN168" s="144"/>
      <c r="AO168" s="144"/>
      <c r="AP168" s="144"/>
      <c r="AQ168" s="144"/>
      <c r="AR168" s="144"/>
      <c r="AS168" s="144"/>
      <c r="AT168" s="144"/>
      <c r="AU168" s="144"/>
      <c r="AV168" s="144"/>
    </row>
    <row r="169" spans="1:49" x14ac:dyDescent="0.2">
      <c r="A169" s="124">
        <v>79</v>
      </c>
      <c r="B169" s="124" t="s">
        <v>296</v>
      </c>
      <c r="C169" s="233">
        <v>5216</v>
      </c>
      <c r="D169" s="124">
        <v>79</v>
      </c>
      <c r="E169" s="233">
        <v>5091</v>
      </c>
      <c r="F169" s="126">
        <f t="shared" si="11"/>
        <v>125</v>
      </c>
      <c r="G169" s="146">
        <f t="shared" si="12"/>
        <v>2.4553132979768133E-2</v>
      </c>
      <c r="J169" s="243"/>
      <c r="T169" s="147"/>
      <c r="V169" s="147"/>
      <c r="W169" s="147"/>
      <c r="X169" s="147"/>
      <c r="AL169" s="143"/>
      <c r="AM169" s="143"/>
      <c r="AN169" s="144"/>
      <c r="AO169" s="144"/>
      <c r="AP169" s="144"/>
      <c r="AQ169" s="144"/>
      <c r="AR169" s="144"/>
      <c r="AS169" s="144"/>
      <c r="AT169" s="144"/>
      <c r="AU169" s="144"/>
      <c r="AV169" s="144"/>
    </row>
    <row r="170" spans="1:49" x14ac:dyDescent="0.2">
      <c r="A170" s="124">
        <v>80</v>
      </c>
      <c r="B170" s="124" t="s">
        <v>297</v>
      </c>
      <c r="C170" s="233">
        <v>250794</v>
      </c>
      <c r="D170" s="124">
        <v>80</v>
      </c>
      <c r="E170" s="233">
        <v>240931</v>
      </c>
      <c r="F170" s="126">
        <f t="shared" si="11"/>
        <v>9863</v>
      </c>
      <c r="G170" s="146">
        <f t="shared" si="12"/>
        <v>4.0937031764280984E-2</v>
      </c>
      <c r="J170" s="243"/>
      <c r="AA170" s="147"/>
      <c r="AL170" s="143"/>
      <c r="AM170" s="143"/>
      <c r="AN170" s="144"/>
      <c r="AO170" s="144"/>
      <c r="AP170" s="144"/>
      <c r="AQ170" s="144"/>
      <c r="AR170" s="144"/>
      <c r="AS170" s="144"/>
      <c r="AT170" s="144"/>
      <c r="AU170" s="144"/>
      <c r="AV170" s="144"/>
    </row>
    <row r="171" spans="1:49" x14ac:dyDescent="0.2">
      <c r="A171" s="124">
        <v>81</v>
      </c>
      <c r="B171" s="124" t="s">
        <v>372</v>
      </c>
      <c r="C171" s="235">
        <v>9438</v>
      </c>
      <c r="D171" s="124">
        <v>81</v>
      </c>
      <c r="E171" s="235">
        <v>8351</v>
      </c>
      <c r="F171" s="126">
        <f t="shared" si="11"/>
        <v>1087</v>
      </c>
      <c r="G171" s="146">
        <f t="shared" si="12"/>
        <v>0.13016405220931615</v>
      </c>
      <c r="J171" s="243"/>
      <c r="AL171" s="143"/>
      <c r="AM171" s="143"/>
      <c r="AN171" s="144"/>
      <c r="AO171" s="144"/>
      <c r="AP171" s="144"/>
      <c r="AQ171" s="144"/>
      <c r="AR171" s="144"/>
      <c r="AS171" s="144"/>
      <c r="AT171" s="144"/>
      <c r="AU171" s="144"/>
      <c r="AV171" s="144"/>
    </row>
    <row r="172" spans="1:49" x14ac:dyDescent="0.2">
      <c r="A172" s="124">
        <v>82</v>
      </c>
      <c r="B172" s="124" t="s">
        <v>373</v>
      </c>
      <c r="C172" s="235">
        <v>8993</v>
      </c>
      <c r="D172" s="124">
        <v>82</v>
      </c>
      <c r="E172" s="235">
        <v>8243</v>
      </c>
      <c r="F172" s="126">
        <f t="shared" si="11"/>
        <v>750</v>
      </c>
      <c r="G172" s="146">
        <f t="shared" si="12"/>
        <v>9.0986291398762686E-2</v>
      </c>
      <c r="J172" s="243"/>
      <c r="AA172" s="147"/>
      <c r="AL172" s="143"/>
      <c r="AM172" s="143"/>
      <c r="AN172" s="144"/>
      <c r="AO172" s="144"/>
      <c r="AP172" s="144"/>
      <c r="AQ172" s="144"/>
      <c r="AR172" s="144"/>
      <c r="AS172" s="144"/>
      <c r="AT172" s="144"/>
      <c r="AU172" s="144"/>
      <c r="AV172" s="144"/>
    </row>
    <row r="173" spans="1:49" x14ac:dyDescent="0.2">
      <c r="A173" s="124">
        <v>83</v>
      </c>
      <c r="B173" s="124" t="s">
        <v>374</v>
      </c>
      <c r="C173" s="235">
        <v>6823</v>
      </c>
      <c r="D173" s="124">
        <v>83</v>
      </c>
      <c r="E173" s="235">
        <v>6129</v>
      </c>
      <c r="F173" s="126">
        <f t="shared" si="11"/>
        <v>694</v>
      </c>
      <c r="G173" s="146">
        <f t="shared" si="12"/>
        <v>0.11323217490618376</v>
      </c>
      <c r="J173" s="243"/>
      <c r="AL173" s="143"/>
      <c r="AM173" s="143"/>
      <c r="AN173" s="144"/>
      <c r="AO173" s="144"/>
      <c r="AP173" s="144"/>
      <c r="AQ173" s="144"/>
      <c r="AR173" s="144"/>
      <c r="AS173" s="144"/>
      <c r="AT173" s="144"/>
      <c r="AU173" s="144"/>
      <c r="AV173" s="144"/>
    </row>
    <row r="174" spans="1:49" x14ac:dyDescent="0.2">
      <c r="A174" s="124">
        <v>84</v>
      </c>
      <c r="B174" s="124" t="s">
        <v>375</v>
      </c>
      <c r="C174" s="235">
        <v>2863</v>
      </c>
      <c r="D174" s="124">
        <v>84</v>
      </c>
      <c r="E174" s="235">
        <v>2642</v>
      </c>
      <c r="F174" s="126">
        <f t="shared" si="11"/>
        <v>221</v>
      </c>
      <c r="G174" s="146">
        <f t="shared" si="12"/>
        <v>8.3648750946252903E-2</v>
      </c>
      <c r="J174" s="243"/>
      <c r="AA174" s="147"/>
      <c r="AL174" s="143"/>
      <c r="AM174" s="143"/>
      <c r="AN174" s="144"/>
      <c r="AO174" s="144"/>
      <c r="AP174" s="144"/>
      <c r="AQ174" s="144"/>
      <c r="AR174" s="144"/>
      <c r="AS174" s="144"/>
      <c r="AT174" s="144"/>
      <c r="AU174" s="144"/>
      <c r="AV174" s="144"/>
    </row>
    <row r="175" spans="1:49" x14ac:dyDescent="0.2">
      <c r="A175" s="124">
        <v>85</v>
      </c>
      <c r="B175" s="124" t="s">
        <v>376</v>
      </c>
      <c r="C175" s="235">
        <v>45933</v>
      </c>
      <c r="D175" s="124">
        <v>85</v>
      </c>
      <c r="E175" s="235">
        <v>40485</v>
      </c>
      <c r="F175" s="126">
        <f t="shared" si="11"/>
        <v>5448</v>
      </c>
      <c r="G175" s="146">
        <f t="shared" si="12"/>
        <v>0.13456835865135242</v>
      </c>
      <c r="J175" s="243"/>
      <c r="AA175" s="147"/>
    </row>
    <row r="176" spans="1:49" x14ac:dyDescent="0.2">
      <c r="C176" s="239">
        <f>SUM(C91:C175)</f>
        <v>43548874</v>
      </c>
      <c r="E176" s="239">
        <v>42807135</v>
      </c>
      <c r="J176" s="244"/>
      <c r="AA176" s="147"/>
    </row>
    <row r="177" spans="3:27" x14ac:dyDescent="0.2">
      <c r="C177" s="236"/>
      <c r="J177" s="152"/>
    </row>
    <row r="178" spans="3:27" x14ac:dyDescent="0.2">
      <c r="AA178" s="147"/>
    </row>
    <row r="180" spans="3:27" x14ac:dyDescent="0.2">
      <c r="AA180" s="147"/>
    </row>
  </sheetData>
  <conditionalFormatting sqref="K2:K86">
    <cfRule type="cellIs" dxfId="17" priority="5" operator="lessThan">
      <formula>1</formula>
    </cfRule>
    <cfRule type="cellIs" dxfId="16" priority="6" operator="lessThan">
      <formula>0</formula>
    </cfRule>
  </conditionalFormatting>
  <conditionalFormatting sqref="F91:F175">
    <cfRule type="cellIs" dxfId="15" priority="4" operator="lessThan">
      <formula>0</formula>
    </cfRule>
  </conditionalFormatting>
  <conditionalFormatting sqref="G91:G175">
    <cfRule type="cellIs" dxfId="14" priority="3" operator="lessThan">
      <formula>0</formula>
    </cfRule>
  </conditionalFormatting>
  <conditionalFormatting sqref="F171:F175">
    <cfRule type="cellIs" dxfId="13" priority="2" operator="lessThan">
      <formula>0</formula>
    </cfRule>
  </conditionalFormatting>
  <conditionalFormatting sqref="G171:G175">
    <cfRule type="cellIs" dxfId="12" priority="1" operator="lessThan">
      <formula>0</formula>
    </cfRule>
  </conditionalFormatting>
  <pageMargins left="0.25" right="0.25" top="0.75" bottom="0.75" header="0.3" footer="0.3"/>
  <pageSetup scale="75" orientation="portrait"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
    <pageSetUpPr fitToPage="1"/>
  </sheetPr>
  <dimension ref="A1:M109"/>
  <sheetViews>
    <sheetView showGridLines="0" zoomScaleNormal="100" workbookViewId="0">
      <pane xSplit="2" ySplit="7" topLeftCell="C8" activePane="bottomRight" state="frozen"/>
      <selection pane="topRight" activeCell="C1" sqref="C1"/>
      <selection pane="bottomLeft" activeCell="A8" sqref="A8"/>
      <selection pane="bottomRight" activeCell="C4" sqref="C4:E5"/>
    </sheetView>
  </sheetViews>
  <sheetFormatPr baseColWidth="10" defaultColWidth="11.42578125" defaultRowHeight="12.75" x14ac:dyDescent="0.2"/>
  <cols>
    <col min="1" max="1" width="5.28515625" style="98" customWidth="1"/>
    <col min="2" max="2" width="89" style="20" customWidth="1"/>
    <col min="3" max="3" width="12.28515625" style="20" customWidth="1"/>
    <col min="4" max="4" width="11.42578125" style="20"/>
    <col min="5" max="5" width="16.85546875" style="20" customWidth="1"/>
    <col min="6" max="6" width="12.42578125" style="20" bestFit="1" customWidth="1"/>
    <col min="7" max="7" width="11.42578125" style="20"/>
    <col min="8" max="8" width="17" style="20" customWidth="1"/>
    <col min="9" max="16384" width="11.42578125" style="20"/>
  </cols>
  <sheetData>
    <row r="1" spans="1:9" s="67" customFormat="1" x14ac:dyDescent="0.2">
      <c r="A1" s="74"/>
    </row>
    <row r="2" spans="1:9" s="67" customFormat="1" ht="15" x14ac:dyDescent="0.2">
      <c r="A2" s="463" t="s">
        <v>501</v>
      </c>
      <c r="B2" s="463"/>
      <c r="C2" s="463"/>
      <c r="D2" s="463"/>
      <c r="E2" s="463"/>
      <c r="F2" s="463"/>
      <c r="G2" s="463"/>
      <c r="H2" s="463"/>
    </row>
    <row r="3" spans="1:9" s="67" customFormat="1" x14ac:dyDescent="0.2">
      <c r="A3" s="74"/>
      <c r="B3" s="286"/>
      <c r="C3" s="279"/>
      <c r="D3" s="279"/>
      <c r="E3" s="279"/>
    </row>
    <row r="4" spans="1:9" s="67" customFormat="1" ht="22.5" customHeight="1" x14ac:dyDescent="0.2">
      <c r="A4" s="464" t="s">
        <v>233</v>
      </c>
      <c r="B4" s="467" t="s">
        <v>0</v>
      </c>
      <c r="C4" s="470" t="s">
        <v>576</v>
      </c>
      <c r="D4" s="470"/>
      <c r="E4" s="471"/>
      <c r="F4" s="470" t="s">
        <v>577</v>
      </c>
      <c r="G4" s="470"/>
      <c r="H4" s="470"/>
    </row>
    <row r="5" spans="1:9" s="67" customFormat="1" x14ac:dyDescent="0.2">
      <c r="A5" s="465"/>
      <c r="B5" s="468"/>
      <c r="C5" s="472"/>
      <c r="D5" s="472"/>
      <c r="E5" s="473"/>
      <c r="F5" s="474" t="s">
        <v>286</v>
      </c>
      <c r="G5" s="474"/>
      <c r="H5" s="474"/>
    </row>
    <row r="6" spans="1:9" s="67" customFormat="1" ht="13.15" customHeight="1" x14ac:dyDescent="0.2">
      <c r="A6" s="465"/>
      <c r="B6" s="468"/>
      <c r="C6" s="475" t="s">
        <v>54</v>
      </c>
      <c r="D6" s="475" t="s">
        <v>55</v>
      </c>
      <c r="E6" s="477" t="s">
        <v>70</v>
      </c>
      <c r="F6" s="475" t="s">
        <v>54</v>
      </c>
      <c r="G6" s="475" t="s">
        <v>55</v>
      </c>
      <c r="H6" s="475" t="s">
        <v>70</v>
      </c>
    </row>
    <row r="7" spans="1:9" s="67" customFormat="1" ht="33" customHeight="1" x14ac:dyDescent="0.2">
      <c r="A7" s="466"/>
      <c r="B7" s="469"/>
      <c r="C7" s="476"/>
      <c r="D7" s="476"/>
      <c r="E7" s="478"/>
      <c r="F7" s="476"/>
      <c r="G7" s="476"/>
      <c r="H7" s="476"/>
    </row>
    <row r="8" spans="1:9" ht="13.15" customHeight="1" x14ac:dyDescent="0.2">
      <c r="A8" s="287">
        <v>1</v>
      </c>
      <c r="B8" s="288" t="s">
        <v>1</v>
      </c>
      <c r="C8" s="289">
        <v>574.59426353636343</v>
      </c>
      <c r="D8" s="289">
        <v>301.83072770284093</v>
      </c>
      <c r="E8" s="290">
        <v>1.903697042078712</v>
      </c>
      <c r="F8" s="291">
        <v>42.515411106923516</v>
      </c>
      <c r="G8" s="291">
        <v>23.278863705431007</v>
      </c>
      <c r="H8" s="292">
        <v>1.8263525077903429</v>
      </c>
      <c r="I8" s="107"/>
    </row>
    <row r="9" spans="1:9" ht="13.15" customHeight="1" x14ac:dyDescent="0.2">
      <c r="A9" s="287">
        <v>2</v>
      </c>
      <c r="B9" s="288" t="s">
        <v>2</v>
      </c>
      <c r="C9" s="289">
        <v>4329.0393767263704</v>
      </c>
      <c r="D9" s="289">
        <v>1667.4694868421366</v>
      </c>
      <c r="E9" s="290">
        <v>2.5961730699640748</v>
      </c>
      <c r="F9" s="291">
        <v>143.81932220371647</v>
      </c>
      <c r="G9" s="291">
        <v>77.40624378413483</v>
      </c>
      <c r="H9" s="292">
        <v>1.8579808962800188</v>
      </c>
      <c r="I9" s="107"/>
    </row>
    <row r="10" spans="1:9" ht="12" customHeight="1" x14ac:dyDescent="0.2">
      <c r="A10" s="287">
        <v>3</v>
      </c>
      <c r="B10" s="288" t="s">
        <v>3</v>
      </c>
      <c r="C10" s="289">
        <v>216465.14566047309</v>
      </c>
      <c r="D10" s="289">
        <v>5611.1812968228214</v>
      </c>
      <c r="E10" s="290">
        <v>38.577464211152929</v>
      </c>
      <c r="F10" s="291">
        <v>18503.247353316521</v>
      </c>
      <c r="G10" s="291">
        <v>652.0617013206637</v>
      </c>
      <c r="H10" s="292">
        <v>28.376528349756885</v>
      </c>
      <c r="I10" s="107"/>
    </row>
    <row r="11" spans="1:9" ht="12" customHeight="1" x14ac:dyDescent="0.2">
      <c r="A11" s="287">
        <v>4</v>
      </c>
      <c r="B11" s="288" t="s">
        <v>4</v>
      </c>
      <c r="C11" s="289">
        <v>2342.0189718893403</v>
      </c>
      <c r="D11" s="289">
        <v>1223.7690704940401</v>
      </c>
      <c r="E11" s="290">
        <v>1.9137752606738612</v>
      </c>
      <c r="F11" s="291">
        <v>179.82081073340194</v>
      </c>
      <c r="G11" s="291">
        <v>154.25226581602152</v>
      </c>
      <c r="H11" s="292">
        <v>1.1657579859985741</v>
      </c>
      <c r="I11" s="107"/>
    </row>
    <row r="12" spans="1:9" ht="12" customHeight="1" x14ac:dyDescent="0.2">
      <c r="A12" s="287">
        <v>5</v>
      </c>
      <c r="B12" s="288" t="s">
        <v>5</v>
      </c>
      <c r="C12" s="289">
        <v>10425.783904157983</v>
      </c>
      <c r="D12" s="289">
        <v>1059.4663737608275</v>
      </c>
      <c r="E12" s="290">
        <v>9.8405991566765696</v>
      </c>
      <c r="F12" s="291">
        <v>588.27577419460465</v>
      </c>
      <c r="G12" s="291">
        <v>94.903080874188873</v>
      </c>
      <c r="H12" s="292">
        <v>6.1987004929215113</v>
      </c>
      <c r="I12" s="107"/>
    </row>
    <row r="13" spans="1:9" ht="12" customHeight="1" x14ac:dyDescent="0.2">
      <c r="A13" s="287">
        <v>6</v>
      </c>
      <c r="B13" s="288" t="s">
        <v>6</v>
      </c>
      <c r="C13" s="289">
        <v>146.97117678093551</v>
      </c>
      <c r="D13" s="289">
        <v>449.05166437916745</v>
      </c>
      <c r="E13" s="290">
        <v>0.3272923550659349</v>
      </c>
      <c r="F13" s="291">
        <v>10.109375622898343</v>
      </c>
      <c r="G13" s="291">
        <v>22.047387980399673</v>
      </c>
      <c r="H13" s="292">
        <v>0.45852940184504709</v>
      </c>
      <c r="I13" s="107"/>
    </row>
    <row r="14" spans="1:9" ht="12" customHeight="1" x14ac:dyDescent="0.2">
      <c r="A14" s="287">
        <v>7</v>
      </c>
      <c r="B14" s="288" t="s">
        <v>7</v>
      </c>
      <c r="C14" s="289">
        <v>15329.087901429619</v>
      </c>
      <c r="D14" s="289">
        <v>7847.8769954375803</v>
      </c>
      <c r="E14" s="290">
        <v>1.9532783083044363</v>
      </c>
      <c r="F14" s="291">
        <v>1086.0749712930503</v>
      </c>
      <c r="G14" s="291">
        <v>455.12959295754786</v>
      </c>
      <c r="H14" s="292">
        <v>2.3862982941527906</v>
      </c>
      <c r="I14" s="107"/>
    </row>
    <row r="15" spans="1:9" ht="12" customHeight="1" x14ac:dyDescent="0.2">
      <c r="A15" s="287">
        <v>8</v>
      </c>
      <c r="B15" s="288" t="s">
        <v>8</v>
      </c>
      <c r="C15" s="289">
        <v>4034.2655480090557</v>
      </c>
      <c r="D15" s="289">
        <v>6205.5222015972804</v>
      </c>
      <c r="E15" s="290">
        <v>0.65010895408135827</v>
      </c>
      <c r="F15" s="291">
        <v>338.89998668264747</v>
      </c>
      <c r="G15" s="291">
        <v>528.14461512004902</v>
      </c>
      <c r="H15" s="292">
        <v>0.64168028411236266</v>
      </c>
      <c r="I15" s="107"/>
    </row>
    <row r="16" spans="1:9" ht="12" customHeight="1" x14ac:dyDescent="0.2">
      <c r="A16" s="287">
        <v>9</v>
      </c>
      <c r="B16" s="288" t="s">
        <v>9</v>
      </c>
      <c r="C16" s="289">
        <v>12419.665091033805</v>
      </c>
      <c r="D16" s="289">
        <v>3097.3237187242898</v>
      </c>
      <c r="E16" s="290">
        <v>4.0098053090004919</v>
      </c>
      <c r="F16" s="291">
        <v>683.68548976335683</v>
      </c>
      <c r="G16" s="291">
        <v>135.5079126941877</v>
      </c>
      <c r="H16" s="292">
        <v>5.0453547410643713</v>
      </c>
      <c r="I16" s="107"/>
    </row>
    <row r="17" spans="1:9" ht="12" customHeight="1" x14ac:dyDescent="0.2">
      <c r="A17" s="287">
        <v>10</v>
      </c>
      <c r="B17" s="288" t="s">
        <v>10</v>
      </c>
      <c r="C17" s="289">
        <v>293.33284434667343</v>
      </c>
      <c r="D17" s="289">
        <v>415.38648848018681</v>
      </c>
      <c r="E17" s="290">
        <v>0.70616847798761484</v>
      </c>
      <c r="F17" s="291">
        <v>17.666614810420068</v>
      </c>
      <c r="G17" s="291">
        <v>19.623430662684687</v>
      </c>
      <c r="H17" s="292">
        <v>0.90028166400151222</v>
      </c>
      <c r="I17" s="107"/>
    </row>
    <row r="18" spans="1:9" ht="12" customHeight="1" x14ac:dyDescent="0.2">
      <c r="A18" s="287">
        <v>11</v>
      </c>
      <c r="B18" s="288" t="s">
        <v>11</v>
      </c>
      <c r="C18" s="289">
        <v>7500.952423422209</v>
      </c>
      <c r="D18" s="289">
        <v>1247.9698125876155</v>
      </c>
      <c r="E18" s="290">
        <v>6.0105239307586169</v>
      </c>
      <c r="F18" s="291">
        <v>498.67472039142194</v>
      </c>
      <c r="G18" s="291">
        <v>122.1231450438475</v>
      </c>
      <c r="H18" s="292">
        <v>4.0833760071637206</v>
      </c>
      <c r="I18" s="107"/>
    </row>
    <row r="19" spans="1:9" ht="12" customHeight="1" x14ac:dyDescent="0.2">
      <c r="A19" s="287">
        <v>12</v>
      </c>
      <c r="B19" s="288" t="s">
        <v>12</v>
      </c>
      <c r="C19" s="289">
        <v>2470.3349108228313</v>
      </c>
      <c r="D19" s="289">
        <v>2133.6503328113513</v>
      </c>
      <c r="E19" s="290">
        <v>1.1577974482669127</v>
      </c>
      <c r="F19" s="291">
        <v>204.63909243320427</v>
      </c>
      <c r="G19" s="291">
        <v>244.98877928530331</v>
      </c>
      <c r="H19" s="292">
        <v>0.83529985752894609</v>
      </c>
      <c r="I19" s="107"/>
    </row>
    <row r="20" spans="1:9" ht="12" customHeight="1" x14ac:dyDescent="0.2">
      <c r="A20" s="287">
        <v>13</v>
      </c>
      <c r="B20" s="288" t="s">
        <v>13</v>
      </c>
      <c r="C20" s="289">
        <v>265.082910000852</v>
      </c>
      <c r="D20" s="289">
        <v>300.51835822075878</v>
      </c>
      <c r="E20" s="290">
        <v>0.88208557896527529</v>
      </c>
      <c r="F20" s="291">
        <v>10.782913783710304</v>
      </c>
      <c r="G20" s="291">
        <v>23.245837916597768</v>
      </c>
      <c r="H20" s="292">
        <v>0.46386427636627342</v>
      </c>
      <c r="I20" s="107"/>
    </row>
    <row r="21" spans="1:9" ht="12" customHeight="1" x14ac:dyDescent="0.2">
      <c r="A21" s="287">
        <v>14</v>
      </c>
      <c r="B21" s="288" t="s">
        <v>14</v>
      </c>
      <c r="C21" s="289">
        <v>776.51120768987914</v>
      </c>
      <c r="D21" s="289">
        <v>627.15832812099336</v>
      </c>
      <c r="E21" s="290">
        <v>1.2381422248132408</v>
      </c>
      <c r="F21" s="291">
        <v>41.470025797679305</v>
      </c>
      <c r="G21" s="291">
        <v>34.269637340963719</v>
      </c>
      <c r="H21" s="292">
        <v>1.2101098527853023</v>
      </c>
      <c r="I21" s="107"/>
    </row>
    <row r="22" spans="1:9" ht="12" customHeight="1" x14ac:dyDescent="0.2">
      <c r="A22" s="287">
        <v>15</v>
      </c>
      <c r="B22" s="288" t="s">
        <v>15</v>
      </c>
      <c r="C22" s="289">
        <v>337.78856007411832</v>
      </c>
      <c r="D22" s="289">
        <v>229.57091015987336</v>
      </c>
      <c r="E22" s="290">
        <v>1.4713909520979034</v>
      </c>
      <c r="F22" s="291">
        <v>18.800403511175269</v>
      </c>
      <c r="G22" s="291">
        <v>16.763959869781374</v>
      </c>
      <c r="H22" s="292">
        <v>1.1214774824810203</v>
      </c>
      <c r="I22" s="107"/>
    </row>
    <row r="23" spans="1:9" ht="12" customHeight="1" x14ac:dyDescent="0.2">
      <c r="A23" s="287">
        <v>16</v>
      </c>
      <c r="B23" s="288" t="s">
        <v>16</v>
      </c>
      <c r="C23" s="289">
        <v>447.48416342271963</v>
      </c>
      <c r="D23" s="289">
        <v>496.70826152108469</v>
      </c>
      <c r="E23" s="290">
        <v>0.90089937713613899</v>
      </c>
      <c r="F23" s="291">
        <v>23.623155408088905</v>
      </c>
      <c r="G23" s="291">
        <v>30.599892900374847</v>
      </c>
      <c r="H23" s="292">
        <v>0.7720012447429031</v>
      </c>
      <c r="I23" s="107"/>
    </row>
    <row r="24" spans="1:9" ht="12" customHeight="1" x14ac:dyDescent="0.2">
      <c r="A24" s="287">
        <v>17</v>
      </c>
      <c r="B24" s="288" t="s">
        <v>17</v>
      </c>
      <c r="C24" s="289">
        <v>330.63839294645555</v>
      </c>
      <c r="D24" s="289">
        <v>369.34375401848865</v>
      </c>
      <c r="E24" s="290">
        <v>0.89520504773421572</v>
      </c>
      <c r="F24" s="291">
        <v>26.679392191122378</v>
      </c>
      <c r="G24" s="291">
        <v>32.005029361756847</v>
      </c>
      <c r="H24" s="292">
        <v>0.83359999110020722</v>
      </c>
      <c r="I24" s="107"/>
    </row>
    <row r="25" spans="1:9" ht="12" customHeight="1" x14ac:dyDescent="0.2">
      <c r="A25" s="287">
        <v>18</v>
      </c>
      <c r="B25" s="294" t="s">
        <v>409</v>
      </c>
      <c r="C25" s="289">
        <v>10366.353383030759</v>
      </c>
      <c r="D25" s="289">
        <v>692.80440788859516</v>
      </c>
      <c r="E25" s="290">
        <v>14.962886010820094</v>
      </c>
      <c r="F25" s="291">
        <v>1254.7766362056548</v>
      </c>
      <c r="G25" s="291">
        <v>26.893840833748794</v>
      </c>
      <c r="H25" s="292">
        <v>46.656654360467883</v>
      </c>
      <c r="I25" s="107"/>
    </row>
    <row r="26" spans="1:9" ht="12" customHeight="1" x14ac:dyDescent="0.2">
      <c r="A26" s="287">
        <v>19</v>
      </c>
      <c r="B26" s="288" t="s">
        <v>19</v>
      </c>
      <c r="C26" s="289">
        <v>653538.77611030033</v>
      </c>
      <c r="D26" s="289">
        <v>305180.172168469</v>
      </c>
      <c r="E26" s="290">
        <v>2.1414850495251918</v>
      </c>
      <c r="F26" s="291">
        <v>17687.890701574786</v>
      </c>
      <c r="G26" s="291">
        <v>27130.762663631191</v>
      </c>
      <c r="H26" s="292">
        <v>0.65194963078886903</v>
      </c>
      <c r="I26" s="107"/>
    </row>
    <row r="27" spans="1:9" ht="12" customHeight="1" x14ac:dyDescent="0.2">
      <c r="A27" s="287">
        <v>20</v>
      </c>
      <c r="B27" s="288" t="s">
        <v>20</v>
      </c>
      <c r="C27" s="289">
        <v>23289.48246015601</v>
      </c>
      <c r="D27" s="289">
        <v>1060.3480136096409</v>
      </c>
      <c r="E27" s="290">
        <v>21.96399876383402</v>
      </c>
      <c r="F27" s="291">
        <v>2108.3889901136581</v>
      </c>
      <c r="G27" s="291">
        <v>100.96738182053716</v>
      </c>
      <c r="H27" s="292">
        <v>20.881882367329087</v>
      </c>
      <c r="I27" s="107"/>
    </row>
    <row r="28" spans="1:9" ht="12" customHeight="1" x14ac:dyDescent="0.2">
      <c r="A28" s="287">
        <v>21</v>
      </c>
      <c r="B28" s="288" t="s">
        <v>21</v>
      </c>
      <c r="C28" s="289">
        <v>32678.729893048796</v>
      </c>
      <c r="D28" s="289">
        <v>19119.671186424534</v>
      </c>
      <c r="E28" s="290">
        <v>1.7091679859145041</v>
      </c>
      <c r="F28" s="291">
        <v>1805.3428455789226</v>
      </c>
      <c r="G28" s="291">
        <v>1100.8396557554283</v>
      </c>
      <c r="H28" s="292">
        <v>1.6399689420163952</v>
      </c>
      <c r="I28" s="107"/>
    </row>
    <row r="29" spans="1:9" ht="12" customHeight="1" x14ac:dyDescent="0.2">
      <c r="A29" s="287">
        <v>22</v>
      </c>
      <c r="B29" s="288" t="s">
        <v>22</v>
      </c>
      <c r="C29" s="289">
        <v>1488.44483587024</v>
      </c>
      <c r="D29" s="289">
        <v>1459.0939346874559</v>
      </c>
      <c r="E29" s="290">
        <v>1.0201158407180078</v>
      </c>
      <c r="F29" s="291">
        <v>105.03176375795486</v>
      </c>
      <c r="G29" s="291">
        <v>111.69493918550941</v>
      </c>
      <c r="H29" s="292">
        <v>0.94034487617663709</v>
      </c>
      <c r="I29" s="107"/>
    </row>
    <row r="30" spans="1:9" ht="12" customHeight="1" x14ac:dyDescent="0.2">
      <c r="A30" s="287">
        <v>23</v>
      </c>
      <c r="B30" s="288" t="s">
        <v>23</v>
      </c>
      <c r="C30" s="289">
        <v>1018979.0883458647</v>
      </c>
      <c r="D30" s="289">
        <v>997441.03591798991</v>
      </c>
      <c r="E30" s="290">
        <v>1.0215933089298379</v>
      </c>
      <c r="F30" s="291">
        <v>45966.656698564599</v>
      </c>
      <c r="G30" s="291">
        <v>49868.96870664406</v>
      </c>
      <c r="H30" s="292">
        <v>0.9217486924376771</v>
      </c>
      <c r="I30" s="107"/>
    </row>
    <row r="31" spans="1:9" ht="12" customHeight="1" x14ac:dyDescent="0.2">
      <c r="A31" s="287">
        <v>24</v>
      </c>
      <c r="B31" s="295" t="s">
        <v>447</v>
      </c>
      <c r="C31" s="289">
        <v>6802.8158115377355</v>
      </c>
      <c r="D31" s="289">
        <v>1811.3632325958793</v>
      </c>
      <c r="E31" s="290">
        <v>3.7556331546978381</v>
      </c>
      <c r="F31" s="291">
        <v>203.97499323980742</v>
      </c>
      <c r="G31" s="291">
        <v>109.43124120108625</v>
      </c>
      <c r="H31" s="292">
        <v>1.8639557680332943</v>
      </c>
      <c r="I31" s="107"/>
    </row>
    <row r="32" spans="1:9" ht="12" customHeight="1" x14ac:dyDescent="0.2">
      <c r="A32" s="287">
        <v>25</v>
      </c>
      <c r="B32" s="295" t="s">
        <v>25</v>
      </c>
      <c r="C32" s="289">
        <v>856.25879374171677</v>
      </c>
      <c r="D32" s="289">
        <v>463.76691798320059</v>
      </c>
      <c r="E32" s="290">
        <v>1.8463127932137966</v>
      </c>
      <c r="F32" s="291">
        <v>59.430549568897682</v>
      </c>
      <c r="G32" s="291">
        <v>41.084404108020109</v>
      </c>
      <c r="H32" s="292">
        <v>1.4465476829757939</v>
      </c>
      <c r="I32" s="107"/>
    </row>
    <row r="33" spans="1:9" ht="12" customHeight="1" x14ac:dyDescent="0.2">
      <c r="A33" s="287">
        <v>26</v>
      </c>
      <c r="B33" s="295" t="s">
        <v>150</v>
      </c>
      <c r="C33" s="289">
        <v>12255.604093546057</v>
      </c>
      <c r="D33" s="289">
        <v>5821.3391717954519</v>
      </c>
      <c r="E33" s="290">
        <v>2.1052894758176599</v>
      </c>
      <c r="F33" s="291">
        <v>768.78043884910142</v>
      </c>
      <c r="G33" s="291">
        <v>489.80883849497621</v>
      </c>
      <c r="H33" s="292">
        <v>1.5695519934089277</v>
      </c>
      <c r="I33" s="107"/>
    </row>
    <row r="34" spans="1:9" ht="12" customHeight="1" x14ac:dyDescent="0.2">
      <c r="A34" s="287">
        <v>27</v>
      </c>
      <c r="B34" s="295" t="s">
        <v>27</v>
      </c>
      <c r="C34" s="289">
        <v>1743.4528805912887</v>
      </c>
      <c r="D34" s="289">
        <v>137.17050575913527</v>
      </c>
      <c r="E34" s="290">
        <v>12.710114838044754</v>
      </c>
      <c r="F34" s="291">
        <v>118.02053989318965</v>
      </c>
      <c r="G34" s="291">
        <v>11.758606922879826</v>
      </c>
      <c r="H34" s="292">
        <v>10.036949161345465</v>
      </c>
      <c r="I34" s="107"/>
    </row>
    <row r="35" spans="1:9" ht="12" customHeight="1" x14ac:dyDescent="0.2">
      <c r="A35" s="287">
        <v>28</v>
      </c>
      <c r="B35" s="295" t="s">
        <v>28</v>
      </c>
      <c r="C35" s="289">
        <v>1357.0272255760815</v>
      </c>
      <c r="D35" s="289">
        <v>1215.0857471998847</v>
      </c>
      <c r="E35" s="290">
        <v>1.1168160178845774</v>
      </c>
      <c r="F35" s="291">
        <v>98.545252784710229</v>
      </c>
      <c r="G35" s="291">
        <v>113.48960278639024</v>
      </c>
      <c r="H35" s="292">
        <v>0.8683196554154109</v>
      </c>
      <c r="I35" s="107"/>
    </row>
    <row r="36" spans="1:9" ht="12" customHeight="1" x14ac:dyDescent="0.2">
      <c r="A36" s="287">
        <v>29</v>
      </c>
      <c r="B36" s="295" t="s">
        <v>29</v>
      </c>
      <c r="C36" s="289">
        <v>136157.9844110487</v>
      </c>
      <c r="D36" s="289">
        <v>29320.165662707979</v>
      </c>
      <c r="E36" s="290">
        <v>4.6438340757476233</v>
      </c>
      <c r="F36" s="291">
        <v>11345.191284496846</v>
      </c>
      <c r="G36" s="291">
        <v>4879.2011003539574</v>
      </c>
      <c r="H36" s="292">
        <v>2.3252149380917748</v>
      </c>
      <c r="I36" s="107"/>
    </row>
    <row r="37" spans="1:9" ht="12" customHeight="1" x14ac:dyDescent="0.2">
      <c r="A37" s="287">
        <v>30</v>
      </c>
      <c r="B37" s="295" t="s">
        <v>30</v>
      </c>
      <c r="C37" s="289">
        <v>11195.26418260533</v>
      </c>
      <c r="D37" s="289">
        <v>4591.9530274158697</v>
      </c>
      <c r="E37" s="290">
        <v>2.4380180101505711</v>
      </c>
      <c r="F37" s="291">
        <v>556.26190926851257</v>
      </c>
      <c r="G37" s="291">
        <v>252.55057849581968</v>
      </c>
      <c r="H37" s="292">
        <v>2.2025762624721925</v>
      </c>
      <c r="I37" s="107"/>
    </row>
    <row r="38" spans="1:9" ht="12" customHeight="1" x14ac:dyDescent="0.2">
      <c r="A38" s="287">
        <v>31</v>
      </c>
      <c r="B38" s="295" t="s">
        <v>31</v>
      </c>
      <c r="C38" s="289">
        <v>3022.5690643416815</v>
      </c>
      <c r="D38" s="289">
        <v>452.82554160103763</v>
      </c>
      <c r="E38" s="290">
        <v>6.6749085169862585</v>
      </c>
      <c r="F38" s="291">
        <v>179.65737971871303</v>
      </c>
      <c r="G38" s="291">
        <v>39.0894230138978</v>
      </c>
      <c r="H38" s="292">
        <v>4.5960611814310459</v>
      </c>
      <c r="I38" s="107"/>
    </row>
    <row r="39" spans="1:9" ht="12" customHeight="1" x14ac:dyDescent="0.2">
      <c r="A39" s="287">
        <v>32</v>
      </c>
      <c r="B39" s="295" t="s">
        <v>32</v>
      </c>
      <c r="C39" s="289">
        <v>282.08193135302025</v>
      </c>
      <c r="D39" s="289">
        <v>149.04828775217942</v>
      </c>
      <c r="E39" s="290">
        <v>1.8925539877521711</v>
      </c>
      <c r="F39" s="291">
        <v>19.670089982198277</v>
      </c>
      <c r="G39" s="291">
        <v>10.487406174460386</v>
      </c>
      <c r="H39" s="292">
        <v>1.8755915099483951</v>
      </c>
      <c r="I39" s="107"/>
    </row>
    <row r="40" spans="1:9" ht="12" customHeight="1" x14ac:dyDescent="0.2">
      <c r="A40" s="287">
        <v>33</v>
      </c>
      <c r="B40" s="295" t="s">
        <v>33</v>
      </c>
      <c r="C40" s="289">
        <v>68.314164139955082</v>
      </c>
      <c r="D40" s="289">
        <v>28.363666699108766</v>
      </c>
      <c r="E40" s="290">
        <v>2.4085096212931325</v>
      </c>
      <c r="F40" s="291">
        <v>4.3834532868340963</v>
      </c>
      <c r="G40" s="291">
        <v>1.7081760056886235</v>
      </c>
      <c r="H40" s="292">
        <v>2.5661602037706754</v>
      </c>
      <c r="I40" s="107"/>
    </row>
    <row r="41" spans="1:9" ht="12" customHeight="1" x14ac:dyDescent="0.2">
      <c r="A41" s="287">
        <v>34</v>
      </c>
      <c r="B41" s="295" t="s">
        <v>34</v>
      </c>
      <c r="C41" s="289">
        <v>10861.982201893468</v>
      </c>
      <c r="D41" s="289">
        <v>19392.142574785561</v>
      </c>
      <c r="E41" s="290">
        <v>0.56012285182023425</v>
      </c>
      <c r="F41" s="291">
        <v>392.94393732147574</v>
      </c>
      <c r="G41" s="291">
        <v>1136.6548076602512</v>
      </c>
      <c r="H41" s="292">
        <v>0.34570208534139912</v>
      </c>
      <c r="I41" s="107"/>
    </row>
    <row r="42" spans="1:9" ht="12" customHeight="1" x14ac:dyDescent="0.2">
      <c r="A42" s="287">
        <v>35</v>
      </c>
      <c r="B42" s="295" t="s">
        <v>35</v>
      </c>
      <c r="C42" s="289">
        <v>2738.470398312797</v>
      </c>
      <c r="D42" s="289">
        <v>2867.0081280691538</v>
      </c>
      <c r="E42" s="290">
        <v>0.9551665973675062</v>
      </c>
      <c r="F42" s="291">
        <v>250.99139228783622</v>
      </c>
      <c r="G42" s="291">
        <v>455.29863787686259</v>
      </c>
      <c r="H42" s="292">
        <v>0.55126761076697506</v>
      </c>
      <c r="I42" s="107"/>
    </row>
    <row r="43" spans="1:9" ht="12" customHeight="1" x14ac:dyDescent="0.2">
      <c r="A43" s="287">
        <v>36</v>
      </c>
      <c r="B43" s="295" t="s">
        <v>36</v>
      </c>
      <c r="C43" s="289">
        <v>42608.777046466719</v>
      </c>
      <c r="D43" s="289">
        <v>2863.2825448352328</v>
      </c>
      <c r="E43" s="290">
        <v>14.881094121613707</v>
      </c>
      <c r="F43" s="291">
        <v>3091.9072060245749</v>
      </c>
      <c r="G43" s="291">
        <v>410.72768906618506</v>
      </c>
      <c r="H43" s="292">
        <v>7.5278762263489423</v>
      </c>
      <c r="I43" s="107"/>
    </row>
    <row r="44" spans="1:9" ht="12" customHeight="1" x14ac:dyDescent="0.2">
      <c r="A44" s="287">
        <v>37</v>
      </c>
      <c r="B44" s="295" t="s">
        <v>37</v>
      </c>
      <c r="C44" s="289">
        <v>3629.2087720498462</v>
      </c>
      <c r="D44" s="289">
        <v>1128.3677911290822</v>
      </c>
      <c r="E44" s="290">
        <v>3.2163349579646718</v>
      </c>
      <c r="F44" s="291">
        <v>259.88274218263729</v>
      </c>
      <c r="G44" s="291">
        <v>111.01744559859407</v>
      </c>
      <c r="H44" s="292">
        <v>2.3409180492433208</v>
      </c>
      <c r="I44" s="107"/>
    </row>
    <row r="45" spans="1:9" ht="12" customHeight="1" x14ac:dyDescent="0.2">
      <c r="A45" s="287">
        <v>38</v>
      </c>
      <c r="B45" s="295" t="s">
        <v>38</v>
      </c>
      <c r="C45" s="289">
        <v>2361.3972207738793</v>
      </c>
      <c r="D45" s="289">
        <v>821.15595845557061</v>
      </c>
      <c r="E45" s="290">
        <v>2.8756988200087998</v>
      </c>
      <c r="F45" s="291">
        <v>150.00048737463308</v>
      </c>
      <c r="G45" s="291">
        <v>80.681522501246377</v>
      </c>
      <c r="H45" s="292">
        <v>1.8591677837055673</v>
      </c>
      <c r="I45" s="107"/>
    </row>
    <row r="46" spans="1:9" ht="12" customHeight="1" x14ac:dyDescent="0.2">
      <c r="A46" s="287">
        <v>39</v>
      </c>
      <c r="B46" s="295" t="s">
        <v>39</v>
      </c>
      <c r="C46" s="289">
        <v>19688.858138925647</v>
      </c>
      <c r="D46" s="289">
        <v>29680.142063223884</v>
      </c>
      <c r="E46" s="290">
        <v>0.66336805588682635</v>
      </c>
      <c r="F46" s="291">
        <v>1308.9043180796939</v>
      </c>
      <c r="G46" s="291">
        <v>2183.4312294651781</v>
      </c>
      <c r="H46" s="292">
        <v>0.59947128190536336</v>
      </c>
      <c r="I46" s="107"/>
    </row>
    <row r="47" spans="1:9" ht="12" customHeight="1" x14ac:dyDescent="0.2">
      <c r="A47" s="287">
        <v>40</v>
      </c>
      <c r="B47" s="295" t="s">
        <v>40</v>
      </c>
      <c r="C47" s="289">
        <v>33709.347926576505</v>
      </c>
      <c r="D47" s="289">
        <v>25862.653051347817</v>
      </c>
      <c r="E47" s="290">
        <v>1.303398683021801</v>
      </c>
      <c r="F47" s="291">
        <v>1455.3479563992069</v>
      </c>
      <c r="G47" s="291">
        <v>1316.3625804578232</v>
      </c>
      <c r="H47" s="292">
        <v>1.1055828979072357</v>
      </c>
      <c r="I47" s="107"/>
    </row>
    <row r="48" spans="1:9" ht="12" customHeight="1" x14ac:dyDescent="0.2">
      <c r="A48" s="287">
        <v>41</v>
      </c>
      <c r="B48" s="295" t="s">
        <v>41</v>
      </c>
      <c r="C48" s="289">
        <v>25321.933769545769</v>
      </c>
      <c r="D48" s="289">
        <v>8655.6344210443713</v>
      </c>
      <c r="E48" s="290">
        <v>2.9254855898235217</v>
      </c>
      <c r="F48" s="291">
        <v>1777.2222789226894</v>
      </c>
      <c r="G48" s="291">
        <v>876.057885524786</v>
      </c>
      <c r="H48" s="292">
        <v>2.0286585033796913</v>
      </c>
      <c r="I48" s="107"/>
    </row>
    <row r="49" spans="1:9" ht="12" customHeight="1" x14ac:dyDescent="0.2">
      <c r="A49" s="287">
        <v>42</v>
      </c>
      <c r="B49" s="295" t="s">
        <v>42</v>
      </c>
      <c r="C49" s="289">
        <v>96.716139764102508</v>
      </c>
      <c r="D49" s="289">
        <v>64.553163005674719</v>
      </c>
      <c r="E49" s="290">
        <v>1.4982401366699942</v>
      </c>
      <c r="F49" s="291">
        <v>4.4126373965999699</v>
      </c>
      <c r="G49" s="291">
        <v>4.6478277364085798</v>
      </c>
      <c r="H49" s="292">
        <v>0.94939779330325536</v>
      </c>
      <c r="I49" s="107"/>
    </row>
    <row r="50" spans="1:9" ht="12" customHeight="1" x14ac:dyDescent="0.2">
      <c r="A50" s="287">
        <v>43</v>
      </c>
      <c r="B50" s="295" t="s">
        <v>149</v>
      </c>
      <c r="C50" s="289">
        <v>216.03032748779034</v>
      </c>
      <c r="D50" s="289">
        <v>301.3330666247553</v>
      </c>
      <c r="E50" s="290">
        <v>0.71691543814807768</v>
      </c>
      <c r="F50" s="291">
        <v>18.201305317593192</v>
      </c>
      <c r="G50" s="291">
        <v>29.099810922668802</v>
      </c>
      <c r="H50" s="292">
        <v>0.62547847358741238</v>
      </c>
      <c r="I50" s="107"/>
    </row>
    <row r="51" spans="1:9" ht="12" customHeight="1" x14ac:dyDescent="0.2">
      <c r="A51" s="287">
        <v>44</v>
      </c>
      <c r="B51" s="295" t="s">
        <v>152</v>
      </c>
      <c r="C51" s="289">
        <v>280.61688904277344</v>
      </c>
      <c r="D51" s="289">
        <v>959.08123965907987</v>
      </c>
      <c r="E51" s="290">
        <v>0.29258927965531156</v>
      </c>
      <c r="F51" s="291">
        <v>12.16393695041579</v>
      </c>
      <c r="G51" s="291">
        <v>51.841155521480317</v>
      </c>
      <c r="H51" s="292">
        <v>0.23463861536372735</v>
      </c>
      <c r="I51" s="107"/>
    </row>
    <row r="52" spans="1:9" ht="12" customHeight="1" x14ac:dyDescent="0.2">
      <c r="A52" s="287">
        <v>45</v>
      </c>
      <c r="B52" s="295" t="s">
        <v>43</v>
      </c>
      <c r="C52" s="289">
        <v>165.99422566736604</v>
      </c>
      <c r="D52" s="289">
        <v>152.21439559549836</v>
      </c>
      <c r="E52" s="290">
        <v>1.0905290857540626</v>
      </c>
      <c r="F52" s="291">
        <v>15.746017782437461</v>
      </c>
      <c r="G52" s="291">
        <v>14.287959536498594</v>
      </c>
      <c r="H52" s="292">
        <v>1.1020480385750153</v>
      </c>
      <c r="I52" s="107"/>
    </row>
    <row r="53" spans="1:9" ht="12" customHeight="1" x14ac:dyDescent="0.2">
      <c r="A53" s="287">
        <v>46</v>
      </c>
      <c r="B53" s="295" t="s">
        <v>44</v>
      </c>
      <c r="C53" s="289">
        <v>36717.363161983892</v>
      </c>
      <c r="D53" s="289">
        <v>3276.4404790043318</v>
      </c>
      <c r="E53" s="290">
        <v>11.206479530841905</v>
      </c>
      <c r="F53" s="291">
        <v>1437.9536195621322</v>
      </c>
      <c r="G53" s="291">
        <v>73.96799354865621</v>
      </c>
      <c r="H53" s="292">
        <v>19.440213943565269</v>
      </c>
      <c r="I53" s="107"/>
    </row>
    <row r="54" spans="1:9" ht="12" customHeight="1" x14ac:dyDescent="0.2">
      <c r="A54" s="287">
        <v>47</v>
      </c>
      <c r="B54" s="295" t="s">
        <v>45</v>
      </c>
      <c r="C54" s="289">
        <v>334874.55537111691</v>
      </c>
      <c r="D54" s="289">
        <v>173805.98599023561</v>
      </c>
      <c r="E54" s="290">
        <v>1.9267147415160379</v>
      </c>
      <c r="F54" s="291">
        <v>24370.40550154138</v>
      </c>
      <c r="G54" s="291">
        <v>25744.710960164153</v>
      </c>
      <c r="H54" s="292">
        <v>0.94661794957615597</v>
      </c>
      <c r="I54" s="107"/>
    </row>
    <row r="55" spans="1:9" ht="12" customHeight="1" x14ac:dyDescent="0.2">
      <c r="A55" s="287">
        <v>48</v>
      </c>
      <c r="B55" s="295" t="s">
        <v>46</v>
      </c>
      <c r="C55" s="289">
        <v>184.57198380328603</v>
      </c>
      <c r="D55" s="289">
        <v>87.990926804658159</v>
      </c>
      <c r="E55" s="290">
        <v>2.0976251814353541</v>
      </c>
      <c r="F55" s="291">
        <v>9.9050868545372346</v>
      </c>
      <c r="G55" s="291">
        <v>7.1902292332474609</v>
      </c>
      <c r="H55" s="292">
        <v>1.3775759483072294</v>
      </c>
      <c r="I55" s="107"/>
    </row>
    <row r="56" spans="1:9" ht="12" customHeight="1" x14ac:dyDescent="0.2">
      <c r="A56" s="287">
        <v>49</v>
      </c>
      <c r="B56" s="295" t="s">
        <v>47</v>
      </c>
      <c r="C56" s="289">
        <v>1779.7404026741751</v>
      </c>
      <c r="D56" s="289">
        <v>176.974979194019</v>
      </c>
      <c r="E56" s="290">
        <v>10.05645210853808</v>
      </c>
      <c r="F56" s="291">
        <v>147.47314346890849</v>
      </c>
      <c r="G56" s="291">
        <v>15.850284331854901</v>
      </c>
      <c r="H56" s="292">
        <v>9.3041323664160576</v>
      </c>
      <c r="I56" s="107"/>
    </row>
    <row r="57" spans="1:9" ht="12" customHeight="1" x14ac:dyDescent="0.2">
      <c r="A57" s="287">
        <v>50</v>
      </c>
      <c r="B57" s="295" t="s">
        <v>48</v>
      </c>
      <c r="C57" s="289">
        <v>1721.3546726765699</v>
      </c>
      <c r="D57" s="289">
        <v>80.244547243977195</v>
      </c>
      <c r="E57" s="290">
        <v>21.451360021297486</v>
      </c>
      <c r="F57" s="291">
        <v>85.649525340883528</v>
      </c>
      <c r="G57" s="291">
        <v>6.2765536953209882</v>
      </c>
      <c r="H57" s="292">
        <v>13.645947999255242</v>
      </c>
      <c r="I57" s="107"/>
    </row>
    <row r="58" spans="1:9" ht="12" customHeight="1" x14ac:dyDescent="0.2">
      <c r="A58" s="287">
        <v>51</v>
      </c>
      <c r="B58" s="295" t="s">
        <v>151</v>
      </c>
      <c r="C58" s="289">
        <v>5.3815498408269464</v>
      </c>
      <c r="D58" s="289">
        <v>8.3025298881144707</v>
      </c>
      <c r="E58" s="290">
        <v>0.64818192928530516</v>
      </c>
      <c r="F58" s="291">
        <v>0.1400837268761895</v>
      </c>
      <c r="G58" s="291">
        <v>0.43697525726918274</v>
      </c>
      <c r="H58" s="292">
        <v>0.32057587825824202</v>
      </c>
      <c r="I58" s="107"/>
    </row>
    <row r="59" spans="1:9" ht="12" customHeight="1" x14ac:dyDescent="0.2">
      <c r="A59" s="287">
        <v>52</v>
      </c>
      <c r="B59" s="295" t="s">
        <v>49</v>
      </c>
      <c r="C59" s="289">
        <v>755.64796576979415</v>
      </c>
      <c r="D59" s="289">
        <v>998.58549200588664</v>
      </c>
      <c r="E59" s="290">
        <v>0.75671834992505538</v>
      </c>
      <c r="F59" s="291">
        <v>77.317074433265773</v>
      </c>
      <c r="G59" s="291">
        <v>64.39107097782032</v>
      </c>
      <c r="H59" s="292">
        <v>1.2007421721545499</v>
      </c>
      <c r="I59" s="107"/>
    </row>
    <row r="60" spans="1:9" ht="12" customHeight="1" x14ac:dyDescent="0.2">
      <c r="A60" s="287">
        <v>53</v>
      </c>
      <c r="B60" s="295" t="s">
        <v>50</v>
      </c>
      <c r="C60" s="289">
        <v>698.02127770487039</v>
      </c>
      <c r="D60" s="289">
        <v>314.85069272441046</v>
      </c>
      <c r="E60" s="290">
        <v>2.2169913988909342</v>
      </c>
      <c r="F60" s="291">
        <v>20.80095309865877</v>
      </c>
      <c r="G60" s="291">
        <v>15.160783636225812</v>
      </c>
      <c r="H60" s="292">
        <v>1.3720236102411025</v>
      </c>
      <c r="I60" s="107"/>
    </row>
    <row r="61" spans="1:9" ht="12" customHeight="1" x14ac:dyDescent="0.2">
      <c r="A61" s="287">
        <v>54</v>
      </c>
      <c r="B61" s="295" t="s">
        <v>51</v>
      </c>
      <c r="C61" s="289">
        <v>22564.459924387884</v>
      </c>
      <c r="D61" s="289">
        <v>302.46615917244304</v>
      </c>
      <c r="E61" s="290">
        <v>74.601601667191332</v>
      </c>
      <c r="F61" s="291">
        <v>985.79764320128709</v>
      </c>
      <c r="G61" s="291">
        <v>6.120983477823378</v>
      </c>
      <c r="H61" s="292">
        <v>161.05216535428988</v>
      </c>
      <c r="I61" s="107"/>
    </row>
    <row r="62" spans="1:9" ht="12" customHeight="1" x14ac:dyDescent="0.2">
      <c r="A62" s="287">
        <v>55</v>
      </c>
      <c r="B62" s="295" t="s">
        <v>52</v>
      </c>
      <c r="C62" s="289">
        <v>102.87982374665484</v>
      </c>
      <c r="D62" s="289">
        <v>50.132979515791696</v>
      </c>
      <c r="E62" s="290">
        <v>2.052138626914207</v>
      </c>
      <c r="F62" s="291">
        <v>7.1325964267793163</v>
      </c>
      <c r="G62" s="291">
        <v>4.8067278299610106</v>
      </c>
      <c r="H62" s="292">
        <v>1.4838777395135292</v>
      </c>
      <c r="I62" s="107"/>
    </row>
    <row r="63" spans="1:9" ht="12" customHeight="1" x14ac:dyDescent="0.2">
      <c r="A63" s="287">
        <v>56</v>
      </c>
      <c r="B63" s="295" t="s">
        <v>53</v>
      </c>
      <c r="C63" s="289">
        <v>19935.371942919337</v>
      </c>
      <c r="D63" s="289">
        <v>12587.774945610967</v>
      </c>
      <c r="E63" s="290">
        <v>1.5837089580212338</v>
      </c>
      <c r="F63" s="291">
        <v>1162.0847721230016</v>
      </c>
      <c r="G63" s="291">
        <v>1320.5771524150255</v>
      </c>
      <c r="H63" s="292">
        <v>0.87998249098723347</v>
      </c>
      <c r="I63" s="107"/>
    </row>
    <row r="64" spans="1:9" ht="12" customHeight="1" x14ac:dyDescent="0.2">
      <c r="A64" s="287">
        <v>57</v>
      </c>
      <c r="B64" s="295" t="s">
        <v>424</v>
      </c>
      <c r="C64" s="289">
        <v>25556.566213858612</v>
      </c>
      <c r="D64" s="289">
        <v>7636.8387939795766</v>
      </c>
      <c r="E64" s="290">
        <v>3.3464849662671772</v>
      </c>
      <c r="F64" s="291">
        <v>1091.5109672994051</v>
      </c>
      <c r="G64" s="291">
        <v>164.54532255722791</v>
      </c>
      <c r="H64" s="292">
        <v>6.6334973874434136</v>
      </c>
      <c r="I64" s="107"/>
    </row>
    <row r="65" spans="1:9" ht="12" customHeight="1" x14ac:dyDescent="0.2">
      <c r="A65" s="287">
        <v>58</v>
      </c>
      <c r="B65" s="295" t="s">
        <v>541</v>
      </c>
      <c r="C65" s="289">
        <v>9376.2581453260373</v>
      </c>
      <c r="D65" s="289">
        <v>9635.5805062188447</v>
      </c>
      <c r="E65" s="290">
        <v>0.97308700179242547</v>
      </c>
      <c r="F65" s="291">
        <v>407.07990993543382</v>
      </c>
      <c r="G65" s="291">
        <v>692.05826840245845</v>
      </c>
      <c r="H65" s="292">
        <v>0.58821623629341746</v>
      </c>
      <c r="I65" s="107"/>
    </row>
    <row r="66" spans="1:9" ht="12" customHeight="1" x14ac:dyDescent="0.2">
      <c r="A66" s="287">
        <v>59</v>
      </c>
      <c r="B66" s="295" t="s">
        <v>542</v>
      </c>
      <c r="C66" s="289">
        <v>21855.568644408988</v>
      </c>
      <c r="D66" s="289">
        <v>8808.014325122198</v>
      </c>
      <c r="E66" s="290">
        <v>2.481327554392434</v>
      </c>
      <c r="F66" s="291">
        <v>790.30165665120865</v>
      </c>
      <c r="G66" s="291">
        <v>91.951797899627351</v>
      </c>
      <c r="H66" s="292">
        <v>8.5947384902020652</v>
      </c>
      <c r="I66" s="107"/>
    </row>
    <row r="67" spans="1:9" ht="12" customHeight="1" x14ac:dyDescent="0.2">
      <c r="A67" s="287">
        <v>60</v>
      </c>
      <c r="B67" s="288" t="s">
        <v>246</v>
      </c>
      <c r="C67" s="289">
        <v>677.32359388620819</v>
      </c>
      <c r="D67" s="289">
        <v>652.48348550010246</v>
      </c>
      <c r="E67" s="290">
        <v>1.0380700951642734</v>
      </c>
      <c r="F67" s="291">
        <v>47.112141166022347</v>
      </c>
      <c r="G67" s="291">
        <v>56.866078955264399</v>
      </c>
      <c r="H67" s="292">
        <v>0.82847528845948193</v>
      </c>
      <c r="I67" s="107"/>
    </row>
    <row r="68" spans="1:9" ht="12" customHeight="1" x14ac:dyDescent="0.2">
      <c r="A68" s="287">
        <v>61</v>
      </c>
      <c r="B68" s="288" t="s">
        <v>242</v>
      </c>
      <c r="C68" s="289">
        <v>2984.0137697561458</v>
      </c>
      <c r="D68" s="289">
        <v>4917.8204193992387</v>
      </c>
      <c r="E68" s="290">
        <v>0.60677566793312743</v>
      </c>
      <c r="F68" s="291">
        <v>245.96245102890538</v>
      </c>
      <c r="G68" s="291">
        <v>497.55437759266931</v>
      </c>
      <c r="H68" s="292">
        <v>0.49434285397900046</v>
      </c>
      <c r="I68" s="107"/>
    </row>
    <row r="69" spans="1:9" ht="12" customHeight="1" x14ac:dyDescent="0.2">
      <c r="A69" s="287">
        <v>62</v>
      </c>
      <c r="B69" s="288" t="s">
        <v>245</v>
      </c>
      <c r="C69" s="289">
        <v>348.55749657772537</v>
      </c>
      <c r="D69" s="289">
        <v>319.54808813393686</v>
      </c>
      <c r="E69" s="290">
        <v>1.0907826068157522</v>
      </c>
      <c r="F69" s="291">
        <v>25.752058457406171</v>
      </c>
      <c r="G69" s="291">
        <v>33.051219458905457</v>
      </c>
      <c r="H69" s="292">
        <v>0.77915607590289471</v>
      </c>
      <c r="I69" s="107"/>
    </row>
    <row r="70" spans="1:9" ht="12" customHeight="1" x14ac:dyDescent="0.2">
      <c r="A70" s="287">
        <v>63</v>
      </c>
      <c r="B70" s="288" t="s">
        <v>239</v>
      </c>
      <c r="C70" s="289">
        <v>117.32657162575894</v>
      </c>
      <c r="D70" s="289">
        <v>266.57870606637704</v>
      </c>
      <c r="E70" s="290">
        <v>0.44011981810934703</v>
      </c>
      <c r="F70" s="291">
        <v>8.3609243837998726</v>
      </c>
      <c r="G70" s="291">
        <v>19.293244874842856</v>
      </c>
      <c r="H70" s="292">
        <v>0.4333601961742567</v>
      </c>
      <c r="I70" s="107"/>
    </row>
    <row r="71" spans="1:9" ht="12" customHeight="1" x14ac:dyDescent="0.2">
      <c r="A71" s="287">
        <v>64</v>
      </c>
      <c r="B71" s="288" t="s">
        <v>248</v>
      </c>
      <c r="C71" s="289">
        <v>3404.1617333574527</v>
      </c>
      <c r="D71" s="289">
        <v>219.27255235346504</v>
      </c>
      <c r="E71" s="290">
        <v>15.524796408945793</v>
      </c>
      <c r="F71" s="291">
        <v>259.56796172941222</v>
      </c>
      <c r="G71" s="291">
        <v>30.147594622012033</v>
      </c>
      <c r="H71" s="292">
        <v>8.6099061959620045</v>
      </c>
      <c r="I71" s="107"/>
    </row>
    <row r="72" spans="1:9" ht="12" customHeight="1" x14ac:dyDescent="0.2">
      <c r="A72" s="287">
        <v>65</v>
      </c>
      <c r="B72" s="288" t="s">
        <v>249</v>
      </c>
      <c r="C72" s="289">
        <v>1089594.8585658262</v>
      </c>
      <c r="D72" s="289">
        <v>38658.471664327546</v>
      </c>
      <c r="E72" s="290">
        <v>28.185150929576444</v>
      </c>
      <c r="F72" s="291">
        <v>64124.032626038206</v>
      </c>
      <c r="G72" s="291">
        <v>2148.7683298649763</v>
      </c>
      <c r="H72" s="292">
        <v>29.842227165581697</v>
      </c>
      <c r="I72" s="107"/>
    </row>
    <row r="73" spans="1:9" ht="12" customHeight="1" x14ac:dyDescent="0.2">
      <c r="A73" s="287">
        <v>66</v>
      </c>
      <c r="B73" s="288" t="s">
        <v>247</v>
      </c>
      <c r="C73" s="289">
        <v>41196.422284996115</v>
      </c>
      <c r="D73" s="289">
        <v>23077.003465073816</v>
      </c>
      <c r="E73" s="290">
        <v>1.7851720803935989</v>
      </c>
      <c r="F73" s="291">
        <v>2101.9309490970254</v>
      </c>
      <c r="G73" s="291">
        <v>1455.8983140422824</v>
      </c>
      <c r="H73" s="292">
        <v>1.4437347229704813</v>
      </c>
      <c r="I73" s="107"/>
    </row>
    <row r="74" spans="1:9" ht="12" customHeight="1" x14ac:dyDescent="0.2">
      <c r="A74" s="287">
        <v>67</v>
      </c>
      <c r="B74" s="288" t="s">
        <v>240</v>
      </c>
      <c r="C74" s="289">
        <v>21.800529995106995</v>
      </c>
      <c r="D74" s="289">
        <v>104.87406174460386</v>
      </c>
      <c r="E74" s="290">
        <v>0.20787342105807882</v>
      </c>
      <c r="F74" s="291">
        <v>1.885293490875384</v>
      </c>
      <c r="G74" s="291">
        <v>7.1107791864712455</v>
      </c>
      <c r="H74" s="292">
        <v>0.26513177268424909</v>
      </c>
      <c r="I74" s="107"/>
    </row>
    <row r="75" spans="1:9" ht="12" customHeight="1" x14ac:dyDescent="0.2">
      <c r="A75" s="287">
        <v>68</v>
      </c>
      <c r="B75" s="296" t="s">
        <v>237</v>
      </c>
      <c r="C75" s="289">
        <v>32.680366115824377</v>
      </c>
      <c r="D75" s="289">
        <v>58.356059357129944</v>
      </c>
      <c r="E75" s="290">
        <v>0.56001667137641453</v>
      </c>
      <c r="F75" s="291">
        <v>2.0487245055642713</v>
      </c>
      <c r="G75" s="291">
        <v>3.0191017774961715</v>
      </c>
      <c r="H75" s="292">
        <v>0.67858742651045634</v>
      </c>
      <c r="I75" s="107"/>
    </row>
    <row r="76" spans="1:9" ht="12" customHeight="1" x14ac:dyDescent="0.2">
      <c r="A76" s="287">
        <v>69</v>
      </c>
      <c r="B76" s="296" t="s">
        <v>243</v>
      </c>
      <c r="C76" s="289">
        <v>52.023594068644876</v>
      </c>
      <c r="D76" s="289">
        <v>56.528708281277005</v>
      </c>
      <c r="E76" s="290">
        <v>0.92030395971166601</v>
      </c>
      <c r="F76" s="291">
        <v>3.4495617743261668</v>
      </c>
      <c r="G76" s="291">
        <v>5.3231531340064073</v>
      </c>
      <c r="H76" s="292">
        <v>0.64802978375523368</v>
      </c>
      <c r="I76" s="107"/>
    </row>
    <row r="77" spans="1:9" ht="12" customHeight="1" x14ac:dyDescent="0.2">
      <c r="A77" s="287">
        <v>70</v>
      </c>
      <c r="B77" s="296" t="s">
        <v>287</v>
      </c>
      <c r="C77" s="289">
        <v>1147.6335714892291</v>
      </c>
      <c r="D77" s="289">
        <v>438.16409245262349</v>
      </c>
      <c r="E77" s="290">
        <v>2.6191867185312931</v>
      </c>
      <c r="F77" s="291">
        <v>172.42274203434073</v>
      </c>
      <c r="G77" s="291">
        <v>71.344544618916302</v>
      </c>
      <c r="H77" s="292">
        <v>2.4167614069909495</v>
      </c>
      <c r="I77" s="107"/>
    </row>
    <row r="78" spans="1:9" ht="12" customHeight="1" x14ac:dyDescent="0.2">
      <c r="A78" s="287">
        <v>71</v>
      </c>
      <c r="B78" s="296" t="s">
        <v>288</v>
      </c>
      <c r="C78" s="289">
        <v>173.86285690655365</v>
      </c>
      <c r="D78" s="289">
        <v>177.14710090503624</v>
      </c>
      <c r="E78" s="290">
        <v>0.98146035706086332</v>
      </c>
      <c r="F78" s="291">
        <v>16.608667431998857</v>
      </c>
      <c r="G78" s="291">
        <v>21.146882722912899</v>
      </c>
      <c r="H78" s="292">
        <v>0.78539554267273481</v>
      </c>
      <c r="I78" s="107"/>
    </row>
    <row r="79" spans="1:9" ht="12" customHeight="1" x14ac:dyDescent="0.2">
      <c r="A79" s="287">
        <v>72</v>
      </c>
      <c r="B79" s="296" t="s">
        <v>289</v>
      </c>
      <c r="C79" s="289">
        <v>91.838946008716761</v>
      </c>
      <c r="D79" s="289">
        <v>123.30509079998286</v>
      </c>
      <c r="E79" s="290">
        <v>0.74481065958332293</v>
      </c>
      <c r="F79" s="291">
        <v>9.7302135652467818</v>
      </c>
      <c r="G79" s="291">
        <v>15.240490172265165</v>
      </c>
      <c r="H79" s="292">
        <v>0.63844492239192852</v>
      </c>
      <c r="I79" s="107"/>
    </row>
    <row r="80" spans="1:9" ht="12" customHeight="1" x14ac:dyDescent="0.2">
      <c r="A80" s="287">
        <v>73</v>
      </c>
      <c r="B80" s="296" t="s">
        <v>290</v>
      </c>
      <c r="C80" s="289">
        <v>7.7715796340684227</v>
      </c>
      <c r="D80" s="289">
        <v>6.7629675139426677</v>
      </c>
      <c r="E80" s="290">
        <v>1.1491375077651016</v>
      </c>
      <c r="F80" s="291">
        <v>0.88838039021304205</v>
      </c>
      <c r="G80" s="291">
        <v>0.38101225430662911</v>
      </c>
      <c r="H80" s="292">
        <v>2.3316320673982727</v>
      </c>
      <c r="I80" s="107"/>
    </row>
    <row r="81" spans="1:13" ht="12" customHeight="1" x14ac:dyDescent="0.2">
      <c r="A81" s="287">
        <v>74</v>
      </c>
      <c r="B81" s="296" t="s">
        <v>291</v>
      </c>
      <c r="C81" s="289">
        <v>108.19353933405607</v>
      </c>
      <c r="D81" s="289">
        <v>114.30367629198875</v>
      </c>
      <c r="E81" s="290">
        <v>0.94654470305640614</v>
      </c>
      <c r="F81" s="291">
        <v>9.793169655891802</v>
      </c>
      <c r="G81" s="291">
        <v>12.573404392118761</v>
      </c>
      <c r="H81" s="292">
        <v>0.77887971709796744</v>
      </c>
      <c r="I81" s="107"/>
    </row>
    <row r="82" spans="1:13" ht="12" customHeight="1" x14ac:dyDescent="0.2">
      <c r="A82" s="287">
        <v>75</v>
      </c>
      <c r="B82" s="296" t="s">
        <v>292</v>
      </c>
      <c r="C82" s="289">
        <v>254.19570866103726</v>
      </c>
      <c r="D82" s="289">
        <v>1882.6291750608427</v>
      </c>
      <c r="E82" s="290">
        <v>0.13502165589929421</v>
      </c>
      <c r="F82" s="291">
        <v>16.592427445553824</v>
      </c>
      <c r="G82" s="291">
        <v>178.79000033338573</v>
      </c>
      <c r="H82" s="292">
        <v>9.2804001424096949E-2</v>
      </c>
      <c r="I82" s="107"/>
    </row>
    <row r="83" spans="1:13" ht="12" customHeight="1" x14ac:dyDescent="0.2">
      <c r="A83" s="287">
        <v>76</v>
      </c>
      <c r="B83" s="296" t="s">
        <v>293</v>
      </c>
      <c r="C83" s="289">
        <v>6941.1048570064322</v>
      </c>
      <c r="D83" s="289">
        <v>7104.8783856510781</v>
      </c>
      <c r="E83" s="290">
        <v>0.97694914398881183</v>
      </c>
      <c r="F83" s="291">
        <v>473.54871871064807</v>
      </c>
      <c r="G83" s="291">
        <v>600.8086985097658</v>
      </c>
      <c r="H83" s="292">
        <v>0.78818552375361595</v>
      </c>
      <c r="I83" s="107"/>
    </row>
    <row r="84" spans="1:13" ht="12" customHeight="1" x14ac:dyDescent="0.2">
      <c r="A84" s="287">
        <v>77</v>
      </c>
      <c r="B84" s="296" t="s">
        <v>294</v>
      </c>
      <c r="C84" s="289">
        <v>486.63904318532406</v>
      </c>
      <c r="D84" s="289">
        <v>462.96296296296293</v>
      </c>
      <c r="E84" s="290">
        <v>1.0511403332803</v>
      </c>
      <c r="F84" s="291">
        <v>100.82109530101062</v>
      </c>
      <c r="G84" s="291">
        <v>47.96965640339134</v>
      </c>
      <c r="H84" s="292">
        <v>2.1017681355308353</v>
      </c>
      <c r="I84" s="107"/>
    </row>
    <row r="85" spans="1:13" ht="12" customHeight="1" x14ac:dyDescent="0.2">
      <c r="A85" s="287">
        <v>78</v>
      </c>
      <c r="B85" s="296" t="s">
        <v>295</v>
      </c>
      <c r="C85" s="289">
        <v>116.96407511966507</v>
      </c>
      <c r="D85" s="289">
        <v>228.93530978566363</v>
      </c>
      <c r="E85" s="290">
        <v>0.51090447877686707</v>
      </c>
      <c r="F85" s="291">
        <v>8.7610697517150182</v>
      </c>
      <c r="G85" s="291">
        <v>17.876260524648384</v>
      </c>
      <c r="H85" s="292">
        <v>0.49009521536313277</v>
      </c>
      <c r="I85" s="107"/>
    </row>
    <row r="86" spans="1:13" ht="12" customHeight="1" x14ac:dyDescent="0.2">
      <c r="A86" s="287">
        <v>79</v>
      </c>
      <c r="B86" s="296" t="s">
        <v>296</v>
      </c>
      <c r="C86" s="289">
        <v>49.259643369135766</v>
      </c>
      <c r="D86" s="289">
        <v>42.387613291612489</v>
      </c>
      <c r="E86" s="290">
        <v>1.1621235437401494</v>
      </c>
      <c r="F86" s="291">
        <v>3.007902108595339</v>
      </c>
      <c r="G86" s="291">
        <v>3.1909776298180192</v>
      </c>
      <c r="H86" s="292">
        <v>0.94262713736632464</v>
      </c>
      <c r="I86" s="107"/>
    </row>
    <row r="87" spans="1:13" ht="12" customHeight="1" x14ac:dyDescent="0.2">
      <c r="A87" s="287">
        <v>80</v>
      </c>
      <c r="B87" s="296" t="s">
        <v>297</v>
      </c>
      <c r="C87" s="289">
        <v>2713.3050531527274</v>
      </c>
      <c r="D87" s="289">
        <v>2719.6148261732287</v>
      </c>
      <c r="E87" s="290">
        <v>0.99767990196266876</v>
      </c>
      <c r="F87" s="291">
        <v>336.35853869559054</v>
      </c>
      <c r="G87" s="291">
        <v>269.25620852459281</v>
      </c>
      <c r="H87" s="292">
        <v>1.249213678446597</v>
      </c>
      <c r="I87" s="107"/>
    </row>
    <row r="88" spans="1:13" ht="12" customHeight="1" x14ac:dyDescent="0.2">
      <c r="A88" s="287">
        <v>81</v>
      </c>
      <c r="B88" s="296" t="s">
        <v>372</v>
      </c>
      <c r="C88" s="289">
        <v>227.12458968367923</v>
      </c>
      <c r="D88" s="289">
        <v>149.64256287892857</v>
      </c>
      <c r="E88" s="290">
        <v>1.5177806722505756</v>
      </c>
      <c r="F88" s="291">
        <v>43.236844030762299</v>
      </c>
      <c r="G88" s="291">
        <v>29.957088494858716</v>
      </c>
      <c r="H88" s="292">
        <v>1.4432925962809329</v>
      </c>
      <c r="I88" s="107"/>
    </row>
    <row r="89" spans="1:13" ht="12" customHeight="1" x14ac:dyDescent="0.2">
      <c r="A89" s="287">
        <v>82</v>
      </c>
      <c r="B89" s="296" t="s">
        <v>373</v>
      </c>
      <c r="C89" s="289">
        <v>155.67642192276574</v>
      </c>
      <c r="D89" s="289">
        <v>312.81106078574254</v>
      </c>
      <c r="E89" s="290">
        <v>0.49766917298808394</v>
      </c>
      <c r="F89" s="291">
        <v>23.888338839193214</v>
      </c>
      <c r="G89" s="291">
        <v>56.818452423476074</v>
      </c>
      <c r="H89" s="292">
        <v>0.42043276119437395</v>
      </c>
      <c r="I89" s="107"/>
    </row>
    <row r="90" spans="1:13" ht="12" customHeight="1" x14ac:dyDescent="0.2">
      <c r="A90" s="287">
        <v>83</v>
      </c>
      <c r="B90" s="296" t="s">
        <v>374</v>
      </c>
      <c r="C90" s="289">
        <v>146.009164448164</v>
      </c>
      <c r="D90" s="289">
        <v>114.11317016483542</v>
      </c>
      <c r="E90" s="290">
        <v>1.2795119462307034</v>
      </c>
      <c r="F90" s="291">
        <v>26.028845921123853</v>
      </c>
      <c r="G90" s="291">
        <v>24.480037339200919</v>
      </c>
      <c r="H90" s="292">
        <v>1.0632682279222982</v>
      </c>
      <c r="I90" s="107"/>
    </row>
    <row r="91" spans="1:13" ht="12" customHeight="1" x14ac:dyDescent="0.2">
      <c r="A91" s="287">
        <v>84</v>
      </c>
      <c r="B91" s="296" t="s">
        <v>375</v>
      </c>
      <c r="C91" s="289">
        <v>45.90198520140143</v>
      </c>
      <c r="D91" s="289">
        <v>57.151838145994375</v>
      </c>
      <c r="E91" s="290">
        <v>0.80315851056522114</v>
      </c>
      <c r="F91" s="291">
        <v>6.5754139118130661</v>
      </c>
      <c r="G91" s="291">
        <v>9.3824267623007422</v>
      </c>
      <c r="H91" s="292">
        <v>0.70082230092469755</v>
      </c>
      <c r="I91" s="230"/>
      <c r="J91" s="56"/>
      <c r="K91" s="56"/>
      <c r="L91" s="56"/>
      <c r="M91" s="56"/>
    </row>
    <row r="92" spans="1:13" s="67" customFormat="1" ht="11.65" customHeight="1" x14ac:dyDescent="0.2">
      <c r="A92" s="287">
        <v>85</v>
      </c>
      <c r="B92" s="296" t="s">
        <v>376</v>
      </c>
      <c r="C92" s="289">
        <v>953.08881991192118</v>
      </c>
      <c r="D92" s="289">
        <v>206.4906715713829</v>
      </c>
      <c r="E92" s="290">
        <v>4.6156507345293933</v>
      </c>
      <c r="F92" s="291">
        <v>180.61461851903368</v>
      </c>
      <c r="G92" s="291">
        <v>38.493547663076185</v>
      </c>
      <c r="H92" s="292">
        <v>4.6920751524360798</v>
      </c>
      <c r="I92" s="293"/>
    </row>
    <row r="93" spans="1:13" s="67" customFormat="1" ht="12" customHeight="1" x14ac:dyDescent="0.2">
      <c r="A93" s="287">
        <v>86</v>
      </c>
      <c r="B93" s="296" t="s">
        <v>539</v>
      </c>
      <c r="C93" s="289">
        <v>47.64597760376396</v>
      </c>
      <c r="D93" s="289">
        <v>6.4751788122615253</v>
      </c>
      <c r="E93" s="290">
        <v>7.358248935695892</v>
      </c>
      <c r="F93" s="291">
        <v>15.601825080835605</v>
      </c>
      <c r="G93" s="291">
        <v>2.1054262395696988</v>
      </c>
      <c r="H93" s="292">
        <v>7.4102928839835602</v>
      </c>
      <c r="I93" s="293"/>
    </row>
    <row r="94" spans="1:13" s="67" customFormat="1" ht="12" customHeight="1" x14ac:dyDescent="0.2">
      <c r="A94" s="287">
        <v>87</v>
      </c>
      <c r="B94" s="296" t="s">
        <v>469</v>
      </c>
      <c r="C94" s="289">
        <v>2.5448543715841092</v>
      </c>
      <c r="D94" s="289">
        <v>6.435453788873418</v>
      </c>
      <c r="E94" s="290">
        <v>0.39544287863336641</v>
      </c>
      <c r="F94" s="291">
        <v>0.23930970008015706</v>
      </c>
      <c r="G94" s="291">
        <v>1.8273510758529461</v>
      </c>
      <c r="H94" s="292">
        <v>0.13095989229571298</v>
      </c>
      <c r="I94" s="293"/>
    </row>
    <row r="95" spans="1:13" s="67" customFormat="1" ht="12" customHeight="1" x14ac:dyDescent="0.2">
      <c r="A95" s="287">
        <v>88</v>
      </c>
      <c r="B95" s="296" t="s">
        <v>561</v>
      </c>
      <c r="C95" s="289">
        <v>2.0545613275174461</v>
      </c>
      <c r="D95" s="289">
        <v>4.0122273621988596</v>
      </c>
      <c r="E95" s="290">
        <v>0.51207500025408959</v>
      </c>
      <c r="F95" s="291">
        <v>0</v>
      </c>
      <c r="G95" s="291">
        <v>0</v>
      </c>
      <c r="H95" s="292">
        <v>0</v>
      </c>
      <c r="I95" s="293"/>
    </row>
    <row r="96" spans="1:13" s="67" customFormat="1" ht="12" customHeight="1" x14ac:dyDescent="0.2">
      <c r="A96" s="287">
        <v>89</v>
      </c>
      <c r="B96" s="296" t="s">
        <v>562</v>
      </c>
      <c r="C96" s="289">
        <v>6.6818711643319597</v>
      </c>
      <c r="D96" s="289">
        <v>9.8255603565000875</v>
      </c>
      <c r="E96" s="290">
        <v>0.68004988233689656</v>
      </c>
      <c r="F96" s="291">
        <v>0</v>
      </c>
      <c r="G96" s="291">
        <v>0</v>
      </c>
      <c r="H96" s="292">
        <v>0</v>
      </c>
      <c r="I96" s="293"/>
    </row>
    <row r="97" spans="1:13" s="67" customFormat="1" ht="12" customHeight="1" x14ac:dyDescent="0.2">
      <c r="A97" s="297">
        <v>90</v>
      </c>
      <c r="B97" s="350" t="s">
        <v>563</v>
      </c>
      <c r="C97" s="351">
        <v>17.971354358103216</v>
      </c>
      <c r="D97" s="342">
        <v>45.469440357509662</v>
      </c>
      <c r="E97" s="352">
        <v>0.39524028043452913</v>
      </c>
      <c r="F97" s="353">
        <v>0</v>
      </c>
      <c r="G97" s="343">
        <v>0</v>
      </c>
      <c r="H97" s="408">
        <v>0</v>
      </c>
      <c r="I97" s="293"/>
    </row>
    <row r="98" spans="1:13" ht="12" customHeight="1" x14ac:dyDescent="0.2">
      <c r="A98" s="298"/>
      <c r="B98" s="229"/>
      <c r="C98" s="229"/>
      <c r="D98" s="229"/>
      <c r="E98" s="229"/>
      <c r="F98" s="229"/>
      <c r="G98" s="229"/>
      <c r="H98" s="229"/>
      <c r="I98" s="229"/>
      <c r="J98" s="229"/>
      <c r="K98" s="229"/>
      <c r="L98" s="229"/>
      <c r="M98" s="229"/>
    </row>
    <row r="99" spans="1:13" ht="13.5" customHeight="1" x14ac:dyDescent="0.2">
      <c r="B99" s="229"/>
      <c r="C99" s="229"/>
      <c r="D99" s="229"/>
      <c r="E99" s="229"/>
      <c r="F99" s="229"/>
      <c r="G99" s="229"/>
      <c r="H99" s="229"/>
      <c r="I99" s="107"/>
    </row>
    <row r="100" spans="1:13" x14ac:dyDescent="0.2">
      <c r="B100" s="56"/>
      <c r="F100" s="116"/>
      <c r="G100" s="116"/>
      <c r="H100" s="116"/>
      <c r="I100" s="107"/>
    </row>
    <row r="101" spans="1:13" x14ac:dyDescent="0.2">
      <c r="B101" s="56"/>
      <c r="F101" s="116"/>
      <c r="G101" s="116"/>
      <c r="H101" s="116"/>
      <c r="I101" s="107"/>
    </row>
    <row r="102" spans="1:13" x14ac:dyDescent="0.2">
      <c r="B102" s="87"/>
      <c r="F102" s="116"/>
      <c r="G102" s="116"/>
      <c r="H102" s="116"/>
      <c r="I102" s="107"/>
    </row>
    <row r="103" spans="1:13" x14ac:dyDescent="0.2">
      <c r="B103" s="87"/>
      <c r="D103" s="56"/>
      <c r="F103" s="116"/>
      <c r="G103" s="116"/>
      <c r="H103" s="116"/>
      <c r="I103" s="107"/>
    </row>
    <row r="104" spans="1:13" x14ac:dyDescent="0.2">
      <c r="B104" s="61"/>
      <c r="C104" s="61"/>
      <c r="D104" s="61"/>
      <c r="E104" s="61"/>
    </row>
    <row r="105" spans="1:13" x14ac:dyDescent="0.2">
      <c r="B105" s="61"/>
      <c r="C105" s="61"/>
      <c r="D105" s="61"/>
      <c r="E105" s="61"/>
    </row>
    <row r="106" spans="1:13" x14ac:dyDescent="0.2">
      <c r="C106" s="349"/>
      <c r="D106" s="349"/>
      <c r="E106" s="349"/>
    </row>
    <row r="107" spans="1:13" x14ac:dyDescent="0.2">
      <c r="B107" s="349"/>
      <c r="C107" s="349"/>
      <c r="D107" s="349"/>
      <c r="E107" s="349"/>
    </row>
    <row r="108" spans="1:13" x14ac:dyDescent="0.2">
      <c r="B108" s="117"/>
      <c r="C108" s="349"/>
      <c r="D108" s="349"/>
      <c r="E108" s="349"/>
    </row>
    <row r="109" spans="1:13" x14ac:dyDescent="0.2">
      <c r="B109" s="349"/>
      <c r="C109" s="349"/>
      <c r="D109" s="349"/>
      <c r="E109" s="349"/>
    </row>
  </sheetData>
  <sortState ref="A7:H75">
    <sortCondition ref="A7:A75"/>
  </sortState>
  <mergeCells count="12">
    <mergeCell ref="A2:H2"/>
    <mergeCell ref="A4:A7"/>
    <mergeCell ref="B4:B7"/>
    <mergeCell ref="F4:H4"/>
    <mergeCell ref="C4:E5"/>
    <mergeCell ref="F5:H5"/>
    <mergeCell ref="C6:C7"/>
    <mergeCell ref="D6:D7"/>
    <mergeCell ref="E6:E7"/>
    <mergeCell ref="F6:F7"/>
    <mergeCell ref="G6:G7"/>
    <mergeCell ref="H6:H7"/>
  </mergeCells>
  <phoneticPr fontId="2" type="noConversion"/>
  <pageMargins left="0.74803149606299213" right="0.74803149606299213" top="0.98425196850393704" bottom="0.98425196850393704" header="0" footer="0"/>
  <pageSetup scale="61"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0F9CF-E46C-498E-BEE1-BC0F363B8D54}">
  <dimension ref="A1:R77"/>
  <sheetViews>
    <sheetView showGridLines="0" zoomScaleNormal="100" workbookViewId="0"/>
  </sheetViews>
  <sheetFormatPr baseColWidth="10" defaultColWidth="11.42578125" defaultRowHeight="12.75" x14ac:dyDescent="0.2"/>
  <cols>
    <col min="1" max="1" width="7.28515625" style="20" customWidth="1"/>
    <col min="2" max="3" width="9" style="20" customWidth="1"/>
    <col min="4" max="4" width="21.85546875" style="20" bestFit="1" customWidth="1"/>
    <col min="5" max="5" width="13.140625" style="20" customWidth="1"/>
    <col min="6" max="6" width="11.5703125" style="20" bestFit="1" customWidth="1"/>
    <col min="7" max="7" width="10.5703125" style="20" bestFit="1" customWidth="1"/>
    <col min="8" max="8" width="9.7109375" style="20" customWidth="1"/>
    <col min="9" max="9" width="7.140625" style="20" bestFit="1" customWidth="1"/>
    <col min="10" max="10" width="11.28515625" style="20" customWidth="1"/>
    <col min="11" max="11" width="13.5703125" style="20" customWidth="1"/>
    <col min="12" max="13" width="10.5703125" style="20" customWidth="1"/>
    <col min="14" max="16384" width="11.42578125" style="20"/>
  </cols>
  <sheetData>
    <row r="1" spans="1:18" x14ac:dyDescent="0.2">
      <c r="A1" s="100"/>
      <c r="B1" s="100"/>
      <c r="C1" s="100"/>
      <c r="D1" s="100"/>
      <c r="E1" s="101"/>
      <c r="F1" s="100"/>
      <c r="G1" s="100"/>
    </row>
    <row r="2" spans="1:18" x14ac:dyDescent="0.2">
      <c r="A2" s="100"/>
      <c r="B2" s="102"/>
      <c r="C2" s="102"/>
      <c r="D2" s="102"/>
      <c r="E2" s="102"/>
      <c r="F2" s="102"/>
      <c r="G2" s="102"/>
    </row>
    <row r="3" spans="1:18" x14ac:dyDescent="0.2">
      <c r="A3" s="100"/>
      <c r="B3" s="102"/>
      <c r="C3" s="102"/>
      <c r="D3" s="102"/>
      <c r="E3" s="102"/>
      <c r="F3" s="102"/>
      <c r="G3" s="102"/>
    </row>
    <row r="13" spans="1:18" x14ac:dyDescent="0.2">
      <c r="Q13" s="231"/>
      <c r="R13" s="231"/>
    </row>
    <row r="14" spans="1:18" x14ac:dyDescent="0.2">
      <c r="Q14" s="479"/>
      <c r="R14" s="479"/>
    </row>
    <row r="15" spans="1:18" x14ac:dyDescent="0.2">
      <c r="Q15" s="231"/>
      <c r="R15" s="231"/>
    </row>
    <row r="28" spans="17:18" x14ac:dyDescent="0.2">
      <c r="Q28" s="67"/>
      <c r="R28" s="67"/>
    </row>
    <row r="29" spans="17:18" x14ac:dyDescent="0.2">
      <c r="Q29" s="111"/>
      <c r="R29" s="111"/>
    </row>
    <row r="30" spans="17:18" x14ac:dyDescent="0.2">
      <c r="Q30" s="480"/>
      <c r="R30" s="480"/>
    </row>
    <row r="31" spans="17:18" x14ac:dyDescent="0.2">
      <c r="Q31" s="111"/>
      <c r="R31" s="111"/>
    </row>
    <row r="39" spans="4:17" x14ac:dyDescent="0.2">
      <c r="D39" s="299"/>
      <c r="E39" s="300" t="s">
        <v>191</v>
      </c>
      <c r="F39" s="300" t="s">
        <v>54</v>
      </c>
      <c r="G39" s="300" t="s">
        <v>55</v>
      </c>
      <c r="H39" s="301" t="s">
        <v>54</v>
      </c>
      <c r="I39" s="301" t="s">
        <v>55</v>
      </c>
      <c r="J39" s="301" t="s">
        <v>87</v>
      </c>
    </row>
    <row r="40" spans="4:17" x14ac:dyDescent="0.2">
      <c r="D40" s="302" t="s">
        <v>309</v>
      </c>
      <c r="E40" s="302" t="s">
        <v>192</v>
      </c>
      <c r="F40" s="303">
        <v>1938014</v>
      </c>
      <c r="G40" s="395">
        <v>83835</v>
      </c>
      <c r="H40" s="304">
        <v>0.95853547915793913</v>
      </c>
      <c r="I40" s="304">
        <v>4.1464520842060905E-2</v>
      </c>
      <c r="J40" s="303">
        <v>2021849</v>
      </c>
      <c r="K40" s="113"/>
      <c r="L40" s="113"/>
      <c r="M40" s="113"/>
    </row>
    <row r="41" spans="4:17" x14ac:dyDescent="0.2">
      <c r="D41" s="305" t="s">
        <v>310</v>
      </c>
      <c r="E41" s="305" t="s">
        <v>193</v>
      </c>
      <c r="F41" s="306">
        <v>1438425</v>
      </c>
      <c r="G41" s="396">
        <v>97042</v>
      </c>
      <c r="H41" s="307">
        <v>0.93679968374442435</v>
      </c>
      <c r="I41" s="307">
        <v>6.3200316255575664E-2</v>
      </c>
      <c r="J41" s="306">
        <v>1535467</v>
      </c>
      <c r="K41" s="112"/>
      <c r="L41" s="112"/>
      <c r="M41" s="112"/>
    </row>
    <row r="42" spans="4:17" x14ac:dyDescent="0.2">
      <c r="D42" s="392" t="s">
        <v>311</v>
      </c>
      <c r="E42" s="308" t="s">
        <v>194</v>
      </c>
      <c r="F42" s="309">
        <v>2043165</v>
      </c>
      <c r="G42" s="397">
        <v>97634</v>
      </c>
      <c r="H42" s="310">
        <v>0.95439366330047803</v>
      </c>
      <c r="I42" s="310">
        <v>4.5606336699522E-2</v>
      </c>
      <c r="J42" s="309">
        <v>2140799</v>
      </c>
      <c r="K42" s="112"/>
      <c r="L42" s="112"/>
      <c r="M42" s="112"/>
      <c r="N42" s="110"/>
      <c r="O42" s="110"/>
      <c r="P42" s="110"/>
      <c r="Q42" s="110"/>
    </row>
    <row r="43" spans="4:17" x14ac:dyDescent="0.2">
      <c r="D43" s="393"/>
      <c r="E43" s="137" t="s">
        <v>195</v>
      </c>
      <c r="F43" s="112">
        <v>2161944</v>
      </c>
      <c r="G43" s="398">
        <v>131760</v>
      </c>
      <c r="H43" s="145">
        <v>0.94255579621433283</v>
      </c>
      <c r="I43" s="145">
        <v>5.7444203785667197E-2</v>
      </c>
      <c r="J43" s="112">
        <v>2293704</v>
      </c>
      <c r="K43" s="112"/>
      <c r="L43" s="112"/>
      <c r="M43" s="112"/>
      <c r="N43" s="110"/>
      <c r="O43" s="110"/>
      <c r="P43" s="110"/>
      <c r="Q43" s="110"/>
    </row>
    <row r="44" spans="4:17" x14ac:dyDescent="0.2">
      <c r="D44" s="394"/>
      <c r="E44" s="311" t="s">
        <v>196</v>
      </c>
      <c r="F44" s="312">
        <v>1948491</v>
      </c>
      <c r="G44" s="399">
        <v>112750</v>
      </c>
      <c r="H44" s="313">
        <v>0.94529994309253507</v>
      </c>
      <c r="I44" s="313">
        <v>5.4700056907464968E-2</v>
      </c>
      <c r="J44" s="312">
        <v>2061241</v>
      </c>
      <c r="K44" s="112"/>
      <c r="L44" s="112"/>
      <c r="M44" s="112"/>
      <c r="N44" s="110"/>
      <c r="O44" s="110"/>
      <c r="P44" s="110"/>
      <c r="Q44" s="110"/>
    </row>
    <row r="45" spans="4:17" x14ac:dyDescent="0.2">
      <c r="D45" s="392" t="s">
        <v>312</v>
      </c>
      <c r="E45" s="308" t="s">
        <v>197</v>
      </c>
      <c r="F45" s="309">
        <v>2520680</v>
      </c>
      <c r="G45" s="397">
        <v>132837</v>
      </c>
      <c r="H45" s="310">
        <v>0.94993926927922456</v>
      </c>
      <c r="I45" s="310">
        <v>5.0060730720775486E-2</v>
      </c>
      <c r="J45" s="309">
        <v>2653517</v>
      </c>
      <c r="K45" s="112"/>
      <c r="L45" s="112"/>
      <c r="M45" s="112"/>
      <c r="N45" s="110"/>
      <c r="O45" s="110"/>
      <c r="P45" s="110"/>
      <c r="Q45" s="110"/>
    </row>
    <row r="46" spans="4:17" x14ac:dyDescent="0.2">
      <c r="D46" s="393"/>
      <c r="E46" s="137" t="s">
        <v>261</v>
      </c>
      <c r="F46" s="112">
        <v>2744849</v>
      </c>
      <c r="G46" s="398">
        <v>126566</v>
      </c>
      <c r="H46" s="145">
        <v>0.95592208022873737</v>
      </c>
      <c r="I46" s="145">
        <v>4.4077919771262603E-2</v>
      </c>
      <c r="J46" s="112">
        <v>2871415</v>
      </c>
      <c r="K46" s="112"/>
      <c r="L46" s="112"/>
      <c r="M46" s="112"/>
      <c r="N46" s="110"/>
      <c r="O46" s="110"/>
      <c r="P46" s="110"/>
      <c r="Q46" s="110"/>
    </row>
    <row r="47" spans="4:17" x14ac:dyDescent="0.2">
      <c r="D47" s="394"/>
      <c r="E47" s="311" t="s">
        <v>284</v>
      </c>
      <c r="F47" s="312">
        <v>2809736</v>
      </c>
      <c r="G47" s="399">
        <v>111927</v>
      </c>
      <c r="H47" s="313">
        <v>0.96169065357640493</v>
      </c>
      <c r="I47" s="313">
        <v>3.8309346423595056E-2</v>
      </c>
      <c r="J47" s="312">
        <v>2921663</v>
      </c>
      <c r="K47" s="112"/>
      <c r="L47" s="112"/>
      <c r="M47" s="112"/>
      <c r="N47" s="110"/>
      <c r="O47" s="110"/>
      <c r="P47" s="110"/>
      <c r="Q47" s="110"/>
    </row>
    <row r="48" spans="4:17" x14ac:dyDescent="0.2">
      <c r="D48" s="392" t="s">
        <v>313</v>
      </c>
      <c r="E48" s="308" t="s">
        <v>298</v>
      </c>
      <c r="F48" s="309">
        <v>3093947</v>
      </c>
      <c r="G48" s="397">
        <v>162713</v>
      </c>
      <c r="H48" s="310">
        <v>0.95003684756775342</v>
      </c>
      <c r="I48" s="310">
        <v>4.9963152432246534E-2</v>
      </c>
      <c r="J48" s="309">
        <v>3256660</v>
      </c>
      <c r="K48" s="112"/>
      <c r="L48" s="112"/>
      <c r="M48" s="112"/>
      <c r="N48" s="110"/>
      <c r="O48" s="110"/>
      <c r="P48" s="110"/>
      <c r="Q48" s="110"/>
    </row>
    <row r="49" spans="4:17" x14ac:dyDescent="0.2">
      <c r="D49" s="393"/>
      <c r="E49" s="137" t="s">
        <v>304</v>
      </c>
      <c r="F49" s="112">
        <v>3060596</v>
      </c>
      <c r="G49" s="398">
        <v>185252</v>
      </c>
      <c r="H49" s="145">
        <v>0.94292647098693472</v>
      </c>
      <c r="I49" s="145">
        <v>5.7073529013065304E-2</v>
      </c>
      <c r="J49" s="112">
        <v>3245848</v>
      </c>
      <c r="K49" s="112"/>
      <c r="L49" s="112"/>
      <c r="M49" s="112"/>
      <c r="N49" s="110"/>
      <c r="O49" s="110"/>
      <c r="P49" s="110"/>
      <c r="Q49" s="110"/>
    </row>
    <row r="50" spans="4:17" x14ac:dyDescent="0.2">
      <c r="D50" s="394"/>
      <c r="E50" s="311" t="s">
        <v>308</v>
      </c>
      <c r="F50" s="312">
        <v>3091912</v>
      </c>
      <c r="G50" s="399">
        <v>188235</v>
      </c>
      <c r="H50" s="313">
        <v>0.94261385236698236</v>
      </c>
      <c r="I50" s="313">
        <v>5.7386147633017665E-2</v>
      </c>
      <c r="J50" s="312">
        <v>3280147</v>
      </c>
      <c r="K50" s="112"/>
      <c r="L50" s="112"/>
      <c r="M50" s="112"/>
      <c r="N50" s="110"/>
      <c r="O50" s="110"/>
      <c r="P50" s="110"/>
      <c r="Q50" s="110"/>
    </row>
    <row r="51" spans="4:17" x14ac:dyDescent="0.2">
      <c r="D51" s="392" t="s">
        <v>351</v>
      </c>
      <c r="E51" s="308" t="s">
        <v>350</v>
      </c>
      <c r="F51" s="309">
        <v>2978278</v>
      </c>
      <c r="G51" s="397">
        <v>184347</v>
      </c>
      <c r="H51" s="310">
        <v>0.9417107624204577</v>
      </c>
      <c r="I51" s="310">
        <v>5.8289237579542311E-2</v>
      </c>
      <c r="J51" s="309">
        <v>3162625</v>
      </c>
      <c r="K51" s="112"/>
      <c r="L51" s="112"/>
      <c r="M51" s="112"/>
      <c r="N51" s="110"/>
      <c r="O51" s="110"/>
      <c r="P51" s="110"/>
      <c r="Q51" s="110"/>
    </row>
    <row r="52" spans="4:17" x14ac:dyDescent="0.2">
      <c r="D52" s="393"/>
      <c r="E52" s="137" t="s">
        <v>363</v>
      </c>
      <c r="F52" s="112">
        <v>3258121</v>
      </c>
      <c r="G52" s="398">
        <v>171240</v>
      </c>
      <c r="H52" s="145">
        <v>0.9500664992691058</v>
      </c>
      <c r="I52" s="145">
        <v>4.9933500730894184E-2</v>
      </c>
      <c r="J52" s="112">
        <v>3429361</v>
      </c>
      <c r="K52" s="112"/>
      <c r="L52" s="112"/>
      <c r="M52" s="112"/>
      <c r="N52" s="110"/>
      <c r="O52" s="110"/>
      <c r="P52" s="110"/>
      <c r="Q52" s="110"/>
    </row>
    <row r="53" spans="4:17" x14ac:dyDescent="0.2">
      <c r="D53" s="394"/>
      <c r="E53" s="311" t="s">
        <v>370</v>
      </c>
      <c r="F53" s="312">
        <v>3401345</v>
      </c>
      <c r="G53" s="399">
        <v>195506</v>
      </c>
      <c r="H53" s="313">
        <v>0.94564523245472221</v>
      </c>
      <c r="I53" s="313">
        <v>5.43547675452778E-2</v>
      </c>
      <c r="J53" s="312">
        <v>3596851</v>
      </c>
      <c r="K53" s="112"/>
      <c r="L53" s="112"/>
      <c r="M53" s="112"/>
      <c r="N53" s="110"/>
      <c r="O53" s="110"/>
      <c r="P53" s="110"/>
      <c r="Q53" s="110"/>
    </row>
    <row r="54" spans="4:17" x14ac:dyDescent="0.2">
      <c r="D54" s="392" t="s">
        <v>467</v>
      </c>
      <c r="E54" s="308" t="s">
        <v>555</v>
      </c>
      <c r="F54" s="309">
        <v>2709354</v>
      </c>
      <c r="G54" s="397">
        <v>167414</v>
      </c>
      <c r="H54" s="310">
        <v>0.94180483097698531</v>
      </c>
      <c r="I54" s="310">
        <v>5.8195169023014713E-2</v>
      </c>
      <c r="J54" s="309">
        <v>2876768</v>
      </c>
      <c r="K54" s="112"/>
      <c r="L54" s="112"/>
      <c r="M54" s="112"/>
      <c r="N54" s="110"/>
      <c r="O54" s="110"/>
      <c r="P54" s="110"/>
      <c r="Q54" s="110"/>
    </row>
    <row r="55" spans="4:17" x14ac:dyDescent="0.2">
      <c r="D55" s="393"/>
      <c r="E55" s="137" t="s">
        <v>556</v>
      </c>
      <c r="F55" s="112">
        <v>2140662</v>
      </c>
      <c r="G55" s="398">
        <v>131332</v>
      </c>
      <c r="H55" s="145">
        <v>0.94219526988187474</v>
      </c>
      <c r="I55" s="145">
        <v>5.7804730118125314E-2</v>
      </c>
      <c r="J55" s="112">
        <v>2271994</v>
      </c>
      <c r="K55" s="112"/>
      <c r="L55" s="112"/>
      <c r="M55" s="112"/>
      <c r="N55" s="110"/>
      <c r="O55" s="110"/>
      <c r="P55" s="110"/>
      <c r="Q55" s="110"/>
    </row>
    <row r="56" spans="4:17" x14ac:dyDescent="0.2">
      <c r="D56" s="394"/>
      <c r="E56" s="311" t="s">
        <v>557</v>
      </c>
      <c r="F56" s="312">
        <v>3086785</v>
      </c>
      <c r="G56" s="399">
        <v>215843</v>
      </c>
      <c r="H56" s="313">
        <v>0.93464507658749341</v>
      </c>
      <c r="I56" s="313">
        <v>6.5354923412506649E-2</v>
      </c>
      <c r="J56" s="312">
        <v>3302628</v>
      </c>
      <c r="K56" s="112"/>
      <c r="L56" s="112"/>
      <c r="M56" s="112"/>
      <c r="N56" s="110"/>
      <c r="O56" s="110"/>
      <c r="P56" s="110"/>
      <c r="Q56" s="110"/>
    </row>
    <row r="57" spans="4:17" x14ac:dyDescent="0.2">
      <c r="D57" s="392" t="s">
        <v>506</v>
      </c>
      <c r="E57" s="308" t="s">
        <v>558</v>
      </c>
      <c r="F57" s="309">
        <v>3533964</v>
      </c>
      <c r="G57" s="397">
        <v>160033</v>
      </c>
      <c r="H57" s="310">
        <v>0.95667755009005151</v>
      </c>
      <c r="I57" s="310">
        <v>4.3322449909948491E-2</v>
      </c>
      <c r="J57" s="309">
        <v>3693997</v>
      </c>
      <c r="K57" s="112"/>
      <c r="L57" s="112"/>
      <c r="M57" s="112"/>
      <c r="N57" s="110"/>
      <c r="O57" s="110"/>
      <c r="P57" s="110"/>
      <c r="Q57" s="110"/>
    </row>
    <row r="58" spans="4:17" x14ac:dyDescent="0.2">
      <c r="D58" s="393"/>
      <c r="E58" s="137" t="s">
        <v>565</v>
      </c>
      <c r="F58" s="112">
        <v>3632525</v>
      </c>
      <c r="G58" s="398">
        <v>163021</v>
      </c>
      <c r="H58" s="145">
        <v>0.95704939421100421</v>
      </c>
      <c r="I58" s="145">
        <v>4.2950605788995837E-2</v>
      </c>
      <c r="J58" s="112">
        <v>3795546</v>
      </c>
      <c r="K58" s="112"/>
      <c r="L58" s="112"/>
      <c r="M58" s="112"/>
      <c r="N58" s="110"/>
      <c r="O58" s="110"/>
      <c r="P58" s="110"/>
      <c r="Q58" s="110"/>
    </row>
    <row r="59" spans="4:17" x14ac:dyDescent="0.2">
      <c r="D59" s="394"/>
      <c r="E59" s="311" t="s">
        <v>566</v>
      </c>
      <c r="F59" s="312">
        <v>3766630</v>
      </c>
      <c r="G59" s="399">
        <v>245805</v>
      </c>
      <c r="H59" s="313">
        <v>0.93873919452900789</v>
      </c>
      <c r="I59" s="313">
        <v>6.1260805470992052E-2</v>
      </c>
      <c r="J59" s="312">
        <v>4012435</v>
      </c>
      <c r="K59" s="112"/>
      <c r="L59" s="112"/>
      <c r="M59" s="112"/>
      <c r="N59" s="110"/>
      <c r="O59" s="110"/>
      <c r="P59" s="110"/>
      <c r="Q59" s="110"/>
    </row>
    <row r="60" spans="4:17" x14ac:dyDescent="0.2">
      <c r="D60" s="393"/>
      <c r="E60" s="137"/>
      <c r="F60" s="112"/>
      <c r="G60" s="112"/>
      <c r="H60" s="145"/>
      <c r="I60" s="145"/>
      <c r="J60" s="112"/>
      <c r="K60" s="112"/>
      <c r="L60" s="112"/>
      <c r="M60" s="112"/>
      <c r="N60" s="110"/>
      <c r="O60" s="110"/>
      <c r="P60" s="110"/>
      <c r="Q60" s="110"/>
    </row>
    <row r="61" spans="4:17" x14ac:dyDescent="0.2">
      <c r="D61" s="117"/>
    </row>
    <row r="62" spans="4:17" x14ac:dyDescent="0.2">
      <c r="F62" s="107"/>
      <c r="G62" s="107"/>
    </row>
    <row r="63" spans="4:17" x14ac:dyDescent="0.2">
      <c r="F63" s="107"/>
      <c r="G63" s="107"/>
    </row>
    <row r="64" spans="4:17" x14ac:dyDescent="0.2">
      <c r="F64" s="107"/>
      <c r="G64" s="107"/>
    </row>
    <row r="65" spans="5:7" x14ac:dyDescent="0.2">
      <c r="E65" s="56"/>
      <c r="F65" s="230"/>
      <c r="G65" s="107"/>
    </row>
    <row r="66" spans="5:7" x14ac:dyDescent="0.2">
      <c r="F66" s="107"/>
      <c r="G66" s="107"/>
    </row>
    <row r="67" spans="5:7" x14ac:dyDescent="0.2">
      <c r="F67" s="107"/>
      <c r="G67" s="107"/>
    </row>
    <row r="68" spans="5:7" x14ac:dyDescent="0.2">
      <c r="F68" s="107"/>
      <c r="G68" s="107"/>
    </row>
    <row r="69" spans="5:7" x14ac:dyDescent="0.2">
      <c r="F69" s="107"/>
      <c r="G69" s="107"/>
    </row>
    <row r="70" spans="5:7" x14ac:dyDescent="0.2">
      <c r="F70" s="107"/>
      <c r="G70" s="107"/>
    </row>
    <row r="71" spans="5:7" x14ac:dyDescent="0.2">
      <c r="F71" s="107"/>
      <c r="G71" s="107"/>
    </row>
    <row r="72" spans="5:7" x14ac:dyDescent="0.2">
      <c r="F72" s="107"/>
      <c r="G72" s="107"/>
    </row>
    <row r="73" spans="5:7" x14ac:dyDescent="0.2">
      <c r="F73" s="107"/>
      <c r="G73" s="107"/>
    </row>
    <row r="74" spans="5:7" x14ac:dyDescent="0.2">
      <c r="F74" s="107"/>
      <c r="G74" s="107"/>
    </row>
    <row r="75" spans="5:7" x14ac:dyDescent="0.2">
      <c r="F75" s="107"/>
    </row>
    <row r="76" spans="5:7" x14ac:dyDescent="0.2">
      <c r="F76" s="107"/>
    </row>
    <row r="77" spans="5:7" x14ac:dyDescent="0.2">
      <c r="F77" s="107"/>
    </row>
  </sheetData>
  <mergeCells count="2">
    <mergeCell ref="Q14:R14"/>
    <mergeCell ref="Q30:R3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2:L35"/>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4.7109375" style="20" customWidth="1"/>
    <col min="2" max="2" width="90.7109375" style="20" customWidth="1"/>
    <col min="3" max="6" width="15.85546875" style="20" customWidth="1"/>
    <col min="7" max="7" width="18.85546875" style="20" customWidth="1"/>
    <col min="8" max="16384" width="11.42578125" style="20"/>
  </cols>
  <sheetData>
    <row r="2" spans="1:12" ht="18" customHeight="1" x14ac:dyDescent="0.2">
      <c r="A2" s="434" t="s">
        <v>406</v>
      </c>
      <c r="B2" s="434"/>
      <c r="C2" s="434"/>
      <c r="D2" s="434"/>
      <c r="E2" s="434"/>
      <c r="F2" s="434"/>
    </row>
    <row r="3" spans="1:12" ht="13.9" customHeight="1" x14ac:dyDescent="0.2">
      <c r="A3" s="238"/>
      <c r="B3" s="238"/>
      <c r="C3" s="238"/>
      <c r="D3" s="238"/>
      <c r="E3" s="238"/>
      <c r="F3" s="238"/>
    </row>
    <row r="4" spans="1:12" s="56" customFormat="1" ht="24.6" customHeight="1" x14ac:dyDescent="0.2">
      <c r="A4" s="435" t="s">
        <v>233</v>
      </c>
      <c r="B4" s="438" t="s">
        <v>0</v>
      </c>
      <c r="C4" s="441" t="s">
        <v>407</v>
      </c>
      <c r="D4" s="442"/>
      <c r="E4" s="441" t="s">
        <v>408</v>
      </c>
      <c r="F4" s="442"/>
    </row>
    <row r="5" spans="1:12" ht="11.45" customHeight="1" x14ac:dyDescent="0.2">
      <c r="A5" s="436"/>
      <c r="B5" s="439"/>
      <c r="C5" s="266" t="s">
        <v>54</v>
      </c>
      <c r="D5" s="267" t="s">
        <v>55</v>
      </c>
      <c r="E5" s="266" t="s">
        <v>54</v>
      </c>
      <c r="F5" s="268" t="s">
        <v>55</v>
      </c>
      <c r="G5" s="56"/>
    </row>
    <row r="6" spans="1:12" ht="24" customHeight="1" x14ac:dyDescent="0.2">
      <c r="A6" s="437"/>
      <c r="B6" s="440"/>
      <c r="C6" s="254">
        <v>38717</v>
      </c>
      <c r="D6" s="255">
        <v>38717</v>
      </c>
      <c r="E6" s="254"/>
      <c r="F6" s="269"/>
      <c r="G6" s="56"/>
    </row>
    <row r="7" spans="1:12" x14ac:dyDescent="0.2">
      <c r="A7" s="256">
        <v>1</v>
      </c>
      <c r="B7" s="257" t="s">
        <v>1</v>
      </c>
      <c r="C7" s="258">
        <v>2822</v>
      </c>
      <c r="D7" s="259">
        <v>241</v>
      </c>
      <c r="E7" s="258">
        <v>2822</v>
      </c>
      <c r="F7" s="260">
        <v>241</v>
      </c>
      <c r="G7" s="67"/>
      <c r="J7" s="433"/>
      <c r="K7" s="433"/>
      <c r="L7" s="67"/>
    </row>
    <row r="8" spans="1:12" ht="12.6" customHeight="1" x14ac:dyDescent="0.2">
      <c r="A8" s="256">
        <v>2</v>
      </c>
      <c r="B8" s="257" t="s">
        <v>2</v>
      </c>
      <c r="C8" s="258">
        <v>2122</v>
      </c>
      <c r="D8" s="259">
        <v>176</v>
      </c>
      <c r="E8" s="258">
        <v>2122</v>
      </c>
      <c r="F8" s="260">
        <v>176</v>
      </c>
      <c r="G8" s="56"/>
    </row>
    <row r="9" spans="1:12" x14ac:dyDescent="0.2">
      <c r="A9" s="256">
        <v>3</v>
      </c>
      <c r="B9" s="257" t="s">
        <v>3</v>
      </c>
      <c r="C9" s="258">
        <v>9487</v>
      </c>
      <c r="D9" s="259">
        <v>442</v>
      </c>
      <c r="E9" s="258">
        <v>9487</v>
      </c>
      <c r="F9" s="260">
        <v>442</v>
      </c>
      <c r="G9" s="56"/>
    </row>
    <row r="10" spans="1:12" x14ac:dyDescent="0.2">
      <c r="A10" s="256">
        <v>4</v>
      </c>
      <c r="B10" s="257" t="s">
        <v>4</v>
      </c>
      <c r="C10" s="258">
        <v>5352</v>
      </c>
      <c r="D10" s="259">
        <v>135</v>
      </c>
      <c r="E10" s="258">
        <v>5352</v>
      </c>
      <c r="F10" s="260">
        <v>135</v>
      </c>
      <c r="G10" s="56"/>
    </row>
    <row r="11" spans="1:12" x14ac:dyDescent="0.2">
      <c r="A11" s="256">
        <v>5</v>
      </c>
      <c r="B11" s="257" t="s">
        <v>5</v>
      </c>
      <c r="C11" s="258">
        <v>8573</v>
      </c>
      <c r="D11" s="259">
        <v>460</v>
      </c>
      <c r="E11" s="258">
        <v>8573</v>
      </c>
      <c r="F11" s="260">
        <v>460</v>
      </c>
      <c r="G11" s="56"/>
    </row>
    <row r="12" spans="1:12" x14ac:dyDescent="0.2">
      <c r="A12" s="256">
        <v>6</v>
      </c>
      <c r="B12" s="257" t="s">
        <v>6</v>
      </c>
      <c r="C12" s="258">
        <v>1048</v>
      </c>
      <c r="D12" s="259">
        <v>1469</v>
      </c>
      <c r="E12" s="258">
        <v>1048</v>
      </c>
      <c r="F12" s="260">
        <v>1469</v>
      </c>
      <c r="G12" s="56"/>
      <c r="I12" s="228"/>
    </row>
    <row r="13" spans="1:12" x14ac:dyDescent="0.2">
      <c r="A13" s="256">
        <v>7</v>
      </c>
      <c r="B13" s="257" t="s">
        <v>7</v>
      </c>
      <c r="C13" s="258">
        <v>230042</v>
      </c>
      <c r="D13" s="259">
        <v>10767</v>
      </c>
      <c r="E13" s="258">
        <v>230042</v>
      </c>
      <c r="F13" s="260">
        <v>10767</v>
      </c>
      <c r="G13" s="56"/>
    </row>
    <row r="14" spans="1:12" x14ac:dyDescent="0.2">
      <c r="A14" s="256">
        <v>8</v>
      </c>
      <c r="B14" s="257" t="s">
        <v>8</v>
      </c>
      <c r="C14" s="258">
        <v>4128</v>
      </c>
      <c r="D14" s="259">
        <v>823</v>
      </c>
      <c r="E14" s="258">
        <v>4128</v>
      </c>
      <c r="F14" s="260">
        <v>823</v>
      </c>
      <c r="G14" s="56"/>
    </row>
    <row r="15" spans="1:12" x14ac:dyDescent="0.2">
      <c r="A15" s="256">
        <v>9</v>
      </c>
      <c r="B15" s="257" t="s">
        <v>9</v>
      </c>
      <c r="C15" s="258">
        <v>167</v>
      </c>
      <c r="D15" s="259">
        <v>7</v>
      </c>
      <c r="E15" s="258">
        <v>167</v>
      </c>
      <c r="F15" s="260">
        <v>7</v>
      </c>
      <c r="G15" s="56"/>
    </row>
    <row r="16" spans="1:12" x14ac:dyDescent="0.2">
      <c r="A16" s="256">
        <v>10</v>
      </c>
      <c r="B16" s="257" t="s">
        <v>10</v>
      </c>
      <c r="C16" s="258">
        <v>129</v>
      </c>
      <c r="D16" s="259">
        <v>99</v>
      </c>
      <c r="E16" s="258">
        <v>129</v>
      </c>
      <c r="F16" s="260">
        <v>99</v>
      </c>
      <c r="G16" s="56"/>
    </row>
    <row r="17" spans="1:7" x14ac:dyDescent="0.2">
      <c r="A17" s="256">
        <v>11</v>
      </c>
      <c r="B17" s="257" t="s">
        <v>11</v>
      </c>
      <c r="C17" s="258">
        <v>10730</v>
      </c>
      <c r="D17" s="259">
        <v>961</v>
      </c>
      <c r="E17" s="258">
        <v>10730</v>
      </c>
      <c r="F17" s="260">
        <v>961</v>
      </c>
      <c r="G17" s="56"/>
    </row>
    <row r="18" spans="1:7" x14ac:dyDescent="0.2">
      <c r="A18" s="256">
        <v>12</v>
      </c>
      <c r="B18" s="257" t="s">
        <v>12</v>
      </c>
      <c r="C18" s="258">
        <v>385</v>
      </c>
      <c r="D18" s="259">
        <v>119</v>
      </c>
      <c r="E18" s="258">
        <v>385</v>
      </c>
      <c r="F18" s="260">
        <v>119</v>
      </c>
      <c r="G18" s="56"/>
    </row>
    <row r="19" spans="1:7" x14ac:dyDescent="0.2">
      <c r="A19" s="256">
        <v>13</v>
      </c>
      <c r="B19" s="257" t="s">
        <v>13</v>
      </c>
      <c r="C19" s="258">
        <v>252</v>
      </c>
      <c r="D19" s="259">
        <v>18</v>
      </c>
      <c r="E19" s="258">
        <v>252</v>
      </c>
      <c r="F19" s="260">
        <v>18</v>
      </c>
      <c r="G19" s="56"/>
    </row>
    <row r="20" spans="1:7" x14ac:dyDescent="0.2">
      <c r="A20" s="256">
        <v>14</v>
      </c>
      <c r="B20" s="257" t="s">
        <v>14</v>
      </c>
      <c r="C20" s="258">
        <v>558</v>
      </c>
      <c r="D20" s="259">
        <v>63</v>
      </c>
      <c r="E20" s="258">
        <v>558</v>
      </c>
      <c r="F20" s="260">
        <v>63</v>
      </c>
      <c r="G20" s="56"/>
    </row>
    <row r="21" spans="1:7" x14ac:dyDescent="0.2">
      <c r="A21" s="256">
        <v>15</v>
      </c>
      <c r="B21" s="257" t="s">
        <v>15</v>
      </c>
      <c r="C21" s="258">
        <v>1201</v>
      </c>
      <c r="D21" s="259">
        <v>73</v>
      </c>
      <c r="E21" s="258">
        <v>1201</v>
      </c>
      <c r="F21" s="260">
        <v>73</v>
      </c>
      <c r="G21" s="56"/>
    </row>
    <row r="22" spans="1:7" x14ac:dyDescent="0.2">
      <c r="A22" s="256">
        <v>16</v>
      </c>
      <c r="B22" s="257" t="s">
        <v>16</v>
      </c>
      <c r="C22" s="258">
        <v>783</v>
      </c>
      <c r="D22" s="259">
        <v>150</v>
      </c>
      <c r="E22" s="258">
        <v>783</v>
      </c>
      <c r="F22" s="260">
        <v>150</v>
      </c>
      <c r="G22" s="56"/>
    </row>
    <row r="23" spans="1:7" x14ac:dyDescent="0.2">
      <c r="A23" s="256">
        <v>17</v>
      </c>
      <c r="B23" s="257" t="s">
        <v>17</v>
      </c>
      <c r="C23" s="258">
        <v>642</v>
      </c>
      <c r="D23" s="259">
        <v>120</v>
      </c>
      <c r="E23" s="258">
        <v>642</v>
      </c>
      <c r="F23" s="260">
        <v>120</v>
      </c>
      <c r="G23" s="56"/>
    </row>
    <row r="24" spans="1:7" x14ac:dyDescent="0.2">
      <c r="A24" s="256">
        <v>18</v>
      </c>
      <c r="B24" s="257" t="s">
        <v>409</v>
      </c>
      <c r="C24" s="375" t="s">
        <v>56</v>
      </c>
      <c r="D24" s="259">
        <v>386</v>
      </c>
      <c r="E24" s="375" t="s">
        <v>56</v>
      </c>
      <c r="F24" s="260">
        <v>386</v>
      </c>
      <c r="G24" s="56"/>
    </row>
    <row r="25" spans="1:7" x14ac:dyDescent="0.2">
      <c r="A25" s="256">
        <v>19</v>
      </c>
      <c r="B25" s="257" t="s">
        <v>19</v>
      </c>
      <c r="C25" s="258">
        <v>232825</v>
      </c>
      <c r="D25" s="259">
        <v>7155</v>
      </c>
      <c r="E25" s="258">
        <v>232825</v>
      </c>
      <c r="F25" s="260">
        <v>7155</v>
      </c>
      <c r="G25" s="56"/>
    </row>
    <row r="26" spans="1:7" x14ac:dyDescent="0.2">
      <c r="A26" s="256">
        <v>20</v>
      </c>
      <c r="B26" s="257" t="s">
        <v>20</v>
      </c>
      <c r="C26" s="258">
        <v>18292</v>
      </c>
      <c r="D26" s="259">
        <v>81</v>
      </c>
      <c r="E26" s="258">
        <v>18292</v>
      </c>
      <c r="F26" s="260">
        <v>81</v>
      </c>
      <c r="G26" s="56"/>
    </row>
    <row r="27" spans="1:7" x14ac:dyDescent="0.2">
      <c r="A27" s="256">
        <v>21</v>
      </c>
      <c r="B27" s="257" t="s">
        <v>21</v>
      </c>
      <c r="C27" s="258">
        <v>731352</v>
      </c>
      <c r="D27" s="259">
        <v>19848</v>
      </c>
      <c r="E27" s="258">
        <v>731352</v>
      </c>
      <c r="F27" s="260">
        <v>19848</v>
      </c>
      <c r="G27" s="56"/>
    </row>
    <row r="28" spans="1:7" x14ac:dyDescent="0.2">
      <c r="A28" s="256">
        <v>22</v>
      </c>
      <c r="B28" s="257" t="s">
        <v>22</v>
      </c>
      <c r="C28" s="258">
        <v>639</v>
      </c>
      <c r="D28" s="259">
        <v>214</v>
      </c>
      <c r="E28" s="258">
        <v>639</v>
      </c>
      <c r="F28" s="260">
        <v>214</v>
      </c>
      <c r="G28" s="56"/>
    </row>
    <row r="29" spans="1:7" x14ac:dyDescent="0.2">
      <c r="A29" s="256">
        <v>23</v>
      </c>
      <c r="B29" s="257" t="s">
        <v>23</v>
      </c>
      <c r="C29" s="258">
        <v>44641</v>
      </c>
      <c r="D29" s="259">
        <v>3250</v>
      </c>
      <c r="E29" s="258">
        <v>44641</v>
      </c>
      <c r="F29" s="260">
        <v>3250</v>
      </c>
      <c r="G29" s="56"/>
    </row>
    <row r="30" spans="1:7" x14ac:dyDescent="0.2">
      <c r="A30" s="256">
        <v>24</v>
      </c>
      <c r="B30" s="257" t="s">
        <v>410</v>
      </c>
      <c r="C30" s="258">
        <v>14628</v>
      </c>
      <c r="D30" s="259">
        <v>292</v>
      </c>
      <c r="E30" s="258">
        <v>14628</v>
      </c>
      <c r="F30" s="260">
        <v>292</v>
      </c>
      <c r="G30" s="56"/>
    </row>
    <row r="31" spans="1:7" x14ac:dyDescent="0.2">
      <c r="A31" s="256">
        <v>25</v>
      </c>
      <c r="B31" s="257" t="s">
        <v>25</v>
      </c>
      <c r="C31" s="258">
        <v>1820</v>
      </c>
      <c r="D31" s="259">
        <v>206</v>
      </c>
      <c r="E31" s="258">
        <v>1820</v>
      </c>
      <c r="F31" s="260">
        <v>206</v>
      </c>
      <c r="G31" s="56"/>
    </row>
    <row r="32" spans="1:7" x14ac:dyDescent="0.2">
      <c r="A32" s="261"/>
      <c r="B32" s="262" t="s">
        <v>64</v>
      </c>
      <c r="C32" s="263">
        <f>SUM(C7:C31)</f>
        <v>1322618</v>
      </c>
      <c r="D32" s="264">
        <f>SUM(D7:D31)</f>
        <v>47555</v>
      </c>
      <c r="E32" s="263">
        <f>SUM(E7:E31)</f>
        <v>1322618</v>
      </c>
      <c r="F32" s="265">
        <f>SUM(F7:F31)</f>
        <v>47555</v>
      </c>
      <c r="G32" s="56"/>
    </row>
    <row r="33" spans="1:10" x14ac:dyDescent="0.2">
      <c r="A33" s="65"/>
      <c r="B33" s="65"/>
      <c r="C33" s="65"/>
      <c r="D33" s="65"/>
      <c r="E33" s="65"/>
      <c r="F33" s="65"/>
      <c r="H33" s="67"/>
      <c r="I33" s="67"/>
    </row>
    <row r="34" spans="1:10" x14ac:dyDescent="0.2">
      <c r="A34" s="65"/>
      <c r="B34" s="66"/>
      <c r="C34" s="65"/>
      <c r="D34" s="65"/>
      <c r="E34" s="65"/>
      <c r="F34" s="65"/>
      <c r="G34" s="67"/>
      <c r="H34" s="433"/>
      <c r="I34" s="433"/>
      <c r="J34" s="67"/>
    </row>
    <row r="35" spans="1:10" ht="19.5" x14ac:dyDescent="0.2">
      <c r="I35" s="227"/>
    </row>
  </sheetData>
  <mergeCells count="7">
    <mergeCell ref="J7:K7"/>
    <mergeCell ref="H34:I34"/>
    <mergeCell ref="A2:F2"/>
    <mergeCell ref="A4:A6"/>
    <mergeCell ref="B4:B6"/>
    <mergeCell ref="C4:D4"/>
    <mergeCell ref="E4:F4"/>
  </mergeCells>
  <phoneticPr fontId="2" type="noConversion"/>
  <pageMargins left="0.74803149606299213" right="0.74803149606299213" top="0.98425196850393704" bottom="0.98425196850393704" header="0" footer="0"/>
  <pageSetup scale="40" orientation="portrait" r:id="rId1"/>
  <headerFooter alignWithMargins="0"/>
  <ignoredErrors>
    <ignoredError sqref="D32" formulaRange="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0">
    <pageSetUpPr fitToPage="1"/>
  </sheetPr>
  <dimension ref="A1:W65"/>
  <sheetViews>
    <sheetView showGridLines="0" workbookViewId="0"/>
  </sheetViews>
  <sheetFormatPr baseColWidth="10" defaultColWidth="11.42578125" defaultRowHeight="12.75" x14ac:dyDescent="0.2"/>
  <cols>
    <col min="1" max="1" width="7.28515625" style="20" customWidth="1"/>
    <col min="2" max="5" width="9" style="20" customWidth="1"/>
    <col min="6" max="6" width="10.5703125" style="20" bestFit="1" customWidth="1"/>
    <col min="7" max="7" width="9.85546875" style="20" customWidth="1"/>
    <col min="8" max="16384" width="11.42578125" style="20"/>
  </cols>
  <sheetData>
    <row r="1" spans="1:23" x14ac:dyDescent="0.2">
      <c r="A1" s="100"/>
      <c r="B1" s="100"/>
      <c r="C1" s="100"/>
      <c r="D1" s="100"/>
      <c r="E1" s="101"/>
      <c r="F1" s="100"/>
      <c r="G1" s="100"/>
    </row>
    <row r="2" spans="1:23" x14ac:dyDescent="0.2">
      <c r="A2" s="100"/>
      <c r="B2" s="102"/>
      <c r="C2" s="102"/>
      <c r="D2" s="102"/>
      <c r="E2" s="102"/>
      <c r="F2" s="102"/>
      <c r="G2" s="102"/>
      <c r="U2" s="300" t="s">
        <v>191</v>
      </c>
      <c r="V2" s="300" t="s">
        <v>54</v>
      </c>
      <c r="W2" s="300" t="s">
        <v>55</v>
      </c>
    </row>
    <row r="3" spans="1:23" x14ac:dyDescent="0.2">
      <c r="A3" s="100"/>
      <c r="B3" s="102"/>
      <c r="C3" s="102"/>
      <c r="D3" s="102"/>
      <c r="E3" s="102"/>
      <c r="F3" s="102"/>
      <c r="G3" s="102"/>
      <c r="U3" s="315">
        <v>2005</v>
      </c>
      <c r="V3" s="112">
        <v>1322618</v>
      </c>
      <c r="W3" s="112">
        <v>47555</v>
      </c>
    </row>
    <row r="4" spans="1:23" x14ac:dyDescent="0.2">
      <c r="U4" s="315">
        <v>2006</v>
      </c>
      <c r="V4" s="112">
        <v>1338363</v>
      </c>
      <c r="W4" s="112">
        <v>89786</v>
      </c>
    </row>
    <row r="5" spans="1:23" x14ac:dyDescent="0.2">
      <c r="O5" s="142"/>
      <c r="U5" s="315">
        <v>2007</v>
      </c>
      <c r="V5" s="112">
        <v>1691878</v>
      </c>
      <c r="W5" s="112">
        <v>95706</v>
      </c>
    </row>
    <row r="6" spans="1:23" x14ac:dyDescent="0.2">
      <c r="U6" s="315">
        <v>2008</v>
      </c>
      <c r="V6" s="112">
        <v>2212182</v>
      </c>
      <c r="W6" s="112">
        <v>123950</v>
      </c>
    </row>
    <row r="7" spans="1:23" x14ac:dyDescent="0.2">
      <c r="U7" s="315">
        <v>2009</v>
      </c>
      <c r="V7" s="112">
        <v>2175314</v>
      </c>
      <c r="W7" s="112">
        <v>110509</v>
      </c>
    </row>
    <row r="8" spans="1:23" x14ac:dyDescent="0.2">
      <c r="U8" s="315">
        <v>2010</v>
      </c>
      <c r="V8" s="112">
        <v>1984574</v>
      </c>
      <c r="W8" s="112">
        <v>124800</v>
      </c>
    </row>
    <row r="9" spans="1:23" x14ac:dyDescent="0.2">
      <c r="U9" s="315">
        <v>2011</v>
      </c>
      <c r="V9" s="112">
        <v>2684973</v>
      </c>
      <c r="W9" s="112">
        <v>126962</v>
      </c>
    </row>
    <row r="10" spans="1:23" x14ac:dyDescent="0.2">
      <c r="L10" s="103"/>
      <c r="M10" s="103"/>
      <c r="U10" s="315">
        <v>2012</v>
      </c>
      <c r="V10" s="112">
        <v>2781733</v>
      </c>
      <c r="W10" s="112">
        <v>118791</v>
      </c>
    </row>
    <row r="11" spans="1:23" x14ac:dyDescent="0.2">
      <c r="L11" s="479"/>
      <c r="M11" s="479"/>
      <c r="U11" s="315">
        <v>2013</v>
      </c>
      <c r="V11" s="112">
        <v>2978702</v>
      </c>
      <c r="W11" s="112">
        <v>141845</v>
      </c>
    </row>
    <row r="12" spans="1:23" x14ac:dyDescent="0.2">
      <c r="L12" s="231"/>
      <c r="M12" s="231"/>
      <c r="U12" s="315">
        <v>2014</v>
      </c>
      <c r="V12" s="112">
        <v>3062912</v>
      </c>
      <c r="W12" s="112">
        <v>180115</v>
      </c>
    </row>
    <row r="13" spans="1:23" x14ac:dyDescent="0.2">
      <c r="U13" s="315">
        <v>2015</v>
      </c>
      <c r="V13" s="112">
        <v>3096124</v>
      </c>
      <c r="W13" s="112">
        <v>175393</v>
      </c>
    </row>
    <row r="14" spans="1:23" x14ac:dyDescent="0.2">
      <c r="U14" s="315">
        <v>2016</v>
      </c>
      <c r="V14" s="112">
        <v>2971590</v>
      </c>
      <c r="W14" s="112">
        <v>191484</v>
      </c>
    </row>
    <row r="15" spans="1:23" x14ac:dyDescent="0.2">
      <c r="U15" s="315">
        <v>2017</v>
      </c>
      <c r="V15" s="112">
        <v>3264020</v>
      </c>
      <c r="W15" s="112">
        <v>177764</v>
      </c>
    </row>
    <row r="16" spans="1:23" x14ac:dyDescent="0.2">
      <c r="U16" s="315">
        <v>2018</v>
      </c>
      <c r="V16" s="112">
        <v>3184310</v>
      </c>
      <c r="W16" s="112">
        <v>180552</v>
      </c>
    </row>
    <row r="17" spans="11:23" x14ac:dyDescent="0.2">
      <c r="U17" s="315">
        <v>2019</v>
      </c>
      <c r="V17" s="112">
        <v>3396714</v>
      </c>
      <c r="W17" s="112">
        <v>194535</v>
      </c>
    </row>
    <row r="18" spans="11:23" x14ac:dyDescent="0.2">
      <c r="U18" s="315">
        <v>2020</v>
      </c>
      <c r="V18" s="112">
        <v>1980456</v>
      </c>
      <c r="W18" s="112">
        <v>132694</v>
      </c>
    </row>
    <row r="19" spans="11:23" x14ac:dyDescent="0.2">
      <c r="U19" s="315">
        <v>2021</v>
      </c>
      <c r="V19" s="112">
        <v>2695093</v>
      </c>
      <c r="W19" s="112">
        <v>173648</v>
      </c>
    </row>
    <row r="20" spans="11:23" x14ac:dyDescent="0.2">
      <c r="U20" s="315">
        <v>2022</v>
      </c>
      <c r="V20" s="112">
        <v>3347154</v>
      </c>
      <c r="W20" s="112">
        <v>192075</v>
      </c>
    </row>
    <row r="21" spans="11:23" x14ac:dyDescent="0.2">
      <c r="U21" s="315">
        <v>2023</v>
      </c>
      <c r="V21" s="112">
        <v>3632523</v>
      </c>
      <c r="W21" s="112">
        <v>167143</v>
      </c>
    </row>
    <row r="22" spans="11:23" x14ac:dyDescent="0.2">
      <c r="U22" s="315">
        <v>2024</v>
      </c>
      <c r="V22" s="112">
        <v>3604636</v>
      </c>
      <c r="W22" s="112">
        <v>150956</v>
      </c>
    </row>
    <row r="23" spans="11:23" x14ac:dyDescent="0.2">
      <c r="U23" s="316">
        <v>2025</v>
      </c>
      <c r="V23" s="314">
        <v>4023569</v>
      </c>
      <c r="W23" s="314">
        <v>255062</v>
      </c>
    </row>
    <row r="25" spans="11:23" x14ac:dyDescent="0.2">
      <c r="V25" s="56"/>
    </row>
    <row r="28" spans="11:23" x14ac:dyDescent="0.2">
      <c r="K28" s="67"/>
      <c r="L28" s="67"/>
      <c r="M28" s="67"/>
      <c r="N28" s="67"/>
    </row>
    <row r="29" spans="11:23" x14ac:dyDescent="0.2">
      <c r="K29" s="67"/>
      <c r="L29" s="111"/>
      <c r="M29" s="111"/>
      <c r="N29" s="67"/>
    </row>
    <row r="30" spans="11:23" x14ac:dyDescent="0.2">
      <c r="K30" s="67"/>
      <c r="L30" s="67"/>
      <c r="M30" s="67"/>
      <c r="N30" s="67"/>
    </row>
    <row r="33" spans="4:4" x14ac:dyDescent="0.2">
      <c r="D33" s="137"/>
    </row>
    <row r="34" spans="4:4" x14ac:dyDescent="0.2">
      <c r="D34" s="137"/>
    </row>
    <row r="52" spans="6:7" x14ac:dyDescent="0.2">
      <c r="F52" s="107"/>
      <c r="G52" s="107"/>
    </row>
    <row r="53" spans="6:7" x14ac:dyDescent="0.2">
      <c r="F53" s="107"/>
      <c r="G53" s="107"/>
    </row>
    <row r="54" spans="6:7" x14ac:dyDescent="0.2">
      <c r="F54" s="107"/>
      <c r="G54" s="107"/>
    </row>
    <row r="55" spans="6:7" x14ac:dyDescent="0.2">
      <c r="F55" s="107"/>
      <c r="G55" s="107"/>
    </row>
    <row r="56" spans="6:7" x14ac:dyDescent="0.2">
      <c r="F56" s="107"/>
      <c r="G56" s="107"/>
    </row>
    <row r="57" spans="6:7" x14ac:dyDescent="0.2">
      <c r="F57" s="107"/>
      <c r="G57" s="107"/>
    </row>
    <row r="58" spans="6:7" x14ac:dyDescent="0.2">
      <c r="F58" s="107"/>
      <c r="G58" s="107"/>
    </row>
    <row r="59" spans="6:7" x14ac:dyDescent="0.2">
      <c r="F59" s="107"/>
      <c r="G59" s="107"/>
    </row>
    <row r="60" spans="6:7" x14ac:dyDescent="0.2">
      <c r="F60" s="107"/>
      <c r="G60" s="107"/>
    </row>
    <row r="61" spans="6:7" x14ac:dyDescent="0.2">
      <c r="F61" s="107"/>
      <c r="G61" s="107"/>
    </row>
    <row r="62" spans="6:7" x14ac:dyDescent="0.2">
      <c r="F62" s="107"/>
      <c r="G62" s="107"/>
    </row>
    <row r="63" spans="6:7" x14ac:dyDescent="0.2">
      <c r="F63" s="107"/>
      <c r="G63" s="107"/>
    </row>
    <row r="64" spans="6:7" x14ac:dyDescent="0.2">
      <c r="F64" s="107"/>
      <c r="G64" s="107"/>
    </row>
    <row r="65" spans="6:6" x14ac:dyDescent="0.2">
      <c r="F65" s="107"/>
    </row>
  </sheetData>
  <sortState ref="A12:C39">
    <sortCondition ref="A12:A39"/>
  </sortState>
  <mergeCells count="1">
    <mergeCell ref="L11:M11"/>
  </mergeCells>
  <pageMargins left="0.70866141732283472" right="0.70866141732283472" top="0.74803149606299213" bottom="0.74803149606299213" header="0.31496062992125984" footer="0.31496062992125984"/>
  <pageSetup scale="3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7">
    <pageSetUpPr fitToPage="1"/>
  </sheetPr>
  <dimension ref="D5:N44"/>
  <sheetViews>
    <sheetView showGridLines="0" zoomScale="75" zoomScaleNormal="75" workbookViewId="0"/>
  </sheetViews>
  <sheetFormatPr baseColWidth="10" defaultColWidth="11.42578125" defaultRowHeight="12.75" x14ac:dyDescent="0.2"/>
  <cols>
    <col min="1" max="4" width="11.42578125" style="20"/>
    <col min="5" max="5" width="13.85546875" style="20" bestFit="1" customWidth="1"/>
    <col min="6" max="6" width="11.5703125" style="20" bestFit="1" customWidth="1"/>
    <col min="7" max="7" width="14.85546875" style="20" customWidth="1"/>
    <col min="8" max="16384" width="11.42578125" style="20"/>
  </cols>
  <sheetData>
    <row r="5" spans="13:14" ht="13.5" thickBot="1" x14ac:dyDescent="0.25"/>
    <row r="6" spans="13:14" ht="13.5" thickBot="1" x14ac:dyDescent="0.25">
      <c r="M6" s="457" t="s">
        <v>63</v>
      </c>
      <c r="N6" s="458"/>
    </row>
    <row r="33" spans="4:14" ht="13.5" thickBot="1" x14ac:dyDescent="0.25"/>
    <row r="34" spans="4:14" ht="13.5" thickBot="1" x14ac:dyDescent="0.25">
      <c r="M34" s="457" t="s">
        <v>63</v>
      </c>
      <c r="N34" s="458"/>
    </row>
    <row r="36" spans="4:14" x14ac:dyDescent="0.2">
      <c r="D36" s="104"/>
      <c r="E36" s="105" t="s">
        <v>166</v>
      </c>
      <c r="F36" s="105" t="s">
        <v>165</v>
      </c>
      <c r="G36" s="105" t="s">
        <v>188</v>
      </c>
      <c r="H36" s="105" t="s">
        <v>166</v>
      </c>
      <c r="I36" s="105" t="s">
        <v>165</v>
      </c>
    </row>
    <row r="37" spans="4:14" x14ac:dyDescent="0.2">
      <c r="D37" s="106" t="s">
        <v>199</v>
      </c>
      <c r="E37" s="21">
        <f>'Todos los años'!O90</f>
        <v>0</v>
      </c>
      <c r="F37" s="21">
        <f>'Todos los años'!P90</f>
        <v>0</v>
      </c>
      <c r="G37" s="22">
        <f t="shared" ref="G37:G42" si="0">SUM(E37:F37)</f>
        <v>0</v>
      </c>
      <c r="H37" s="32" t="e">
        <f t="shared" ref="H37:H42" si="1">E37/G37</f>
        <v>#DIV/0!</v>
      </c>
      <c r="I37" s="32" t="e">
        <f t="shared" ref="I37:I42" si="2">F37/G37</f>
        <v>#DIV/0!</v>
      </c>
    </row>
    <row r="38" spans="4:14" x14ac:dyDescent="0.2">
      <c r="D38" s="106" t="s">
        <v>200</v>
      </c>
      <c r="E38" s="21">
        <f>'Todos los años'!W90</f>
        <v>0</v>
      </c>
      <c r="F38" s="21">
        <f>'Todos los años'!X90</f>
        <v>0</v>
      </c>
      <c r="G38" s="22">
        <f t="shared" si="0"/>
        <v>0</v>
      </c>
      <c r="H38" s="32" t="e">
        <f t="shared" si="1"/>
        <v>#DIV/0!</v>
      </c>
      <c r="I38" s="32" t="e">
        <f t="shared" si="2"/>
        <v>#DIV/0!</v>
      </c>
    </row>
    <row r="39" spans="4:14" x14ac:dyDescent="0.2">
      <c r="D39" s="106" t="s">
        <v>201</v>
      </c>
      <c r="E39" s="21">
        <f>'Todos los años'!AE90</f>
        <v>0</v>
      </c>
      <c r="F39" s="21">
        <f>'Todos los años'!AF90</f>
        <v>0</v>
      </c>
      <c r="G39" s="22">
        <f t="shared" si="0"/>
        <v>0</v>
      </c>
      <c r="H39" s="32" t="e">
        <f t="shared" si="1"/>
        <v>#DIV/0!</v>
      </c>
      <c r="I39" s="32" t="e">
        <f t="shared" si="2"/>
        <v>#DIV/0!</v>
      </c>
    </row>
    <row r="40" spans="4:14" x14ac:dyDescent="0.2">
      <c r="D40" s="106" t="s">
        <v>258</v>
      </c>
      <c r="E40" s="21">
        <f>+'Todos los años'!AM90</f>
        <v>0</v>
      </c>
      <c r="F40" s="21">
        <f>+'Todos los años'!AN90</f>
        <v>0</v>
      </c>
      <c r="G40" s="22">
        <f t="shared" si="0"/>
        <v>0</v>
      </c>
      <c r="H40" s="32" t="e">
        <f t="shared" si="1"/>
        <v>#DIV/0!</v>
      </c>
      <c r="I40" s="32" t="e">
        <f t="shared" si="2"/>
        <v>#DIV/0!</v>
      </c>
    </row>
    <row r="41" spans="4:14" x14ac:dyDescent="0.2">
      <c r="D41" s="106" t="s">
        <v>281</v>
      </c>
      <c r="E41" s="21">
        <f>'Todos los años'!AU90</f>
        <v>0</v>
      </c>
      <c r="F41" s="21">
        <f>'Todos los años'!AV90</f>
        <v>0</v>
      </c>
      <c r="G41" s="22">
        <f t="shared" si="0"/>
        <v>0</v>
      </c>
      <c r="H41" s="32" t="e">
        <f t="shared" si="1"/>
        <v>#DIV/0!</v>
      </c>
      <c r="I41" s="32" t="e">
        <f t="shared" si="2"/>
        <v>#DIV/0!</v>
      </c>
    </row>
    <row r="42" spans="4:14" x14ac:dyDescent="0.2">
      <c r="D42" s="104" t="s">
        <v>87</v>
      </c>
      <c r="E42" s="22">
        <f>SUM(E38:E39)</f>
        <v>0</v>
      </c>
      <c r="F42" s="22">
        <f>SUM(F38:F39)</f>
        <v>0</v>
      </c>
      <c r="G42" s="22">
        <f t="shared" si="0"/>
        <v>0</v>
      </c>
      <c r="H42" s="32" t="e">
        <f t="shared" si="1"/>
        <v>#DIV/0!</v>
      </c>
      <c r="I42" s="32" t="e">
        <f t="shared" si="2"/>
        <v>#DIV/0!</v>
      </c>
    </row>
    <row r="44" spans="4:14" x14ac:dyDescent="0.2">
      <c r="E44" s="107"/>
    </row>
  </sheetData>
  <mergeCells count="2">
    <mergeCell ref="M6:N6"/>
    <mergeCell ref="M34:N34"/>
  </mergeCells>
  <phoneticPr fontId="2" type="noConversion"/>
  <hyperlinks>
    <hyperlink ref="M6" location="Indice!A1" display="Volver al Indice" xr:uid="{00000000-0004-0000-1F00-000000000000}"/>
    <hyperlink ref="M34" location="Indice!A1" display="Volver al Indice" xr:uid="{00000000-0004-0000-1F00-000001000000}"/>
    <hyperlink ref="M6:N6" location="Indice!B32" display="Volver al Indice" xr:uid="{00000000-0004-0000-1F00-000002000000}"/>
    <hyperlink ref="M34:N34" location="Indice!B32" display="Volver al Indice" xr:uid="{00000000-0004-0000-1F00-000003000000}"/>
  </hyperlinks>
  <pageMargins left="0.74803149606299213" right="0.74803149606299213" top="0.98425196850393704" bottom="0.98425196850393704" header="0" footer="0"/>
  <pageSetup scale="54"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9">
    <pageSetUpPr fitToPage="1"/>
  </sheetPr>
  <dimension ref="C3:T48"/>
  <sheetViews>
    <sheetView showGridLines="0" zoomScaleNormal="100" workbookViewId="0"/>
  </sheetViews>
  <sheetFormatPr baseColWidth="10" defaultColWidth="11.42578125" defaultRowHeight="12.75" x14ac:dyDescent="0.2"/>
  <cols>
    <col min="1" max="3" width="11.42578125" style="20"/>
    <col min="4" max="4" width="13.85546875" style="20" bestFit="1" customWidth="1"/>
    <col min="5" max="5" width="13.42578125" style="20" customWidth="1"/>
    <col min="6" max="6" width="18.28515625" style="20" customWidth="1"/>
    <col min="7" max="16" width="11.42578125" style="20"/>
    <col min="17" max="17" width="19.42578125" style="20" customWidth="1"/>
    <col min="18" max="18" width="21" style="20" customWidth="1"/>
    <col min="19" max="19" width="20.42578125" style="20" customWidth="1"/>
    <col min="20" max="20" width="22.7109375" style="20" customWidth="1"/>
    <col min="21" max="16384" width="11.42578125" style="20"/>
  </cols>
  <sheetData>
    <row r="3" spans="17:20" ht="15" x14ac:dyDescent="0.2">
      <c r="Q3" s="481" t="s">
        <v>564</v>
      </c>
      <c r="R3" s="481"/>
      <c r="S3" s="481"/>
      <c r="T3" s="481"/>
    </row>
    <row r="5" spans="17:20" x14ac:dyDescent="0.2">
      <c r="Q5" s="317"/>
      <c r="R5" s="318" t="s">
        <v>166</v>
      </c>
      <c r="S5" s="318" t="s">
        <v>187</v>
      </c>
      <c r="T5" s="318" t="s">
        <v>188</v>
      </c>
    </row>
    <row r="6" spans="17:20" x14ac:dyDescent="0.2">
      <c r="Q6" s="319" t="s">
        <v>186</v>
      </c>
      <c r="R6" s="354">
        <v>39539022</v>
      </c>
      <c r="S6" s="354">
        <v>2308984</v>
      </c>
      <c r="T6" s="354">
        <v>41848006</v>
      </c>
    </row>
    <row r="7" spans="17:20" x14ac:dyDescent="0.2">
      <c r="Q7" s="319" t="s">
        <v>184</v>
      </c>
      <c r="R7" s="354">
        <v>6512429</v>
      </c>
      <c r="S7" s="354">
        <v>362482</v>
      </c>
      <c r="T7" s="354">
        <v>6874911</v>
      </c>
    </row>
    <row r="8" spans="17:20" x14ac:dyDescent="0.2">
      <c r="Q8" s="319" t="s">
        <v>185</v>
      </c>
      <c r="R8" s="354">
        <v>12284261</v>
      </c>
      <c r="S8" s="354">
        <v>501237</v>
      </c>
      <c r="T8" s="354">
        <v>12785498</v>
      </c>
    </row>
    <row r="9" spans="17:20" x14ac:dyDescent="0.2">
      <c r="Q9" s="320" t="s">
        <v>87</v>
      </c>
      <c r="R9" s="321">
        <v>58335712</v>
      </c>
      <c r="S9" s="321">
        <v>3172703</v>
      </c>
      <c r="T9" s="355">
        <v>61508415</v>
      </c>
    </row>
    <row r="10" spans="17:20" x14ac:dyDescent="0.2">
      <c r="Q10" s="319" t="s">
        <v>186</v>
      </c>
      <c r="R10" s="322">
        <v>0.67778416761245663</v>
      </c>
      <c r="S10" s="322">
        <v>0.72776556771938627</v>
      </c>
      <c r="T10" s="322">
        <v>0.68036228863969261</v>
      </c>
    </row>
    <row r="11" spans="17:20" x14ac:dyDescent="0.2">
      <c r="Q11" s="319" t="s">
        <v>184</v>
      </c>
      <c r="R11" s="322">
        <v>0.11163708775852431</v>
      </c>
      <c r="S11" s="322">
        <v>0.11425021503746174</v>
      </c>
      <c r="T11" s="322">
        <v>0.11177187706755247</v>
      </c>
    </row>
    <row r="12" spans="17:20" x14ac:dyDescent="0.2">
      <c r="Q12" s="319" t="s">
        <v>185</v>
      </c>
      <c r="R12" s="322">
        <v>0.21057874462901902</v>
      </c>
      <c r="S12" s="322">
        <v>0.15798421724315198</v>
      </c>
      <c r="T12" s="322">
        <v>0.2078658342927549</v>
      </c>
    </row>
    <row r="13" spans="17:20" x14ac:dyDescent="0.2">
      <c r="Q13" s="323"/>
      <c r="R13" s="324">
        <v>1</v>
      </c>
      <c r="S13" s="324">
        <v>0.99999999999999989</v>
      </c>
      <c r="T13" s="324">
        <v>1</v>
      </c>
    </row>
    <row r="39" spans="3:9" x14ac:dyDescent="0.2">
      <c r="G39" s="108"/>
      <c r="H39" s="108"/>
      <c r="I39" s="108"/>
    </row>
    <row r="48" spans="3:9" x14ac:dyDescent="0.2">
      <c r="C48" s="117"/>
    </row>
  </sheetData>
  <mergeCells count="1">
    <mergeCell ref="Q3:T3"/>
  </mergeCells>
  <phoneticPr fontId="2" type="noConversion"/>
  <pageMargins left="0.74803149606299213" right="0.74803149606299213" top="0.98425196850393704" bottom="0.98425196850393704" header="0" footer="0"/>
  <pageSetup scale="3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ellIs" priority="12" operator="equal" id="{EA1C8491-3026-4367-B5C4-B3FF92FB3387}">
            <xm:f>'\Users\ymendez\OneDrive - superdesalud.gob.cl\Documentos\marzo 2025\[Casos Acumulados 202503 con formulas.xlsx]POBOBJ'!#REF!</xm:f>
            <x14:dxf>
              <font>
                <color rgb="FF9C0006"/>
              </font>
              <fill>
                <patternFill>
                  <bgColor rgb="FFFFC7CE"/>
                </patternFill>
              </fill>
            </x14:dxf>
          </x14:cfRule>
          <xm:sqref>R9</xm:sqref>
        </x14:conditionalFormatting>
        <x14:conditionalFormatting xmlns:xm="http://schemas.microsoft.com/office/excel/2006/main">
          <x14:cfRule type="cellIs" priority="11" operator="equal" id="{D43F7D31-0FAD-44BB-A111-8D3FBDAF92EE}">
            <xm:f>'\Users\ymendez\OneDrive - superdesalud.gob.cl\Documentos\marzo 2025\[Casos Acumulados 202503 con formulas.xlsx]POBOBJ'!#REF!</xm:f>
            <x14:dxf>
              <font>
                <color rgb="FF9C0006"/>
              </font>
              <fill>
                <patternFill>
                  <bgColor rgb="FFFFC7CE"/>
                </patternFill>
              </fill>
            </x14:dxf>
          </x14:cfRule>
          <xm:sqref>S9</xm:sqref>
        </x14:conditionalFormatting>
        <x14:conditionalFormatting xmlns:xm="http://schemas.microsoft.com/office/excel/2006/main">
          <x14:cfRule type="cellIs" priority="10" operator="equal" id="{F6BB70B6-D8C3-4B8F-9515-4FC2BC9471D1}">
            <xm:f>'\Users\ymendez\OneDrive - superdesalud.gob.cl\Documentos\marzo 2025\[Casos Acumulados 202503 con formulas.xlsx]POBOBJ'!#REF!</xm:f>
            <x14:dxf>
              <font>
                <color rgb="FF9C0006"/>
              </font>
              <fill>
                <patternFill>
                  <bgColor rgb="FFFFC7CE"/>
                </patternFill>
              </fill>
            </x14:dxf>
          </x14:cfRule>
          <xm:sqref>T9</xm:sqref>
        </x14:conditionalFormatting>
        <x14:conditionalFormatting xmlns:xm="http://schemas.microsoft.com/office/excel/2006/main">
          <x14:cfRule type="cellIs" priority="9" operator="equal" id="{4A401EFB-1AC0-4AE7-B254-15456B48746F}">
            <xm:f>'\Users\ymendez\OneDrive - superdesalud.gob.cl\Documentos\marzo 2025\[Casos Acumulados 202503 con formulas.xlsx]POBOBJ'!#REF!</xm:f>
            <x14:dxf>
              <font>
                <color rgb="FF9C0006"/>
              </font>
              <fill>
                <patternFill>
                  <bgColor rgb="FFFFC7CE"/>
                </patternFill>
              </fill>
            </x14:dxf>
          </x14:cfRule>
          <xm:sqref>R7</xm:sqref>
        </x14:conditionalFormatting>
        <x14:conditionalFormatting xmlns:xm="http://schemas.microsoft.com/office/excel/2006/main">
          <x14:cfRule type="cellIs" priority="8" operator="equal" id="{E6BE6E13-387F-4C7B-9CA2-FF3D7B12BFEA}">
            <xm:f>'\Users\ymendez\OneDrive - superdesalud.gob.cl\Documentos\marzo 2025\[Casos Acumulados 202503 con formulas.xlsx]POBOBJ'!#REF!</xm:f>
            <x14:dxf>
              <font>
                <color rgb="FF9C0006"/>
              </font>
              <fill>
                <patternFill>
                  <bgColor rgb="FFFFC7CE"/>
                </patternFill>
              </fill>
            </x14:dxf>
          </x14:cfRule>
          <xm:sqref>S7</xm:sqref>
        </x14:conditionalFormatting>
        <x14:conditionalFormatting xmlns:xm="http://schemas.microsoft.com/office/excel/2006/main">
          <x14:cfRule type="cellIs" priority="7" operator="equal" id="{E340ADE7-8FDF-488C-8C37-741182694B99}">
            <xm:f>'\Users\ymendez\OneDrive - superdesalud.gob.cl\Documentos\marzo 2025\[Casos Acumulados 202503 con formulas.xlsx]POBOBJ'!#REF!</xm:f>
            <x14:dxf>
              <font>
                <color rgb="FF9C0006"/>
              </font>
              <fill>
                <patternFill>
                  <bgColor rgb="FFFFC7CE"/>
                </patternFill>
              </fill>
            </x14:dxf>
          </x14:cfRule>
          <xm:sqref>T7</xm:sqref>
        </x14:conditionalFormatting>
        <x14:conditionalFormatting xmlns:xm="http://schemas.microsoft.com/office/excel/2006/main">
          <x14:cfRule type="cellIs" priority="6" operator="equal" id="{BAF77408-CEE2-4A78-8120-39F82791832E}">
            <xm:f>'\Users\ymendez\OneDrive - superdesalud.gob.cl\Documentos\marzo 2025\[Casos Acumulados 202503 con formulas.xlsx]POBOBJ'!#REF!</xm:f>
            <x14:dxf>
              <font>
                <color rgb="FF9C0006"/>
              </font>
              <fill>
                <patternFill>
                  <bgColor rgb="FFFFC7CE"/>
                </patternFill>
              </fill>
            </x14:dxf>
          </x14:cfRule>
          <xm:sqref>R6</xm:sqref>
        </x14:conditionalFormatting>
        <x14:conditionalFormatting xmlns:xm="http://schemas.microsoft.com/office/excel/2006/main">
          <x14:cfRule type="cellIs" priority="5" operator="equal" id="{6D012213-B074-4566-B8BA-019F05149D64}">
            <xm:f>'\Users\ymendez\OneDrive - superdesalud.gob.cl\Documentos\marzo 2025\[Casos Acumulados 202503 con formulas.xlsx]POBOBJ'!#REF!</xm:f>
            <x14:dxf>
              <font>
                <color rgb="FF9C0006"/>
              </font>
              <fill>
                <patternFill>
                  <bgColor rgb="FFFFC7CE"/>
                </patternFill>
              </fill>
            </x14:dxf>
          </x14:cfRule>
          <xm:sqref>S6</xm:sqref>
        </x14:conditionalFormatting>
        <x14:conditionalFormatting xmlns:xm="http://schemas.microsoft.com/office/excel/2006/main">
          <x14:cfRule type="cellIs" priority="4" operator="equal" id="{EEBB8D34-EDBF-4531-8EAE-E92A5DC687C7}">
            <xm:f>'\Users\ymendez\OneDrive - superdesalud.gob.cl\Documentos\marzo 2025\[Casos Acumulados 202503 con formulas.xlsx]POBOBJ'!#REF!</xm:f>
            <x14:dxf>
              <font>
                <color rgb="FF9C0006"/>
              </font>
              <fill>
                <patternFill>
                  <bgColor rgb="FFFFC7CE"/>
                </patternFill>
              </fill>
            </x14:dxf>
          </x14:cfRule>
          <xm:sqref>T6</xm:sqref>
        </x14:conditionalFormatting>
        <x14:conditionalFormatting xmlns:xm="http://schemas.microsoft.com/office/excel/2006/main">
          <x14:cfRule type="cellIs" priority="3" operator="equal" id="{6B66C59C-C48A-4C27-99CA-42AC955878F2}">
            <xm:f>'\Users\ymendez\OneDrive - superdesalud.gob.cl\Documentos\marzo 2025\[Casos Acumulados 202503 con formulas.xlsx]POBOBJ'!#REF!</xm:f>
            <x14:dxf>
              <font>
                <color rgb="FF9C0006"/>
              </font>
              <fill>
                <patternFill>
                  <bgColor rgb="FFFFC7CE"/>
                </patternFill>
              </fill>
            </x14:dxf>
          </x14:cfRule>
          <xm:sqref>R8</xm:sqref>
        </x14:conditionalFormatting>
        <x14:conditionalFormatting xmlns:xm="http://schemas.microsoft.com/office/excel/2006/main">
          <x14:cfRule type="cellIs" priority="2" operator="equal" id="{5636498A-2825-4F56-94B4-75CE1D2AE3C9}">
            <xm:f>'\Users\ymendez\OneDrive - superdesalud.gob.cl\Documentos\marzo 2025\[Casos Acumulados 202503 con formulas.xlsx]POBOBJ'!#REF!</xm:f>
            <x14:dxf>
              <font>
                <color rgb="FF9C0006"/>
              </font>
              <fill>
                <patternFill>
                  <bgColor rgb="FFFFC7CE"/>
                </patternFill>
              </fill>
            </x14:dxf>
          </x14:cfRule>
          <xm:sqref>S8</xm:sqref>
        </x14:conditionalFormatting>
        <x14:conditionalFormatting xmlns:xm="http://schemas.microsoft.com/office/excel/2006/main">
          <x14:cfRule type="cellIs" priority="1" operator="equal" id="{D1A5FF26-B44E-4892-9ADE-3B04AF59E76E}">
            <xm:f>'\Users\ymendez\OneDrive - superdesalud.gob.cl\Documentos\marzo 2025\[Casos Acumulados 202503 con formulas.xlsx]POBOBJ'!#REF!</xm:f>
            <x14:dxf>
              <font>
                <color rgb="FF9C0006"/>
              </font>
              <fill>
                <patternFill>
                  <bgColor rgb="FFFFC7CE"/>
                </patternFill>
              </fill>
            </x14:dxf>
          </x14:cfRule>
          <xm:sqref>T8</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29"/>
  <dimension ref="A9:W53"/>
  <sheetViews>
    <sheetView showGridLines="0" topLeftCell="C1" workbookViewId="0">
      <selection activeCell="C1" sqref="C1"/>
    </sheetView>
  </sheetViews>
  <sheetFormatPr baseColWidth="10" defaultRowHeight="12.75" x14ac:dyDescent="0.2"/>
  <cols>
    <col min="1" max="1" width="0.42578125" hidden="1" customWidth="1"/>
    <col min="2" max="2" width="3" hidden="1" customWidth="1"/>
    <col min="3" max="3" width="15.140625" bestFit="1" customWidth="1"/>
    <col min="4" max="4" width="12.42578125" customWidth="1"/>
    <col min="5" max="5" width="11.85546875" customWidth="1"/>
    <col min="6" max="6" width="12.42578125" customWidth="1"/>
    <col min="7" max="7" width="12.5703125" customWidth="1"/>
    <col min="8" max="8" width="13.7109375" customWidth="1"/>
    <col min="9" max="10" width="13.28515625" customWidth="1"/>
    <col min="11" max="11" width="13.7109375" customWidth="1"/>
    <col min="12" max="12" width="14.28515625" customWidth="1"/>
    <col min="13" max="13" width="13.85546875" customWidth="1"/>
    <col min="14" max="14" width="12.85546875" customWidth="1"/>
    <col min="15" max="15" width="12.7109375" customWidth="1"/>
    <col min="16" max="16" width="13.7109375" customWidth="1"/>
    <col min="17" max="17" width="13.5703125" customWidth="1"/>
    <col min="18" max="18" width="13.140625" customWidth="1"/>
    <col min="19" max="19" width="13.7109375" customWidth="1"/>
    <col min="20" max="20" width="13.5703125" customWidth="1"/>
    <col min="21" max="21" width="12.28515625" customWidth="1"/>
    <col min="22" max="22" width="12.85546875" customWidth="1"/>
    <col min="23" max="23" width="11.85546875" customWidth="1"/>
  </cols>
  <sheetData>
    <row r="9" spans="11:15" x14ac:dyDescent="0.2">
      <c r="K9" s="20"/>
      <c r="L9" s="20"/>
      <c r="M9" s="20"/>
      <c r="N9" s="20"/>
    </row>
    <row r="10" spans="11:15" x14ac:dyDescent="0.2">
      <c r="K10" s="20"/>
      <c r="L10" s="20"/>
      <c r="M10" s="20"/>
      <c r="N10" s="20"/>
    </row>
    <row r="11" spans="11:15" x14ac:dyDescent="0.2">
      <c r="N11" s="211"/>
      <c r="O11" s="211"/>
    </row>
    <row r="12" spans="11:15" x14ac:dyDescent="0.2">
      <c r="N12" s="479"/>
      <c r="O12" s="479"/>
    </row>
    <row r="13" spans="11:15" x14ac:dyDescent="0.2">
      <c r="N13" s="20"/>
      <c r="O13" s="20"/>
    </row>
    <row r="14" spans="11:15" x14ac:dyDescent="0.2">
      <c r="K14" s="20"/>
      <c r="L14" s="20"/>
      <c r="M14" s="20"/>
      <c r="N14" s="20"/>
    </row>
    <row r="15" spans="11:15" x14ac:dyDescent="0.2">
      <c r="K15" s="20"/>
      <c r="L15" s="20"/>
      <c r="M15" s="20"/>
      <c r="N15" s="20"/>
    </row>
    <row r="35" spans="1:23" ht="18" customHeight="1" x14ac:dyDescent="0.2">
      <c r="A35" s="162" t="s">
        <v>262</v>
      </c>
      <c r="B35" s="162" t="s">
        <v>263</v>
      </c>
      <c r="C35" s="325"/>
      <c r="D35" s="325" t="s">
        <v>264</v>
      </c>
      <c r="E35" s="325" t="s">
        <v>265</v>
      </c>
      <c r="F35" s="325" t="s">
        <v>266</v>
      </c>
      <c r="G35" s="325" t="s">
        <v>267</v>
      </c>
      <c r="H35" s="325" t="s">
        <v>268</v>
      </c>
      <c r="I35" s="325" t="s">
        <v>269</v>
      </c>
      <c r="J35" s="325" t="s">
        <v>270</v>
      </c>
      <c r="K35" s="325" t="s">
        <v>285</v>
      </c>
      <c r="L35" s="325" t="s">
        <v>300</v>
      </c>
      <c r="M35" s="325" t="s">
        <v>302</v>
      </c>
      <c r="N35" s="325" t="s">
        <v>314</v>
      </c>
      <c r="O35" s="325" t="s">
        <v>352</v>
      </c>
      <c r="P35" s="325" t="s">
        <v>364</v>
      </c>
      <c r="Q35" s="325" t="s">
        <v>371</v>
      </c>
      <c r="R35" s="325" t="s">
        <v>382</v>
      </c>
      <c r="S35" s="325" t="s">
        <v>397</v>
      </c>
      <c r="T35" s="325" t="s">
        <v>468</v>
      </c>
      <c r="U35" s="325" t="s">
        <v>507</v>
      </c>
      <c r="V35" s="325" t="s">
        <v>537</v>
      </c>
      <c r="W35" s="325" t="s">
        <v>559</v>
      </c>
    </row>
    <row r="36" spans="1:23" x14ac:dyDescent="0.2">
      <c r="A36" s="162">
        <v>1</v>
      </c>
      <c r="B36" s="162">
        <v>25</v>
      </c>
      <c r="C36" s="326" t="s">
        <v>271</v>
      </c>
      <c r="D36" s="112">
        <v>2021849</v>
      </c>
      <c r="E36" s="112">
        <v>3011151</v>
      </c>
      <c r="F36" s="112">
        <v>3936841</v>
      </c>
      <c r="G36" s="112">
        <v>4977610</v>
      </c>
      <c r="H36" s="112">
        <v>5912303</v>
      </c>
      <c r="I36" s="112">
        <v>7140561</v>
      </c>
      <c r="J36" s="112">
        <v>8556147</v>
      </c>
      <c r="K36" s="112">
        <v>10037455</v>
      </c>
      <c r="L36" s="112">
        <v>11671889</v>
      </c>
      <c r="M36" s="112">
        <v>13355187</v>
      </c>
      <c r="N36" s="112">
        <v>15077675</v>
      </c>
      <c r="O36" s="112">
        <v>16730159</v>
      </c>
      <c r="P36" s="112">
        <v>18560335</v>
      </c>
      <c r="Q36" s="112">
        <v>20518019</v>
      </c>
      <c r="R36" s="112">
        <v>22011217</v>
      </c>
      <c r="S36" s="112">
        <v>23113110</v>
      </c>
      <c r="T36" s="112">
        <v>24948208</v>
      </c>
      <c r="U36" s="112">
        <v>27019797</v>
      </c>
      <c r="V36" s="112">
        <v>29103589</v>
      </c>
      <c r="W36" s="112">
        <v>31312713</v>
      </c>
    </row>
    <row r="37" spans="1:23" x14ac:dyDescent="0.2">
      <c r="A37" s="162">
        <v>26</v>
      </c>
      <c r="B37" s="162">
        <v>40</v>
      </c>
      <c r="C37" s="326" t="s">
        <v>272</v>
      </c>
      <c r="D37" s="112"/>
      <c r="E37" s="112">
        <v>546165</v>
      </c>
      <c r="F37" s="112">
        <v>1032298</v>
      </c>
      <c r="G37" s="112">
        <v>1545665</v>
      </c>
      <c r="H37" s="112">
        <v>1990695</v>
      </c>
      <c r="I37" s="112">
        <v>2443380</v>
      </c>
      <c r="J37" s="112">
        <v>2924659</v>
      </c>
      <c r="K37" s="112">
        <v>3389535</v>
      </c>
      <c r="L37" s="112">
        <v>3854057</v>
      </c>
      <c r="M37" s="112">
        <v>4347619</v>
      </c>
      <c r="N37" s="112">
        <v>4864856</v>
      </c>
      <c r="O37" s="112">
        <v>5363987</v>
      </c>
      <c r="P37" s="112">
        <v>5914868</v>
      </c>
      <c r="Q37" s="112">
        <v>6494087</v>
      </c>
      <c r="R37" s="112">
        <v>6952159</v>
      </c>
      <c r="S37" s="112">
        <v>7292553</v>
      </c>
      <c r="T37" s="112">
        <v>7820043</v>
      </c>
      <c r="U37" s="112">
        <v>8435108</v>
      </c>
      <c r="V37" s="112">
        <v>9104461</v>
      </c>
      <c r="W37" s="112">
        <v>9822721</v>
      </c>
    </row>
    <row r="38" spans="1:23" x14ac:dyDescent="0.2">
      <c r="A38" s="162">
        <v>41</v>
      </c>
      <c r="B38" s="162">
        <v>56</v>
      </c>
      <c r="C38" s="319" t="s">
        <v>273</v>
      </c>
      <c r="D38" s="112"/>
      <c r="E38" s="112"/>
      <c r="F38" s="112">
        <v>728976</v>
      </c>
      <c r="G38" s="112">
        <v>1468544</v>
      </c>
      <c r="H38" s="112">
        <v>2150062</v>
      </c>
      <c r="I38" s="112">
        <v>2855274</v>
      </c>
      <c r="J38" s="112">
        <v>3523325</v>
      </c>
      <c r="K38" s="112">
        <v>4156638</v>
      </c>
      <c r="L38" s="112">
        <v>4756798</v>
      </c>
      <c r="M38" s="112">
        <v>5336762</v>
      </c>
      <c r="N38" s="112">
        <v>5899571</v>
      </c>
      <c r="O38" s="112">
        <v>6435022</v>
      </c>
      <c r="P38" s="112">
        <v>6992450</v>
      </c>
      <c r="Q38" s="112">
        <v>7550322</v>
      </c>
      <c r="R38" s="112">
        <v>8048801</v>
      </c>
      <c r="S38" s="112">
        <v>8499290</v>
      </c>
      <c r="T38" s="112">
        <v>8971747</v>
      </c>
      <c r="U38" s="112">
        <v>9474881</v>
      </c>
      <c r="V38" s="112">
        <v>10000374</v>
      </c>
      <c r="W38" s="112">
        <v>10541797</v>
      </c>
    </row>
    <row r="39" spans="1:23" x14ac:dyDescent="0.2">
      <c r="A39" s="162">
        <v>57</v>
      </c>
      <c r="B39" s="162">
        <v>69</v>
      </c>
      <c r="C39" s="326" t="s">
        <v>274</v>
      </c>
      <c r="D39" s="112"/>
      <c r="E39" s="112"/>
      <c r="F39" s="112"/>
      <c r="G39" s="112"/>
      <c r="H39" s="112"/>
      <c r="I39" s="112">
        <v>267351</v>
      </c>
      <c r="J39" s="112">
        <v>573849</v>
      </c>
      <c r="K39" s="112">
        <v>916027</v>
      </c>
      <c r="L39" s="112">
        <v>1259590</v>
      </c>
      <c r="M39" s="112">
        <v>1606799</v>
      </c>
      <c r="N39" s="112">
        <v>1944956</v>
      </c>
      <c r="O39" s="112">
        <v>2282430</v>
      </c>
      <c r="P39" s="112">
        <v>2621996</v>
      </c>
      <c r="Q39" s="112">
        <v>2965318</v>
      </c>
      <c r="R39" s="112">
        <v>3237988</v>
      </c>
      <c r="S39" s="112">
        <v>3474641</v>
      </c>
      <c r="T39" s="112">
        <v>3748401</v>
      </c>
      <c r="U39" s="112">
        <v>4045125</v>
      </c>
      <c r="V39" s="112">
        <v>4338998</v>
      </c>
      <c r="W39" s="112">
        <v>4633552</v>
      </c>
    </row>
    <row r="40" spans="1:23" x14ac:dyDescent="0.2">
      <c r="A40" s="162">
        <v>70</v>
      </c>
      <c r="B40" s="162">
        <v>80</v>
      </c>
      <c r="C40" s="326" t="s">
        <v>299</v>
      </c>
      <c r="D40" s="112"/>
      <c r="E40" s="112"/>
      <c r="F40" s="112"/>
      <c r="G40" s="112"/>
      <c r="H40" s="112"/>
      <c r="I40" s="112"/>
      <c r="J40" s="112"/>
      <c r="K40" s="112"/>
      <c r="L40" s="112">
        <v>213981</v>
      </c>
      <c r="M40" s="112">
        <v>355796</v>
      </c>
      <c r="N40" s="112">
        <v>495252</v>
      </c>
      <c r="O40" s="112">
        <v>633337</v>
      </c>
      <c r="P40" s="112">
        <v>784647</v>
      </c>
      <c r="Q40" s="112">
        <v>943401</v>
      </c>
      <c r="R40" s="112">
        <v>1072547</v>
      </c>
      <c r="S40" s="112">
        <v>1186299</v>
      </c>
      <c r="T40" s="112">
        <v>1343530</v>
      </c>
      <c r="U40" s="112">
        <v>1509462</v>
      </c>
      <c r="V40" s="112">
        <v>1684620</v>
      </c>
      <c r="W40" s="112">
        <v>1867675</v>
      </c>
    </row>
    <row r="41" spans="1:23" x14ac:dyDescent="0.2">
      <c r="A41" s="162">
        <v>81</v>
      </c>
      <c r="B41" s="162">
        <v>85</v>
      </c>
      <c r="C41" s="326" t="s">
        <v>383</v>
      </c>
      <c r="D41" s="112"/>
      <c r="E41" s="112"/>
      <c r="F41" s="112"/>
      <c r="G41" s="112"/>
      <c r="H41" s="112"/>
      <c r="I41" s="112"/>
      <c r="J41" s="112"/>
      <c r="K41" s="112"/>
      <c r="L41" s="112"/>
      <c r="M41" s="112"/>
      <c r="N41" s="112"/>
      <c r="O41" s="112"/>
      <c r="P41" s="112"/>
      <c r="Q41" s="112"/>
      <c r="R41" s="112">
        <v>25203</v>
      </c>
      <c r="S41" s="112">
        <v>54016</v>
      </c>
      <c r="T41" s="112">
        <v>90608</v>
      </c>
      <c r="U41" s="112">
        <v>130784</v>
      </c>
      <c r="V41" s="112">
        <v>176109</v>
      </c>
      <c r="W41" s="112">
        <v>224783</v>
      </c>
    </row>
    <row r="42" spans="1:23" x14ac:dyDescent="0.2">
      <c r="A42" s="162"/>
      <c r="B42" s="162"/>
      <c r="C42" s="326" t="s">
        <v>508</v>
      </c>
      <c r="D42" s="112"/>
      <c r="E42" s="112"/>
      <c r="F42" s="112"/>
      <c r="G42" s="112"/>
      <c r="H42" s="112"/>
      <c r="I42" s="112"/>
      <c r="J42" s="112"/>
      <c r="K42" s="112"/>
      <c r="L42" s="112"/>
      <c r="M42" s="112"/>
      <c r="N42" s="112"/>
      <c r="O42" s="112"/>
      <c r="P42" s="112"/>
      <c r="Q42" s="112"/>
      <c r="R42" s="112"/>
      <c r="S42" s="112"/>
      <c r="T42" s="112"/>
      <c r="U42" s="112">
        <v>1377</v>
      </c>
      <c r="V42" s="112">
        <v>3929</v>
      </c>
      <c r="W42" s="112">
        <v>6742</v>
      </c>
    </row>
    <row r="43" spans="1:23" ht="12.6" customHeight="1" x14ac:dyDescent="0.2">
      <c r="A43" s="162"/>
      <c r="B43" s="162"/>
      <c r="C43" s="327" t="s">
        <v>87</v>
      </c>
      <c r="D43" s="328">
        <v>2021849</v>
      </c>
      <c r="E43" s="328">
        <v>3557316</v>
      </c>
      <c r="F43" s="328">
        <v>5698115</v>
      </c>
      <c r="G43" s="328">
        <v>7991819</v>
      </c>
      <c r="H43" s="328">
        <v>10053060</v>
      </c>
      <c r="I43" s="328">
        <v>12706566</v>
      </c>
      <c r="J43" s="328">
        <v>15577980</v>
      </c>
      <c r="K43" s="328">
        <v>18499655</v>
      </c>
      <c r="L43" s="328">
        <v>21756315</v>
      </c>
      <c r="M43" s="328">
        <v>25002163</v>
      </c>
      <c r="N43" s="328">
        <v>28282310</v>
      </c>
      <c r="O43" s="328">
        <v>31444935</v>
      </c>
      <c r="P43" s="328">
        <v>34874296</v>
      </c>
      <c r="Q43" s="328">
        <v>38471147</v>
      </c>
      <c r="R43" s="328">
        <v>41347915</v>
      </c>
      <c r="S43" s="328">
        <v>43619909</v>
      </c>
      <c r="T43" s="328">
        <v>46922537</v>
      </c>
      <c r="U43" s="328">
        <v>50616534</v>
      </c>
      <c r="V43" s="328">
        <v>54412080</v>
      </c>
      <c r="W43" s="328">
        <v>58409983</v>
      </c>
    </row>
    <row r="44" spans="1:23" ht="18" customHeight="1" x14ac:dyDescent="0.2">
      <c r="A44" s="162"/>
      <c r="B44" s="162"/>
      <c r="C44" s="325"/>
      <c r="D44" s="325" t="s">
        <v>264</v>
      </c>
      <c r="E44" s="325" t="s">
        <v>265</v>
      </c>
      <c r="F44" s="325" t="s">
        <v>266</v>
      </c>
      <c r="G44" s="325" t="s">
        <v>267</v>
      </c>
      <c r="H44" s="325" t="s">
        <v>268</v>
      </c>
      <c r="I44" s="325" t="s">
        <v>269</v>
      </c>
      <c r="J44" s="325" t="s">
        <v>270</v>
      </c>
      <c r="K44" s="325" t="s">
        <v>285</v>
      </c>
      <c r="L44" s="325" t="s">
        <v>300</v>
      </c>
      <c r="M44" s="325" t="s">
        <v>302</v>
      </c>
      <c r="N44" s="325" t="s">
        <v>314</v>
      </c>
      <c r="O44" s="325" t="s">
        <v>352</v>
      </c>
      <c r="P44" s="325" t="s">
        <v>364</v>
      </c>
      <c r="Q44" s="325" t="s">
        <v>371</v>
      </c>
      <c r="R44" s="325" t="s">
        <v>382</v>
      </c>
      <c r="S44" s="325" t="s">
        <v>397</v>
      </c>
      <c r="T44" s="325" t="s">
        <v>468</v>
      </c>
      <c r="U44" s="325" t="s">
        <v>507</v>
      </c>
      <c r="V44" s="325" t="s">
        <v>537</v>
      </c>
      <c r="W44" s="325" t="s">
        <v>559</v>
      </c>
    </row>
    <row r="45" spans="1:23" x14ac:dyDescent="0.2">
      <c r="A45" s="162"/>
      <c r="B45" s="162"/>
      <c r="C45" s="326" t="s">
        <v>271</v>
      </c>
      <c r="D45" s="322">
        <v>1</v>
      </c>
      <c r="E45" s="322">
        <v>0.84646711172130895</v>
      </c>
      <c r="F45" s="322">
        <v>0.69090234226581948</v>
      </c>
      <c r="G45" s="322">
        <v>0.62283817989371382</v>
      </c>
      <c r="H45" s="322">
        <v>0.58810978945714043</v>
      </c>
      <c r="I45" s="333">
        <v>0.56195836074042349</v>
      </c>
      <c r="J45" s="322">
        <v>0.54924624373635089</v>
      </c>
      <c r="K45" s="322">
        <v>0.5425752534304018</v>
      </c>
      <c r="L45" s="336">
        <v>0.53648280970375728</v>
      </c>
      <c r="M45" s="322">
        <v>0.53416126436740696</v>
      </c>
      <c r="N45" s="322">
        <v>0.53311327822939503</v>
      </c>
      <c r="O45" s="322">
        <v>0.5320462262046336</v>
      </c>
      <c r="P45" s="322">
        <v>0.53220672899031429</v>
      </c>
      <c r="Q45" s="322">
        <v>0.53333525511989543</v>
      </c>
      <c r="R45" s="322">
        <v>0.53234164286155661</v>
      </c>
      <c r="S45" s="322">
        <v>0.52987524572781664</v>
      </c>
      <c r="T45" s="322">
        <v>0.53168923922421329</v>
      </c>
      <c r="U45" s="322">
        <v>0.53381365464494268</v>
      </c>
      <c r="V45" s="322">
        <v>0.53487367143472553</v>
      </c>
      <c r="W45" s="322">
        <v>0.53608495314919025</v>
      </c>
    </row>
    <row r="46" spans="1:23" x14ac:dyDescent="0.2">
      <c r="A46" s="162"/>
      <c r="B46" s="162"/>
      <c r="C46" s="326" t="s">
        <v>272</v>
      </c>
      <c r="D46" s="322"/>
      <c r="E46" s="322">
        <v>0.15353288827869102</v>
      </c>
      <c r="F46" s="322">
        <v>0.18116482380576734</v>
      </c>
      <c r="G46" s="322">
        <v>0.19340590671535479</v>
      </c>
      <c r="H46" s="322">
        <v>0.19801881218255935</v>
      </c>
      <c r="I46" s="333">
        <v>0.19229270913951102</v>
      </c>
      <c r="J46" s="322">
        <v>0.18774314769950917</v>
      </c>
      <c r="K46" s="322">
        <v>0.18322152494195162</v>
      </c>
      <c r="L46" s="336">
        <v>0.1771465893925511</v>
      </c>
      <c r="M46" s="322">
        <v>0.17388971506185286</v>
      </c>
      <c r="N46" s="322">
        <v>0.17201056066495277</v>
      </c>
      <c r="O46" s="322">
        <v>0.17058349778748153</v>
      </c>
      <c r="P46" s="322">
        <v>0.16960537353929667</v>
      </c>
      <c r="Q46" s="322">
        <v>0.1688040910243721</v>
      </c>
      <c r="R46" s="322">
        <v>0.16813807903010344</v>
      </c>
      <c r="S46" s="322">
        <v>0.16718404891674579</v>
      </c>
      <c r="T46" s="322">
        <v>0.16665857176477905</v>
      </c>
      <c r="U46" s="322">
        <v>0.16664728564780829</v>
      </c>
      <c r="V46" s="322">
        <v>0.1673242596129389</v>
      </c>
      <c r="W46" s="322">
        <v>0.16816853036920076</v>
      </c>
    </row>
    <row r="47" spans="1:23" x14ac:dyDescent="0.2">
      <c r="A47" s="162"/>
      <c r="B47" s="162"/>
      <c r="C47" s="319" t="s">
        <v>273</v>
      </c>
      <c r="D47" s="322"/>
      <c r="E47" s="322"/>
      <c r="F47" s="322">
        <v>0.12793283392841318</v>
      </c>
      <c r="G47" s="322">
        <v>0.18375591339093139</v>
      </c>
      <c r="H47" s="322">
        <v>0.21387139836030025</v>
      </c>
      <c r="I47" s="334">
        <v>0.22470854832060841</v>
      </c>
      <c r="J47" s="322">
        <v>0.22617341914677</v>
      </c>
      <c r="K47" s="322">
        <v>0.22468732525011953</v>
      </c>
      <c r="L47" s="337">
        <v>0.21863987536492277</v>
      </c>
      <c r="M47" s="322">
        <v>0.21345201213191034</v>
      </c>
      <c r="N47" s="322">
        <v>0.20859579716084012</v>
      </c>
      <c r="O47" s="322">
        <v>0.20464415016281637</v>
      </c>
      <c r="P47" s="322">
        <v>0.20050440588105348</v>
      </c>
      <c r="Q47" s="322">
        <v>0.19625934209863824</v>
      </c>
      <c r="R47" s="322">
        <v>0.19466038372188779</v>
      </c>
      <c r="S47" s="322">
        <v>0.19484887050085317</v>
      </c>
      <c r="T47" s="322">
        <v>0.19120336566626822</v>
      </c>
      <c r="U47" s="322">
        <v>0.1871894468317408</v>
      </c>
      <c r="V47" s="322">
        <v>0.18378959231111916</v>
      </c>
      <c r="W47" s="322">
        <v>0.18047937113763585</v>
      </c>
    </row>
    <row r="48" spans="1:23" x14ac:dyDescent="0.2">
      <c r="A48" s="162"/>
      <c r="B48" s="162"/>
      <c r="C48" s="326" t="s">
        <v>274</v>
      </c>
      <c r="D48" s="322"/>
      <c r="E48" s="322"/>
      <c r="F48" s="322"/>
      <c r="G48" s="322"/>
      <c r="H48" s="322"/>
      <c r="I48" s="333">
        <v>2.1040381799457067E-2</v>
      </c>
      <c r="J48" s="322">
        <v>3.6837189417369902E-2</v>
      </c>
      <c r="K48" s="322">
        <v>4.9515896377527041E-2</v>
      </c>
      <c r="L48" s="336">
        <v>5.7895374285580989E-2</v>
      </c>
      <c r="M48" s="322">
        <v>6.4266399671100455E-2</v>
      </c>
      <c r="N48" s="322">
        <v>6.8769347341147175E-2</v>
      </c>
      <c r="O48" s="322">
        <v>7.258498069720927E-2</v>
      </c>
      <c r="P48" s="322">
        <v>7.51841987003838E-2</v>
      </c>
      <c r="Q48" s="322">
        <v>7.7079011967072356E-2</v>
      </c>
      <c r="R48" s="322">
        <v>7.8310792696560397E-2</v>
      </c>
      <c r="S48" s="322">
        <v>7.9657227162028235E-2</v>
      </c>
      <c r="T48" s="322">
        <v>7.9884874937601949E-2</v>
      </c>
      <c r="U48" s="322">
        <v>7.9917068205420785E-2</v>
      </c>
      <c r="V48" s="322">
        <v>7.9743284947019114E-2</v>
      </c>
      <c r="W48" s="322">
        <v>7.93280833517791E-2</v>
      </c>
    </row>
    <row r="49" spans="1:23" x14ac:dyDescent="0.2">
      <c r="A49" s="162"/>
      <c r="B49" s="162"/>
      <c r="C49" s="326" t="s">
        <v>299</v>
      </c>
      <c r="D49" s="322"/>
      <c r="E49" s="322"/>
      <c r="F49" s="322"/>
      <c r="G49" s="322"/>
      <c r="H49" s="322"/>
      <c r="I49" s="333"/>
      <c r="J49" s="322"/>
      <c r="K49" s="322"/>
      <c r="L49" s="336">
        <v>9.8353512531878674E-3</v>
      </c>
      <c r="M49" s="322">
        <v>1.4230608767729415E-2</v>
      </c>
      <c r="N49" s="322">
        <v>1.7511016603664976E-2</v>
      </c>
      <c r="O49" s="322">
        <v>2.0141145147859266E-2</v>
      </c>
      <c r="P49" s="322">
        <v>2.2499292888951795E-2</v>
      </c>
      <c r="Q49" s="322">
        <v>2.4522299790021858E-2</v>
      </c>
      <c r="R49" s="322">
        <v>2.5939566723013723E-2</v>
      </c>
      <c r="S49" s="322">
        <v>2.7196274068338841E-2</v>
      </c>
      <c r="T49" s="322">
        <v>2.863293602389828E-2</v>
      </c>
      <c r="U49" s="322">
        <v>2.9821520375140662E-2</v>
      </c>
      <c r="V49" s="322">
        <v>3.0960404380791912E-2</v>
      </c>
      <c r="W49" s="322">
        <v>3.1975270391706841E-2</v>
      </c>
    </row>
    <row r="50" spans="1:23" x14ac:dyDescent="0.2">
      <c r="A50" s="162"/>
      <c r="B50" s="162"/>
      <c r="C50" s="326" t="s">
        <v>383</v>
      </c>
      <c r="D50" s="322"/>
      <c r="E50" s="322"/>
      <c r="F50" s="322"/>
      <c r="G50" s="322"/>
      <c r="H50" s="322"/>
      <c r="I50" s="331"/>
      <c r="J50" s="322"/>
      <c r="K50" s="322"/>
      <c r="L50" s="335"/>
      <c r="M50" s="322"/>
      <c r="N50" s="322"/>
      <c r="O50" s="326"/>
      <c r="P50" s="322"/>
      <c r="Q50" s="322"/>
      <c r="R50" s="322">
        <v>6.0953496687801549E-4</v>
      </c>
      <c r="S50" s="322">
        <v>1.238333624217327E-3</v>
      </c>
      <c r="T50" s="322">
        <v>1.9310123832392099E-3</v>
      </c>
      <c r="U50" s="322">
        <v>2.5838197455400639E-3</v>
      </c>
      <c r="V50" s="322">
        <v>3.2365790831741775E-3</v>
      </c>
      <c r="W50" s="322">
        <v>3.848366126043899E-3</v>
      </c>
    </row>
    <row r="51" spans="1:23" x14ac:dyDescent="0.2">
      <c r="A51" s="162"/>
      <c r="B51" s="162"/>
      <c r="C51" s="326" t="s">
        <v>508</v>
      </c>
      <c r="D51" s="322"/>
      <c r="E51" s="322"/>
      <c r="F51" s="322"/>
      <c r="G51" s="322"/>
      <c r="H51" s="322"/>
      <c r="I51" s="331"/>
      <c r="J51" s="322"/>
      <c r="K51" s="322"/>
      <c r="L51" s="335"/>
      <c r="M51" s="322"/>
      <c r="N51" s="322"/>
      <c r="O51" s="326"/>
      <c r="P51" s="322"/>
      <c r="Q51" s="322"/>
      <c r="R51" s="322"/>
      <c r="S51" s="322"/>
      <c r="T51" s="322"/>
      <c r="U51" s="322">
        <v>2.7204549406721526E-5</v>
      </c>
      <c r="V51" s="322">
        <v>7.2208230231228068E-5</v>
      </c>
      <c r="W51" s="322">
        <v>1.154254744432985E-4</v>
      </c>
    </row>
    <row r="52" spans="1:23" x14ac:dyDescent="0.2">
      <c r="A52" s="162"/>
      <c r="B52" s="162"/>
      <c r="C52" s="329" t="s">
        <v>87</v>
      </c>
      <c r="D52" s="330">
        <v>1</v>
      </c>
      <c r="E52" s="330">
        <v>1</v>
      </c>
      <c r="F52" s="330">
        <v>1</v>
      </c>
      <c r="G52" s="330">
        <v>1</v>
      </c>
      <c r="H52" s="330">
        <v>1</v>
      </c>
      <c r="I52" s="332">
        <v>1</v>
      </c>
      <c r="J52" s="330">
        <v>1</v>
      </c>
      <c r="K52" s="330">
        <v>1</v>
      </c>
      <c r="L52" s="330">
        <v>1</v>
      </c>
      <c r="M52" s="330">
        <v>1</v>
      </c>
      <c r="N52" s="330">
        <v>1</v>
      </c>
      <c r="O52" s="330">
        <v>1</v>
      </c>
      <c r="P52" s="330">
        <v>1</v>
      </c>
      <c r="Q52" s="330">
        <v>1</v>
      </c>
      <c r="R52" s="330">
        <v>1</v>
      </c>
      <c r="S52" s="330">
        <v>1</v>
      </c>
      <c r="T52" s="330">
        <v>1</v>
      </c>
      <c r="U52" s="330">
        <v>1</v>
      </c>
      <c r="V52" s="330">
        <v>1</v>
      </c>
      <c r="W52" s="330">
        <v>1</v>
      </c>
    </row>
    <row r="53" spans="1:23" x14ac:dyDescent="0.2">
      <c r="C53" s="117"/>
    </row>
  </sheetData>
  <mergeCells count="1">
    <mergeCell ref="N12:O12"/>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21"/>
  <dimension ref="A1:AP99"/>
  <sheetViews>
    <sheetView workbookViewId="0">
      <selection activeCell="N1" sqref="N1"/>
    </sheetView>
  </sheetViews>
  <sheetFormatPr baseColWidth="10" defaultRowHeight="12.75" x14ac:dyDescent="0.2"/>
  <cols>
    <col min="1" max="1" width="3.85546875" bestFit="1" customWidth="1"/>
    <col min="2" max="2" width="8.7109375" customWidth="1"/>
    <col min="3" max="3" width="9" customWidth="1"/>
    <col min="4" max="4" width="30.7109375" customWidth="1"/>
    <col min="5" max="5" width="11.42578125" customWidth="1"/>
    <col min="7" max="7" width="12.85546875" customWidth="1"/>
    <col min="10" max="10" width="12.28515625" bestFit="1" customWidth="1"/>
  </cols>
  <sheetData>
    <row r="1" spans="1:42" x14ac:dyDescent="0.2">
      <c r="C1" s="10">
        <f>+'Todos los años'!C3</f>
        <v>0</v>
      </c>
      <c r="D1" s="10">
        <f>+'Todos los años'!D3</f>
        <v>0</v>
      </c>
      <c r="E1" s="10">
        <f>+'Todos los años'!E3</f>
        <v>0</v>
      </c>
      <c r="F1" s="10">
        <f>+'Todos los años'!F3</f>
        <v>0</v>
      </c>
      <c r="G1" s="10">
        <f>+'Todos los años'!G3</f>
        <v>0</v>
      </c>
      <c r="H1" s="10">
        <f>+'Todos los años'!H3</f>
        <v>0</v>
      </c>
      <c r="I1" s="10">
        <f>+'Todos los años'!I3</f>
        <v>0</v>
      </c>
      <c r="J1" s="10">
        <f>+'Todos los años'!J3</f>
        <v>0</v>
      </c>
      <c r="K1" s="10">
        <f>+'Todos los años'!K3</f>
        <v>0</v>
      </c>
      <c r="L1" s="10">
        <f>+'Todos los años'!L3</f>
        <v>0</v>
      </c>
      <c r="M1" s="10">
        <f>+'Todos los años'!M3</f>
        <v>0</v>
      </c>
      <c r="N1" s="10">
        <f>+'Todos los años'!N3</f>
        <v>0</v>
      </c>
      <c r="O1" s="10">
        <f>+'Todos los años'!O3</f>
        <v>0</v>
      </c>
      <c r="P1" s="10">
        <f>+'Todos los años'!P3</f>
        <v>0</v>
      </c>
      <c r="Q1" s="10">
        <f>+'Todos los años'!Q3</f>
        <v>0</v>
      </c>
      <c r="R1" s="10">
        <f>+'Todos los años'!R3</f>
        <v>0</v>
      </c>
      <c r="S1" s="10">
        <f>+'Todos los años'!S3</f>
        <v>0</v>
      </c>
      <c r="T1" s="10">
        <f>+'Todos los años'!T3</f>
        <v>0</v>
      </c>
      <c r="U1" s="10">
        <f>+'Todos los años'!U3</f>
        <v>0</v>
      </c>
      <c r="V1" s="10">
        <f>+'Todos los años'!V3</f>
        <v>0</v>
      </c>
      <c r="W1" s="10">
        <f>+'Todos los años'!W3</f>
        <v>0</v>
      </c>
      <c r="X1" s="10">
        <f>+'Todos los años'!X3</f>
        <v>0</v>
      </c>
      <c r="Y1" s="10">
        <f>+'Todos los años'!Y3</f>
        <v>0</v>
      </c>
      <c r="Z1" s="10">
        <f>+'Todos los años'!Z3</f>
        <v>0</v>
      </c>
      <c r="AA1" s="10">
        <f>+'Todos los años'!AA3</f>
        <v>0</v>
      </c>
      <c r="AB1" s="10">
        <f>+'Todos los años'!AB3</f>
        <v>0</v>
      </c>
      <c r="AC1" s="10">
        <f>+'Todos los años'!AC3</f>
        <v>0</v>
      </c>
      <c r="AD1" s="10">
        <f>+'Todos los años'!AD3</f>
        <v>0</v>
      </c>
      <c r="AE1" s="10">
        <f>+'Todos los años'!AE3</f>
        <v>0</v>
      </c>
      <c r="AF1" s="10">
        <f>+'Todos los años'!AF3</f>
        <v>0</v>
      </c>
      <c r="AG1" s="10">
        <f>+'Todos los años'!AG3</f>
        <v>0</v>
      </c>
      <c r="AH1" s="10">
        <f>+'Todos los años'!AH3</f>
        <v>0</v>
      </c>
      <c r="AI1" s="10">
        <f>+'Todos los años'!AI3</f>
        <v>0</v>
      </c>
      <c r="AJ1" s="10">
        <f>+'Todos los años'!AJ3</f>
        <v>0</v>
      </c>
      <c r="AK1" s="10">
        <f>+'Todos los años'!AK3</f>
        <v>0</v>
      </c>
      <c r="AL1" s="10">
        <f>+'Todos los años'!AL3</f>
        <v>0</v>
      </c>
    </row>
    <row r="2" spans="1:42" x14ac:dyDescent="0.2">
      <c r="C2" s="1"/>
      <c r="D2" s="1"/>
      <c r="E2" s="4">
        <v>6</v>
      </c>
      <c r="F2" s="4">
        <v>6</v>
      </c>
      <c r="G2" s="1"/>
      <c r="H2" s="1"/>
      <c r="I2" s="4">
        <v>6</v>
      </c>
      <c r="J2" s="4">
        <v>6</v>
      </c>
      <c r="K2" s="1"/>
      <c r="L2" s="1"/>
      <c r="M2" s="4">
        <v>6</v>
      </c>
      <c r="N2" s="4">
        <v>6</v>
      </c>
      <c r="O2" s="1"/>
      <c r="P2" s="1"/>
      <c r="Q2" s="4"/>
      <c r="R2" s="1"/>
      <c r="S2" s="4">
        <v>6</v>
      </c>
      <c r="T2" s="4">
        <v>6</v>
      </c>
      <c r="U2" s="1"/>
      <c r="V2" s="1"/>
      <c r="W2" s="3"/>
      <c r="X2" s="5"/>
      <c r="Y2" s="5"/>
      <c r="Z2" s="5"/>
      <c r="AA2" s="5">
        <v>6</v>
      </c>
      <c r="AB2" s="5">
        <v>6</v>
      </c>
      <c r="AC2" s="5"/>
      <c r="AD2" s="5"/>
      <c r="AE2" s="5"/>
      <c r="AF2" s="5"/>
      <c r="AG2" s="5"/>
      <c r="AH2" s="5"/>
      <c r="AI2" s="3">
        <v>6</v>
      </c>
      <c r="AJ2" s="1">
        <v>6</v>
      </c>
    </row>
    <row r="3" spans="1:42" x14ac:dyDescent="0.2">
      <c r="B3" t="s">
        <v>209</v>
      </c>
      <c r="E3" t="s">
        <v>166</v>
      </c>
      <c r="F3" t="s">
        <v>165</v>
      </c>
      <c r="G3" t="s">
        <v>87</v>
      </c>
      <c r="I3" t="s">
        <v>166</v>
      </c>
      <c r="J3" t="s">
        <v>165</v>
      </c>
      <c r="K3" t="s">
        <v>87</v>
      </c>
      <c r="M3" t="s">
        <v>166</v>
      </c>
      <c r="N3" t="s">
        <v>165</v>
      </c>
      <c r="O3" t="s">
        <v>87</v>
      </c>
      <c r="S3" t="s">
        <v>166</v>
      </c>
      <c r="T3" t="s">
        <v>165</v>
      </c>
      <c r="U3" t="s">
        <v>87</v>
      </c>
      <c r="AA3" t="s">
        <v>166</v>
      </c>
      <c r="AB3" t="s">
        <v>165</v>
      </c>
      <c r="AC3" t="s">
        <v>87</v>
      </c>
      <c r="AI3" t="s">
        <v>166</v>
      </c>
      <c r="AJ3" t="s">
        <v>165</v>
      </c>
      <c r="AK3" t="s">
        <v>87</v>
      </c>
      <c r="AL3" s="9"/>
    </row>
    <row r="4" spans="1:42" x14ac:dyDescent="0.2">
      <c r="A4" s="9"/>
      <c r="B4" s="9" t="s">
        <v>203</v>
      </c>
      <c r="C4" s="9"/>
      <c r="D4" s="9"/>
      <c r="E4" s="9">
        <f>+SUMIFS('Todos los años'!E$4:E$89,'Todos los años'!$A$4:$A$89,"&gt;="&amp;PorGrpPrSal!$K12,'Todos los años'!$A$4:$A$89,"&lt;="&amp;PorGrpPrSal!$L12)</f>
        <v>1938014</v>
      </c>
      <c r="F4" s="9">
        <f>+SUMIFS('Todos los años'!F$4:F$89,'Todos los años'!$A$4:$A$89,"&gt;="&amp;PorGrpPrSal!$K12,'Todos los años'!$A$4:$A$89,"&lt;="&amp;PorGrpPrSal!$L12)</f>
        <v>83835</v>
      </c>
      <c r="G4" s="9">
        <f>+F4+E4</f>
        <v>2021849</v>
      </c>
      <c r="H4" s="11">
        <f>+G4/G$8</f>
        <v>1</v>
      </c>
      <c r="I4" s="9">
        <f>+SUMIFS('Todos los años'!I$4:I$89,'Todos los años'!$A$4:$A$89,"&gt;="&amp;PorGrpPrSal!$K12,'Todos los años'!$A$4:$A$89,"&lt;="&amp;PorGrpPrSal!$L12)</f>
        <v>2864768</v>
      </c>
      <c r="J4" s="9">
        <f>+SUMIFS('Todos los años'!J$4:J$89,'Todos los años'!$A$4:$A$89,"&gt;="&amp;PorGrpPrSal!$K12,'Todos los años'!$A$4:$A$89,"&lt;="&amp;PorGrpPrSal!$L12)</f>
        <v>146383</v>
      </c>
      <c r="K4" s="9">
        <f>+J4+I4</f>
        <v>3011151</v>
      </c>
      <c r="L4" s="11">
        <f>+K4/K$8</f>
        <v>0.84646711172130895</v>
      </c>
      <c r="M4" s="9">
        <f>+SUMIFS('Todos los años'!M$4:M$89,'Todos los años'!$A$4:$A$89,"&gt;="&amp;PorGrpPrSal!$K12,'Todos los años'!$A$4:$A$89,"&lt;="&amp;PorGrpPrSal!$L12)</f>
        <v>3739252</v>
      </c>
      <c r="N4" s="9">
        <f>+SUMIFS('Todos los años'!N$4:N$89,'Todos los años'!$A$4:$A$89,"&gt;="&amp;PorGrpPrSal!$K12,'Todos los años'!$A$4:$A$89,"&lt;="&amp;PorGrpPrSal!$L12)</f>
        <v>197589</v>
      </c>
      <c r="O4" s="9">
        <f>+N4+M4</f>
        <v>3936841</v>
      </c>
      <c r="P4" s="11">
        <f>+O4/O$8</f>
        <v>0.69090234226581948</v>
      </c>
      <c r="Q4" s="9"/>
      <c r="R4" s="9"/>
      <c r="S4" s="9">
        <f>+SUMIFS('Todos los años'!S$4:S$89,'Todos los años'!$A$4:$A$89,"&gt;="&amp;PorGrpPrSal!$K12,'Todos los años'!$A$4:$A$89,"&lt;="&amp;PorGrpPrSal!$L12)</f>
        <v>4705546</v>
      </c>
      <c r="T4" s="9">
        <f>+SUMIFS('Todos los años'!T$4:T$89,'Todos los años'!$A$4:$A$89,"&gt;="&amp;PorGrpPrSal!$K12,'Todos los años'!$A$4:$A$89,"&lt;="&amp;PorGrpPrSal!$L12)</f>
        <v>272064</v>
      </c>
      <c r="U4" s="9">
        <f>+T4+S4</f>
        <v>4977610</v>
      </c>
      <c r="V4" s="11">
        <f>+U4/U$8</f>
        <v>0.62283817989371382</v>
      </c>
      <c r="W4" s="9"/>
      <c r="X4" s="9"/>
      <c r="Y4" s="9"/>
      <c r="Z4" s="9"/>
      <c r="AA4" s="9">
        <f>+SUMIFS('Todos los años'!AA$4:AA$89,'Todos los años'!$A$4:$A$89,"&gt;="&amp;PorGrpPrSal!$K12,'Todos los años'!$A$4:$A$89,"&lt;="&amp;PorGrpPrSal!$L12)</f>
        <v>5580004</v>
      </c>
      <c r="AB4" s="9">
        <f>+SUMIFS('Todos los años'!AB$4:AB$89,'Todos los años'!$A$4:$A$89,"&gt;="&amp;PorGrpPrSal!$K12,'Todos los años'!$A$4:$A$89,"&lt;="&amp;PorGrpPrSal!$L12)</f>
        <v>332299</v>
      </c>
      <c r="AC4" s="9">
        <f>+AB4+AA4</f>
        <v>5912303</v>
      </c>
      <c r="AD4" s="11">
        <f>+AC4/AC$8</f>
        <v>0.58810978945714043</v>
      </c>
      <c r="AE4" s="9"/>
      <c r="AF4" s="9"/>
      <c r="AG4" s="9"/>
      <c r="AH4" s="9"/>
      <c r="AI4" s="9">
        <f>+SUMIFS('Todos los años'!AI$4:AI$89,'Todos los años'!$A$4:$A$89,"&gt;="&amp;PorGrpPrSal!$K12,'Todos los años'!$A$4:$A$89,"&lt;="&amp;PorGrpPrSal!$L12)</f>
        <v>6743519</v>
      </c>
      <c r="AJ4" s="9">
        <f>+SUMIFS('Todos los años'!AJ$4:AJ$89,'Todos los años'!$A$4:$A$89,"&gt;="&amp;PorGrpPrSal!$K12,'Todos los años'!$A$4:$A$89,"&lt;="&amp;PorGrpPrSal!$L12)</f>
        <v>397042</v>
      </c>
      <c r="AK4" s="9">
        <f>+AJ4+AI4</f>
        <v>7140561</v>
      </c>
      <c r="AL4" s="11">
        <f>+AK4/AK$8</f>
        <v>0.56195836074042349</v>
      </c>
    </row>
    <row r="5" spans="1:42" ht="22.5" x14ac:dyDescent="0.2">
      <c r="A5" s="6"/>
      <c r="B5" s="6" t="s">
        <v>204</v>
      </c>
      <c r="C5" s="9"/>
      <c r="D5" s="9"/>
      <c r="E5" s="9">
        <f>+SUMIFS('Todos los años'!E$4:E$89,'Todos los años'!$A$4:$A$89,"&gt;="&amp;PorGrpPrSal!$K13,'Todos los años'!$A$4:$A$89,"&lt;="&amp;PorGrpPrSal!$L13)</f>
        <v>0</v>
      </c>
      <c r="F5" s="9">
        <f>+SUMIFS('Todos los años'!F$4:F$89,'Todos los años'!$A$4:$A$89,"&gt;="&amp;PorGrpPrSal!$K13,'Todos los años'!$A$4:$A$89,"&lt;="&amp;PorGrpPrSal!$L13)</f>
        <v>0</v>
      </c>
      <c r="G5" s="9">
        <f>+F5+E5</f>
        <v>0</v>
      </c>
      <c r="H5" s="11"/>
      <c r="I5" s="9">
        <f>+SUMIFS('Todos los años'!I$4:I$89,'Todos los años'!$A$4:$A$89,"&gt;="&amp;PorGrpPrSal!$K13,'Todos los años'!$A$4:$A$89,"&lt;="&amp;PorGrpPrSal!$L13)</f>
        <v>511671</v>
      </c>
      <c r="J5" s="9">
        <f>+SUMIFS('Todos los años'!J$4:J$89,'Todos los años'!$A$4:$A$89,"&gt;="&amp;PorGrpPrSal!$K13,'Todos los años'!$A$4:$A$89,"&lt;="&amp;PorGrpPrSal!$L13)</f>
        <v>34494</v>
      </c>
      <c r="K5" s="9">
        <f>+J5+I5</f>
        <v>546165</v>
      </c>
      <c r="L5" s="11">
        <f>+K5/K$8</f>
        <v>0.15353288827869102</v>
      </c>
      <c r="M5" s="9">
        <f>+SUMIFS('Todos los años'!M$4:M$89,'Todos los años'!$A$4:$A$89,"&gt;="&amp;PorGrpPrSal!$K13,'Todos los años'!$A$4:$A$89,"&lt;="&amp;PorGrpPrSal!$L13)</f>
        <v>968205</v>
      </c>
      <c r="N5" s="9">
        <f>+SUMIFS('Todos los años'!N$4:N$89,'Todos los años'!$A$4:$A$89,"&gt;="&amp;PorGrpPrSal!$K13,'Todos los años'!$A$4:$A$89,"&lt;="&amp;PorGrpPrSal!$L13)</f>
        <v>64093</v>
      </c>
      <c r="O5" s="9">
        <f>+N5+M5</f>
        <v>1032298</v>
      </c>
      <c r="P5" s="11">
        <f>+O5/O$8</f>
        <v>0.18116482380576734</v>
      </c>
      <c r="Q5" s="9"/>
      <c r="R5" s="9"/>
      <c r="S5" s="9">
        <f>+SUMIFS('Todos los años'!S$4:S$89,'Todos los años'!$A$4:$A$89,"&gt;="&amp;PorGrpPrSal!$K13,'Todos los años'!$A$4:$A$89,"&lt;="&amp;PorGrpPrSal!$L13)</f>
        <v>1444145</v>
      </c>
      <c r="T5" s="9">
        <f>+SUMIFS('Todos los años'!T$4:T$89,'Todos los años'!$A$4:$A$89,"&gt;="&amp;PorGrpPrSal!$K13,'Todos los años'!$A$4:$A$89,"&lt;="&amp;PorGrpPrSal!$L13)</f>
        <v>101520</v>
      </c>
      <c r="U5" s="9">
        <f>+T5+S5</f>
        <v>1545665</v>
      </c>
      <c r="V5" s="11">
        <f>+U5/U$8</f>
        <v>0.19340590671535479</v>
      </c>
      <c r="W5" s="9"/>
      <c r="X5" s="9"/>
      <c r="Y5" s="9"/>
      <c r="Z5" s="9"/>
      <c r="AA5" s="9">
        <f>+SUMIFS('Todos los años'!AA$4:AA$89,'Todos los años'!$A$4:$A$89,"&gt;="&amp;PorGrpPrSal!$K13,'Todos los años'!$A$4:$A$89,"&lt;="&amp;PorGrpPrSal!$L13)</f>
        <v>1855143</v>
      </c>
      <c r="AB5" s="9">
        <f>+SUMIFS('Todos los años'!AB$4:AB$89,'Todos los años'!$A$4:$A$89,"&gt;="&amp;PorGrpPrSal!$K13,'Todos los años'!$A$4:$A$89,"&lt;="&amp;PorGrpPrSal!$L13)</f>
        <v>135552</v>
      </c>
      <c r="AC5" s="9">
        <f>+AB5+AA5</f>
        <v>1990695</v>
      </c>
      <c r="AD5" s="11">
        <f>+AC5/AC$8</f>
        <v>0.19801881218255935</v>
      </c>
      <c r="AE5" s="9"/>
      <c r="AF5" s="9"/>
      <c r="AG5" s="9"/>
      <c r="AH5" s="9"/>
      <c r="AI5" s="9">
        <f>+SUMIFS('Todos los años'!AI$4:AI$89,'Todos los años'!$A$4:$A$89,"&gt;="&amp;PorGrpPrSal!$K13,'Todos los años'!$A$4:$A$89,"&lt;="&amp;PorGrpPrSal!$L13)</f>
        <v>2273183</v>
      </c>
      <c r="AJ5" s="9">
        <f>+SUMIFS('Todos los años'!AJ$4:AJ$89,'Todos los años'!$A$4:$A$89,"&gt;="&amp;PorGrpPrSal!$K13,'Todos los años'!$A$4:$A$89,"&lt;="&amp;PorGrpPrSal!$L13)</f>
        <v>170197</v>
      </c>
      <c r="AK5" s="9">
        <f>+AJ5+AI5</f>
        <v>2443380</v>
      </c>
      <c r="AL5" s="11">
        <f>+AK5/AK$8</f>
        <v>0.19229270913951102</v>
      </c>
      <c r="AO5" s="8"/>
      <c r="AP5" s="8"/>
    </row>
    <row r="6" spans="1:42" ht="22.5" x14ac:dyDescent="0.2">
      <c r="A6" s="6"/>
      <c r="B6" s="6" t="s">
        <v>205</v>
      </c>
      <c r="C6" s="9"/>
      <c r="D6" s="9"/>
      <c r="E6" s="9">
        <f>+SUMIFS('Todos los años'!E$4:E$89,'Todos los años'!$A$4:$A$89,"&gt;="&amp;PorGrpPrSal!$K14,'Todos los años'!$A$4:$A$89,"&lt;="&amp;PorGrpPrSal!$L14)</f>
        <v>0</v>
      </c>
      <c r="F6" s="9">
        <f>+SUMIFS('Todos los años'!F$4:F$89,'Todos los años'!$A$4:$A$89,"&gt;="&amp;PorGrpPrSal!$K14,'Todos los años'!$A$4:$A$89,"&lt;="&amp;PorGrpPrSal!$L14)</f>
        <v>0</v>
      </c>
      <c r="G6" s="9">
        <f>+F6+E6</f>
        <v>0</v>
      </c>
      <c r="H6" s="11"/>
      <c r="I6" s="9">
        <f>+SUMIFS('Todos los años'!I$4:I$89,'Todos los años'!$A$4:$A$89,"&gt;="&amp;PorGrpPrSal!$K14,'Todos los años'!$A$4:$A$89,"&lt;="&amp;PorGrpPrSal!$L14)</f>
        <v>0</v>
      </c>
      <c r="J6" s="9">
        <f>+SUMIFS('Todos los años'!J$4:J$89,'Todos los años'!$A$4:$A$89,"&gt;="&amp;PorGrpPrSal!$K14,'Todos los años'!$A$4:$A$89,"&lt;="&amp;PorGrpPrSal!$L14)</f>
        <v>0</v>
      </c>
      <c r="K6" s="9">
        <f>+J6+I6</f>
        <v>0</v>
      </c>
      <c r="L6" s="9"/>
      <c r="M6" s="9">
        <f>+SUMIFS('Todos los años'!M$4:M$89,'Todos los años'!$A$4:$A$89,"&gt;="&amp;PorGrpPrSal!$K14,'Todos los años'!$A$4:$A$89,"&lt;="&amp;PorGrpPrSal!$L14)</f>
        <v>712147</v>
      </c>
      <c r="N6" s="9">
        <f>+SUMIFS('Todos los años'!N$4:N$89,'Todos los años'!$A$4:$A$89,"&gt;="&amp;PorGrpPrSal!$K14,'Todos los años'!$A$4:$A$89,"&lt;="&amp;PorGrpPrSal!$L14)</f>
        <v>16829</v>
      </c>
      <c r="O6" s="9">
        <f>+N6+M6</f>
        <v>728976</v>
      </c>
      <c r="P6" s="11">
        <f>+O6/O$8</f>
        <v>0.12793283392841318</v>
      </c>
      <c r="Q6" s="9"/>
      <c r="R6" s="9"/>
      <c r="S6" s="9">
        <f>+SUMIFS('Todos los años'!S$4:S$89,'Todos los años'!$A$4:$A$89,"&gt;="&amp;PorGrpPrSal!$K14,'Todos los años'!$A$4:$A$89,"&lt;="&amp;PorGrpPrSal!$L14)</f>
        <v>1431857</v>
      </c>
      <c r="T6" s="9">
        <f>+SUMIFS('Todos los años'!T$4:T$89,'Todos los años'!$A$4:$A$89,"&gt;="&amp;PorGrpPrSal!$K14,'Todos los años'!$A$4:$A$89,"&lt;="&amp;PorGrpPrSal!$L14)</f>
        <v>36687</v>
      </c>
      <c r="U6" s="9">
        <f>+T6+S6</f>
        <v>1468544</v>
      </c>
      <c r="V6" s="11">
        <f>+U6/U$8</f>
        <v>0.18375591339093139</v>
      </c>
      <c r="W6" s="9"/>
      <c r="X6" s="9"/>
      <c r="Y6" s="9"/>
      <c r="Z6" s="9"/>
      <c r="AA6" s="9">
        <f>+SUMIFS('Todos los años'!AA$4:AA$89,'Todos los años'!$A$4:$A$89,"&gt;="&amp;PorGrpPrSal!$K14,'Todos los años'!$A$4:$A$89,"&lt;="&amp;PorGrpPrSal!$L14)</f>
        <v>2094892</v>
      </c>
      <c r="AB6" s="9">
        <f>+SUMIFS('Todos los años'!AB$4:AB$89,'Todos los años'!$A$4:$A$89,"&gt;="&amp;PorGrpPrSal!$K14,'Todos los años'!$A$4:$A$89,"&lt;="&amp;PorGrpPrSal!$L14)</f>
        <v>55170</v>
      </c>
      <c r="AC6" s="9">
        <f>+AB6+AA6</f>
        <v>2150062</v>
      </c>
      <c r="AD6" s="11">
        <f>+AC6/AC$8</f>
        <v>0.21387139836030025</v>
      </c>
      <c r="AE6" s="9"/>
      <c r="AF6" s="9"/>
      <c r="AG6" s="9"/>
      <c r="AH6" s="9"/>
      <c r="AI6" s="9">
        <f>+SUMIFS('Todos los años'!AI$4:AI$89,'Todos los años'!$A$4:$A$89,"&gt;="&amp;PorGrpPrSal!$K14,'Todos los años'!$A$4:$A$89,"&lt;="&amp;PorGrpPrSal!$L14)</f>
        <v>2782593</v>
      </c>
      <c r="AJ6" s="9">
        <f>+SUMIFS('Todos los años'!AJ$4:AJ$89,'Todos los años'!$A$4:$A$89,"&gt;="&amp;PorGrpPrSal!$K14,'Todos los años'!$A$4:$A$89,"&lt;="&amp;PorGrpPrSal!$L14)</f>
        <v>72681</v>
      </c>
      <c r="AK6" s="9">
        <f>+AJ6+AI6</f>
        <v>2855274</v>
      </c>
      <c r="AL6" s="11">
        <f>+AK6/AK$8</f>
        <v>0.22470854832060841</v>
      </c>
      <c r="AO6" s="8"/>
      <c r="AP6" s="8"/>
    </row>
    <row r="7" spans="1:42" ht="22.5" x14ac:dyDescent="0.2">
      <c r="A7" s="6"/>
      <c r="B7" s="6" t="s">
        <v>206</v>
      </c>
      <c r="C7" s="9"/>
      <c r="D7" s="9"/>
      <c r="E7" s="9">
        <f>+SUMIFS('Todos los años'!E$4:E$89,'Todos los años'!$A$4:$A$89,"&gt;="&amp;PorGrpPrSal!$K15,'Todos los años'!$A$4:$A$89,"&lt;="&amp;PorGrpPrSal!$L15)</f>
        <v>0</v>
      </c>
      <c r="F7" s="9">
        <f>+SUMIFS('Todos los años'!F$4:F$89,'Todos los años'!$A$4:$A$89,"&gt;="&amp;PorGrpPrSal!$K15,'Todos los años'!$A$4:$A$89,"&lt;="&amp;PorGrpPrSal!$L15)</f>
        <v>0</v>
      </c>
      <c r="G7" s="9">
        <f>+F7+E7</f>
        <v>0</v>
      </c>
      <c r="H7" s="11"/>
      <c r="I7" s="9">
        <f>+SUMIFS('Todos los años'!I$4:I$89,'Todos los años'!$A$4:$A$89,"&gt;="&amp;PorGrpPrSal!$K15,'Todos los años'!$A$4:$A$89,"&lt;="&amp;PorGrpPrSal!$L15)</f>
        <v>0</v>
      </c>
      <c r="J7" s="9">
        <f>+SUMIFS('Todos los años'!J$4:J$89,'Todos los años'!$A$4:$A$89,"&gt;="&amp;PorGrpPrSal!$K15,'Todos los años'!$A$4:$A$89,"&lt;="&amp;PorGrpPrSal!$L15)</f>
        <v>0</v>
      </c>
      <c r="K7" s="9">
        <f>+J7+I7</f>
        <v>0</v>
      </c>
      <c r="L7" s="9"/>
      <c r="M7" s="9">
        <f>+SUMIFS('Todos los años'!M$4:M$89,'Todos los años'!$A$4:$A$89,"&gt;="&amp;PorGrpPrSal!$K15,'Todos los años'!$A$4:$A$89,"&lt;="&amp;PorGrpPrSal!$L15)</f>
        <v>0</v>
      </c>
      <c r="N7" s="9">
        <f>+SUMIFS('Todos los años'!N$4:N$89,'Todos los años'!$A$4:$A$89,"&gt;="&amp;PorGrpPrSal!$K15,'Todos los años'!$A$4:$A$89,"&lt;="&amp;PorGrpPrSal!$L15)</f>
        <v>0</v>
      </c>
      <c r="O7" s="9">
        <f>+N7+M7</f>
        <v>0</v>
      </c>
      <c r="P7" s="9"/>
      <c r="Q7" s="9"/>
      <c r="R7" s="9"/>
      <c r="S7" s="9">
        <f>+SUMIFS('Todos los años'!S$4:S$89,'Todos los años'!$A$4:$A$89,"&gt;="&amp;PorGrpPrSal!$K15,'Todos los años'!$A$4:$A$89,"&lt;="&amp;PorGrpPrSal!$L15)</f>
        <v>0</v>
      </c>
      <c r="T7" s="9">
        <f>+SUMIFS('Todos los años'!T$4:T$89,'Todos los años'!$A$4:$A$89,"&gt;="&amp;PorGrpPrSal!$K15,'Todos los años'!$A$4:$A$89,"&lt;="&amp;PorGrpPrSal!$L15)</f>
        <v>0</v>
      </c>
      <c r="U7" s="9">
        <f>+T7+S7</f>
        <v>0</v>
      </c>
      <c r="V7" s="9"/>
      <c r="W7" s="9"/>
      <c r="X7" s="9"/>
      <c r="Y7" s="9"/>
      <c r="Z7" s="9"/>
      <c r="AA7" s="9">
        <f>+SUMIFS('Todos los años'!AA$4:AA$89,'Todos los años'!$A$4:$A$89,"&gt;="&amp;PorGrpPrSal!$K15,'Todos los años'!$A$4:$A$89,"&lt;="&amp;PorGrpPrSal!$L15)</f>
        <v>0</v>
      </c>
      <c r="AB7" s="9">
        <f>+SUMIFS('Todos los años'!AB$4:AB$89,'Todos los años'!$A$4:$A$89,"&gt;="&amp;PorGrpPrSal!$K15,'Todos los años'!$A$4:$A$89,"&lt;="&amp;PorGrpPrSal!$L15)</f>
        <v>0</v>
      </c>
      <c r="AC7" s="9">
        <f>+AB7+AA7</f>
        <v>0</v>
      </c>
      <c r="AD7" s="9"/>
      <c r="AE7" s="9"/>
      <c r="AF7" s="9"/>
      <c r="AG7" s="9"/>
      <c r="AH7" s="9"/>
      <c r="AI7" s="9">
        <f>+SUMIFS('Todos los años'!AI$4:AI$89,'Todos los años'!$A$4:$A$89,"&gt;="&amp;PorGrpPrSal!$K15,'Todos los años'!$A$4:$A$89,"&lt;="&amp;PorGrpPrSal!$L15)</f>
        <v>251424</v>
      </c>
      <c r="AJ7" s="9">
        <f>+SUMIFS('Todos los años'!AJ$4:AJ$89,'Todos los años'!$A$4:$A$89,"&gt;="&amp;PorGrpPrSal!$K15,'Todos los años'!$A$4:$A$89,"&lt;="&amp;PorGrpPrSal!$L15)</f>
        <v>15927</v>
      </c>
      <c r="AK7" s="9">
        <f>+AJ7+AI7</f>
        <v>267351</v>
      </c>
      <c r="AL7" s="11">
        <f>+AK7/AK$8</f>
        <v>2.1040381799457067E-2</v>
      </c>
      <c r="AO7" s="8"/>
      <c r="AP7" s="8"/>
    </row>
    <row r="8" spans="1:42" x14ac:dyDescent="0.2">
      <c r="A8" s="6"/>
      <c r="B8" s="6" t="s">
        <v>87</v>
      </c>
      <c r="C8" s="9"/>
      <c r="D8" s="9"/>
      <c r="E8" s="9">
        <f>+SUM(E4:E7)</f>
        <v>1938014</v>
      </c>
      <c r="F8" s="9">
        <f>+SUM(F4:F7)</f>
        <v>83835</v>
      </c>
      <c r="G8" s="9">
        <f>+SUM(G4:G7)</f>
        <v>2021849</v>
      </c>
      <c r="H8" s="11"/>
      <c r="I8" s="9">
        <f>+SUM(I4:I7)</f>
        <v>3376439</v>
      </c>
      <c r="J8" s="9">
        <f>+SUM(J4:J7)</f>
        <v>180877</v>
      </c>
      <c r="K8" s="9">
        <f>+SUM(K4:K7)</f>
        <v>3557316</v>
      </c>
      <c r="L8" s="9"/>
      <c r="M8" s="9">
        <f>+SUM(M4:M7)</f>
        <v>5419604</v>
      </c>
      <c r="N8" s="9">
        <f>+SUM(N4:N7)</f>
        <v>278511</v>
      </c>
      <c r="O8" s="9">
        <f>+SUM(O4:O7)</f>
        <v>5698115</v>
      </c>
      <c r="P8" s="9"/>
      <c r="Q8" s="9"/>
      <c r="R8" s="9"/>
      <c r="S8" s="9">
        <f>+SUM(S4:S7)</f>
        <v>7581548</v>
      </c>
      <c r="T8" s="9">
        <f>+SUM(T4:T7)</f>
        <v>410271</v>
      </c>
      <c r="U8" s="9">
        <f>+SUM(U4:U7)</f>
        <v>7991819</v>
      </c>
      <c r="V8" s="9"/>
      <c r="W8" s="9"/>
      <c r="X8" s="9"/>
      <c r="Y8" s="9"/>
      <c r="Z8" s="9"/>
      <c r="AA8" s="9">
        <f>+SUM(AA4:AA7)</f>
        <v>9530039</v>
      </c>
      <c r="AB8" s="9">
        <f>+SUM(AB4:AB7)</f>
        <v>523021</v>
      </c>
      <c r="AC8" s="9">
        <f>+SUM(AC4:AC7)</f>
        <v>10053060</v>
      </c>
      <c r="AD8" s="9"/>
      <c r="AE8" s="9"/>
      <c r="AF8" s="9"/>
      <c r="AG8" s="9"/>
      <c r="AH8" s="9"/>
      <c r="AI8" s="9">
        <f>+SUM(AI4:AI7)</f>
        <v>12050719</v>
      </c>
      <c r="AJ8" s="9">
        <f>+SUM(AJ4:AJ7)</f>
        <v>655847</v>
      </c>
      <c r="AK8" s="9">
        <f>+SUM(AK4:AK7)</f>
        <v>12706566</v>
      </c>
      <c r="AO8" s="8"/>
      <c r="AP8" s="8"/>
    </row>
    <row r="9" spans="1:42" x14ac:dyDescent="0.2">
      <c r="A9" s="6"/>
      <c r="B9" s="6"/>
      <c r="C9" s="6"/>
      <c r="D9" s="6"/>
      <c r="K9" s="8"/>
      <c r="L9" s="8"/>
      <c r="O9" s="8"/>
      <c r="P9" s="8"/>
      <c r="S9" s="8"/>
      <c r="T9" s="8"/>
      <c r="Y9" s="8"/>
      <c r="Z9" s="8"/>
      <c r="AG9" s="8"/>
      <c r="AH9" s="8"/>
      <c r="AO9" s="8"/>
      <c r="AP9" s="8"/>
    </row>
    <row r="10" spans="1:42" x14ac:dyDescent="0.2">
      <c r="A10" s="6"/>
      <c r="B10" s="6"/>
      <c r="C10" s="1"/>
      <c r="E10" s="9"/>
      <c r="K10" s="8"/>
      <c r="L10" s="8"/>
      <c r="O10" s="8"/>
      <c r="P10" s="8"/>
      <c r="S10" s="8"/>
      <c r="T10" s="8"/>
      <c r="Y10" s="8"/>
      <c r="Z10" s="8"/>
      <c r="AG10" s="8"/>
      <c r="AH10" s="8"/>
    </row>
    <row r="11" spans="1:42" x14ac:dyDescent="0.2">
      <c r="A11" s="6"/>
      <c r="B11" s="6"/>
      <c r="C11" s="9" t="s">
        <v>210</v>
      </c>
      <c r="D11" s="9" t="s">
        <v>211</v>
      </c>
      <c r="E11" s="9" t="s">
        <v>212</v>
      </c>
      <c r="F11" s="9" t="s">
        <v>213</v>
      </c>
      <c r="G11" s="9" t="s">
        <v>214</v>
      </c>
      <c r="H11" s="109" t="s">
        <v>215</v>
      </c>
      <c r="K11" t="s">
        <v>207</v>
      </c>
      <c r="L11" t="s">
        <v>208</v>
      </c>
    </row>
    <row r="12" spans="1:42" x14ac:dyDescent="0.2">
      <c r="A12" s="6"/>
      <c r="B12" s="9" t="s">
        <v>203</v>
      </c>
      <c r="C12" s="12">
        <f>+H4</f>
        <v>1</v>
      </c>
      <c r="D12" s="12">
        <f>+L4</f>
        <v>0.84646711172130895</v>
      </c>
      <c r="E12" s="12">
        <f>+P4</f>
        <v>0.69090234226581948</v>
      </c>
      <c r="F12" s="12">
        <f>+V4</f>
        <v>0.62283817989371382</v>
      </c>
      <c r="G12" s="12">
        <f>+AD4</f>
        <v>0.58810978945714043</v>
      </c>
      <c r="H12" s="12">
        <f>+AL4</f>
        <v>0.56195836074042349</v>
      </c>
      <c r="K12" s="9">
        <v>1</v>
      </c>
      <c r="L12" s="9">
        <v>25</v>
      </c>
    </row>
    <row r="13" spans="1:42" ht="22.5" x14ac:dyDescent="0.2">
      <c r="A13" s="6"/>
      <c r="B13" s="6" t="s">
        <v>204</v>
      </c>
      <c r="C13" s="12"/>
      <c r="D13" s="12">
        <f>+L5</f>
        <v>0.15353288827869102</v>
      </c>
      <c r="E13" s="12">
        <f>+P5</f>
        <v>0.18116482380576734</v>
      </c>
      <c r="F13" s="12">
        <f>+V5</f>
        <v>0.19340590671535479</v>
      </c>
      <c r="G13" s="12">
        <f>+AD5</f>
        <v>0.19801881218255935</v>
      </c>
      <c r="H13" s="12">
        <f>+AL5</f>
        <v>0.19229270913951102</v>
      </c>
      <c r="K13" s="6">
        <f>+L12+1</f>
        <v>26</v>
      </c>
      <c r="L13" s="6">
        <v>40</v>
      </c>
    </row>
    <row r="14" spans="1:42" ht="22.5" x14ac:dyDescent="0.2">
      <c r="A14" s="6"/>
      <c r="B14" s="6" t="s">
        <v>205</v>
      </c>
      <c r="C14" s="12"/>
      <c r="D14" s="12"/>
      <c r="E14" s="12">
        <f>+P6</f>
        <v>0.12793283392841318</v>
      </c>
      <c r="F14" s="12">
        <f>+V6</f>
        <v>0.18375591339093139</v>
      </c>
      <c r="G14" s="12">
        <f>+AD6</f>
        <v>0.21387139836030025</v>
      </c>
      <c r="H14" s="12">
        <f>+AL6</f>
        <v>0.22470854832060841</v>
      </c>
      <c r="K14" s="6">
        <f>+L13+1</f>
        <v>41</v>
      </c>
      <c r="L14" s="6">
        <v>56</v>
      </c>
    </row>
    <row r="15" spans="1:42" ht="22.5" x14ac:dyDescent="0.2">
      <c r="A15" s="6"/>
      <c r="B15" s="6" t="s">
        <v>206</v>
      </c>
      <c r="C15" s="12"/>
      <c r="D15" s="12"/>
      <c r="E15" s="12"/>
      <c r="F15" s="12"/>
      <c r="G15" s="12"/>
      <c r="H15" s="12">
        <f>+AL7</f>
        <v>2.1040381799457067E-2</v>
      </c>
      <c r="K15" s="6">
        <f>+L14+1</f>
        <v>57</v>
      </c>
      <c r="L15" s="6">
        <v>69</v>
      </c>
    </row>
    <row r="16" spans="1:42" x14ac:dyDescent="0.2">
      <c r="A16" s="6"/>
      <c r="B16" s="6"/>
      <c r="C16" s="4"/>
      <c r="E16" s="9"/>
    </row>
    <row r="17" spans="1:10" x14ac:dyDescent="0.2">
      <c r="A17" s="6"/>
      <c r="B17" s="6"/>
      <c r="C17" s="4"/>
      <c r="E17" s="9"/>
    </row>
    <row r="18" spans="1:10" ht="56.25" x14ac:dyDescent="0.2">
      <c r="A18" s="6"/>
      <c r="B18" s="6" t="s">
        <v>229</v>
      </c>
      <c r="C18" s="1"/>
      <c r="E18" s="9"/>
    </row>
    <row r="19" spans="1:10" ht="51" x14ac:dyDescent="0.2">
      <c r="A19" s="6"/>
      <c r="B19" s="13" t="s">
        <v>231</v>
      </c>
      <c r="C19" s="15" t="s">
        <v>233</v>
      </c>
      <c r="D19" s="15" t="s">
        <v>232</v>
      </c>
      <c r="E19" s="16" t="s">
        <v>234</v>
      </c>
      <c r="F19" s="16" t="s">
        <v>235</v>
      </c>
      <c r="G19" s="17" t="s">
        <v>230</v>
      </c>
    </row>
    <row r="20" spans="1:10" ht="13.5" customHeight="1" x14ac:dyDescent="0.2">
      <c r="A20" s="6"/>
      <c r="B20" s="14">
        <v>1</v>
      </c>
      <c r="C20" s="14">
        <f>'Tasas de Uso'!A22</f>
        <v>15</v>
      </c>
      <c r="D20" s="19" t="s">
        <v>247</v>
      </c>
      <c r="E20" s="14">
        <f>'Tasas de Uso'!C22</f>
        <v>337.78856007411832</v>
      </c>
      <c r="F20" s="14">
        <f>'Tasas de Uso'!D22</f>
        <v>229.57091015987336</v>
      </c>
      <c r="G20" s="18">
        <f>'Tasas de Uso'!E22</f>
        <v>1.4713909520979034</v>
      </c>
      <c r="H20" s="6"/>
      <c r="I20" s="6"/>
      <c r="J20" t="str">
        <f>+TRIM(D20)</f>
        <v>Salud oral integral de la embarazada</v>
      </c>
    </row>
    <row r="21" spans="1:10" x14ac:dyDescent="0.2">
      <c r="A21" s="6"/>
      <c r="B21" s="14">
        <v>2</v>
      </c>
      <c r="C21" s="14">
        <f>'Tasas de Uso'!A48</f>
        <v>41</v>
      </c>
      <c r="D21" s="19" t="s">
        <v>23</v>
      </c>
      <c r="E21" s="14">
        <f>'Tasas de Uso'!C48</f>
        <v>25321.933769545769</v>
      </c>
      <c r="F21" s="14">
        <f>'Tasas de Uso'!D48</f>
        <v>8655.6344210443713</v>
      </c>
      <c r="G21" s="18">
        <f>'Tasas de Uso'!E48</f>
        <v>2.9254855898235217</v>
      </c>
      <c r="J21" t="str">
        <f t="shared" ref="J21:J84" si="0">+TRIM(D21)</f>
        <v>Salud Oral</v>
      </c>
    </row>
    <row r="22" spans="1:10" x14ac:dyDescent="0.2">
      <c r="A22" s="6"/>
      <c r="B22" s="14">
        <v>3</v>
      </c>
      <c r="C22" s="14">
        <f>'Tasas de Uso'!A9</f>
        <v>2</v>
      </c>
      <c r="D22" s="19" t="s">
        <v>249</v>
      </c>
      <c r="E22" s="14">
        <f>'Tasas de Uso'!C9</f>
        <v>4329.0393767263704</v>
      </c>
      <c r="F22" s="14">
        <f>'Tasas de Uso'!D9</f>
        <v>1667.4694868421366</v>
      </c>
      <c r="G22" s="18">
        <f>'Tasas de Uso'!E9</f>
        <v>2.5961730699640748</v>
      </c>
      <c r="J22" t="str">
        <f t="shared" si="0"/>
        <v>Displasia luxante de caderas</v>
      </c>
    </row>
    <row r="23" spans="1:10" x14ac:dyDescent="0.2">
      <c r="A23" s="6"/>
      <c r="B23" s="14">
        <v>4</v>
      </c>
      <c r="C23" s="14">
        <f>'Tasas de Uso'!A76</f>
        <v>69</v>
      </c>
      <c r="D23" s="19" t="s">
        <v>83</v>
      </c>
      <c r="E23" s="14">
        <f>'Tasas de Uso'!C76</f>
        <v>52.023594068644876</v>
      </c>
      <c r="F23" s="14">
        <f>'Tasas de Uso'!D76</f>
        <v>56.528708281277005</v>
      </c>
      <c r="G23" s="18">
        <f>'Tasas de Uso'!E76</f>
        <v>0.92030395971166601</v>
      </c>
      <c r="J23" t="str">
        <f t="shared" si="0"/>
        <v>Analgesia del Parto</v>
      </c>
    </row>
    <row r="24" spans="1:10" x14ac:dyDescent="0.2">
      <c r="A24" s="6"/>
      <c r="B24" s="14">
        <v>5</v>
      </c>
      <c r="C24" s="14">
        <f>'Tasas de Uso'!A23</f>
        <v>16</v>
      </c>
      <c r="D24" s="19" t="s">
        <v>19</v>
      </c>
      <c r="E24" s="14">
        <f>'Tasas de Uso'!C23</f>
        <v>447.48416342271963</v>
      </c>
      <c r="F24" s="14">
        <f>'Tasas de Uso'!D23</f>
        <v>496.70826152108469</v>
      </c>
      <c r="G24" s="18">
        <f>'Tasas de Uso'!E23</f>
        <v>0.90089937713613899</v>
      </c>
      <c r="J24" t="str">
        <f t="shared" si="0"/>
        <v>Infección Respiratoria Aguda (IRA) Infantil</v>
      </c>
    </row>
    <row r="25" spans="1:10" x14ac:dyDescent="0.2">
      <c r="A25" s="6"/>
      <c r="B25" s="14">
        <v>6</v>
      </c>
      <c r="C25" s="14">
        <f>'Tasas de Uso'!A26</f>
        <v>19</v>
      </c>
      <c r="D25" s="19" t="s">
        <v>77</v>
      </c>
      <c r="E25" s="14">
        <f>'Tasas de Uso'!C26</f>
        <v>653538.77611030033</v>
      </c>
      <c r="F25" s="14">
        <f>'Tasas de Uso'!D26</f>
        <v>305180.172168469</v>
      </c>
      <c r="G25" s="18">
        <f>'Tasas de Uso'!E26</f>
        <v>2.1414850495251918</v>
      </c>
      <c r="J25" t="str">
        <f t="shared" si="0"/>
        <v>Salud Oral Integral del Adulto de 60 años</v>
      </c>
    </row>
    <row r="26" spans="1:10" ht="22.5" x14ac:dyDescent="0.2">
      <c r="A26" s="6"/>
      <c r="B26" s="14">
        <v>7</v>
      </c>
      <c r="C26" s="14">
        <f>'Tasas de Uso'!A21</f>
        <v>14</v>
      </c>
      <c r="D26" s="19" t="s">
        <v>29</v>
      </c>
      <c r="E26" s="14">
        <f>'Tasas de Uso'!C21</f>
        <v>776.51120768987914</v>
      </c>
      <c r="F26" s="14">
        <f>'Tasas de Uso'!D21</f>
        <v>627.15832812099336</v>
      </c>
      <c r="G26" s="18">
        <f>'Tasas de Uso'!E21</f>
        <v>1.2381422248132408</v>
      </c>
      <c r="J26" t="str">
        <f t="shared" si="0"/>
        <v>Vicios de refracción en personas de 65 años y más</v>
      </c>
    </row>
    <row r="27" spans="1:10" x14ac:dyDescent="0.2">
      <c r="A27" s="6"/>
      <c r="B27" s="14">
        <v>8</v>
      </c>
      <c r="C27" s="14">
        <f>'Tasas de Uso'!A19</f>
        <v>12</v>
      </c>
      <c r="D27" s="19" t="s">
        <v>24</v>
      </c>
      <c r="E27" s="14">
        <f>'Tasas de Uso'!C19</f>
        <v>2470.3349108228313</v>
      </c>
      <c r="F27" s="14">
        <f>'Tasas de Uso'!D19</f>
        <v>2133.6503328113513</v>
      </c>
      <c r="G27" s="18">
        <f>'Tasas de Uso'!E19</f>
        <v>1.1577974482669127</v>
      </c>
      <c r="J27" t="str">
        <f t="shared" si="0"/>
        <v>Prematurez</v>
      </c>
    </row>
    <row r="28" spans="1:10" x14ac:dyDescent="0.2">
      <c r="A28" s="6"/>
      <c r="B28" s="14">
        <v>9</v>
      </c>
      <c r="C28" s="14">
        <f>'Tasas de Uso'!A8</f>
        <v>1</v>
      </c>
      <c r="D28" s="19" t="s">
        <v>3</v>
      </c>
      <c r="E28" s="14">
        <f>'Tasas de Uso'!C8</f>
        <v>574.59426353636343</v>
      </c>
      <c r="F28" s="14">
        <f>'Tasas de Uso'!D8</f>
        <v>301.83072770284093</v>
      </c>
      <c r="G28" s="18">
        <f>'Tasas de Uso'!E8</f>
        <v>1.903697042078712</v>
      </c>
      <c r="J28" t="str">
        <f t="shared" si="0"/>
        <v>Cáncer Cérvicouterino</v>
      </c>
    </row>
    <row r="29" spans="1:10" ht="22.5" x14ac:dyDescent="0.2">
      <c r="A29" s="6"/>
      <c r="B29" s="14">
        <v>10</v>
      </c>
      <c r="C29" s="14">
        <f>'Tasas de Uso'!A13</f>
        <v>6</v>
      </c>
      <c r="D29" s="19" t="s">
        <v>36</v>
      </c>
      <c r="E29" s="14">
        <f>'Tasas de Uso'!C13</f>
        <v>146.97117678093551</v>
      </c>
      <c r="F29" s="14">
        <f>'Tasas de Uso'!D13</f>
        <v>449.05166437916745</v>
      </c>
      <c r="G29" s="18">
        <f>'Tasas de Uso'!E13</f>
        <v>0.3272923550659349</v>
      </c>
      <c r="J29" t="str">
        <f t="shared" si="0"/>
        <v>Órtesis (o ayudas técnicas) para personas de 65 años y más</v>
      </c>
    </row>
    <row r="30" spans="1:10" x14ac:dyDescent="0.2">
      <c r="A30" s="6"/>
      <c r="B30" s="14"/>
      <c r="C30" s="14">
        <f>'Tasas de Uso'!A17</f>
        <v>10</v>
      </c>
      <c r="D30" s="19" t="s">
        <v>76</v>
      </c>
      <c r="E30" s="14">
        <f>'Tasas de Uso'!C17</f>
        <v>293.33284434667343</v>
      </c>
      <c r="F30" s="14">
        <f>'Tasas de Uso'!D17</f>
        <v>415.38648848018681</v>
      </c>
      <c r="G30" s="18">
        <f>'Tasas de Uso'!E17</f>
        <v>0.70616847798761484</v>
      </c>
      <c r="J30" t="str">
        <f t="shared" si="0"/>
        <v>Urgencia Odontológicas Ambulatoria</v>
      </c>
    </row>
    <row r="31" spans="1:10" ht="33.75" x14ac:dyDescent="0.2">
      <c r="A31" s="6"/>
      <c r="B31" s="14"/>
      <c r="C31" s="14">
        <f>'Tasas de Uso'!A28</f>
        <v>21</v>
      </c>
      <c r="D31" s="19" t="s">
        <v>73</v>
      </c>
      <c r="E31" s="14">
        <f>'Tasas de Uso'!C28</f>
        <v>32678.729893048796</v>
      </c>
      <c r="F31" s="14">
        <f>'Tasas de Uso'!D28</f>
        <v>19119.671186424534</v>
      </c>
      <c r="G31" s="18">
        <f>'Tasas de Uso'!E28</f>
        <v>1.7091679859145041</v>
      </c>
      <c r="J31" t="str">
        <f t="shared" si="0"/>
        <v>Tratamiento médico en personas de 55 años y más con Artrosis de Cadera y/o Rodilla, Leve y Moderada</v>
      </c>
    </row>
    <row r="32" spans="1:10" ht="33.75" x14ac:dyDescent="0.2">
      <c r="A32" s="6"/>
      <c r="B32" s="14"/>
      <c r="C32" s="14">
        <f>'Tasas de Uso'!A51</f>
        <v>44</v>
      </c>
      <c r="D32" s="19" t="s">
        <v>85</v>
      </c>
      <c r="E32" s="14">
        <f>'Tasas de Uso'!C51</f>
        <v>280.61688904277344</v>
      </c>
      <c r="F32" s="14">
        <f>'Tasas de Uso'!D51</f>
        <v>959.08123965907987</v>
      </c>
      <c r="G32" s="18">
        <f>'Tasas de Uso'!E51</f>
        <v>0.29258927965531156</v>
      </c>
      <c r="J32" t="str">
        <f t="shared" si="0"/>
        <v>Hipoacusia bilateral en personas de 65 años y más que requieren uso de audífonos</v>
      </c>
    </row>
    <row r="33" spans="1:10" x14ac:dyDescent="0.2">
      <c r="A33" s="6"/>
      <c r="B33" s="14"/>
      <c r="C33" s="14">
        <f>'Tasas de Uso'!A45</f>
        <v>38</v>
      </c>
      <c r="D33" s="19" t="s">
        <v>21</v>
      </c>
      <c r="E33" s="14">
        <f>'Tasas de Uso'!C45</f>
        <v>2361.3972207738793</v>
      </c>
      <c r="F33" s="14">
        <f>'Tasas de Uso'!D45</f>
        <v>821.15595845557061</v>
      </c>
      <c r="G33" s="18">
        <f>'Tasas de Uso'!E45</f>
        <v>2.8756988200087998</v>
      </c>
      <c r="J33" t="str">
        <f t="shared" si="0"/>
        <v>Hipertensión Arterial</v>
      </c>
    </row>
    <row r="34" spans="1:10" ht="22.5" x14ac:dyDescent="0.2">
      <c r="A34" s="6"/>
      <c r="B34" s="14"/>
      <c r="C34" s="14">
        <f>'Tasas de Uso'!A12</f>
        <v>5</v>
      </c>
      <c r="D34" s="19" t="s">
        <v>20</v>
      </c>
      <c r="E34" s="14">
        <f>'Tasas de Uso'!C12</f>
        <v>10425.783904157983</v>
      </c>
      <c r="F34" s="14">
        <f>'Tasas de Uso'!D12</f>
        <v>1059.4663737608275</v>
      </c>
      <c r="G34" s="18">
        <f>'Tasas de Uso'!E12</f>
        <v>9.8405991566765696</v>
      </c>
      <c r="J34" t="str">
        <f t="shared" si="0"/>
        <v>Neumonía Comunitaria de Manejo Ambulatorio</v>
      </c>
    </row>
    <row r="35" spans="1:10" ht="22.5" x14ac:dyDescent="0.2">
      <c r="A35" s="6"/>
      <c r="B35" s="14"/>
      <c r="C35" s="14">
        <f>'Tasas de Uso'!A54</f>
        <v>47</v>
      </c>
      <c r="D35" s="19" t="s">
        <v>40</v>
      </c>
      <c r="E35" s="14">
        <f>'Tasas de Uso'!C54</f>
        <v>334874.55537111691</v>
      </c>
      <c r="F35" s="14">
        <f>'Tasas de Uso'!D54</f>
        <v>173805.98599023561</v>
      </c>
      <c r="G35" s="18">
        <f>'Tasas de Uso'!E54</f>
        <v>1.9267147415160379</v>
      </c>
      <c r="J35" t="str">
        <f t="shared" si="0"/>
        <v>Síndrome de dificultad respiratoria en el recién nacido</v>
      </c>
    </row>
    <row r="36" spans="1:10" x14ac:dyDescent="0.2">
      <c r="A36" s="6"/>
      <c r="B36" s="14"/>
      <c r="C36" s="14">
        <f>'Tasas de Uso'!A61</f>
        <v>54</v>
      </c>
      <c r="D36" s="19" t="s">
        <v>34</v>
      </c>
      <c r="E36" s="14">
        <f>'Tasas de Uso'!C61</f>
        <v>22564.459924387884</v>
      </c>
      <c r="F36" s="14">
        <f>'Tasas de Uso'!D61</f>
        <v>302.46615917244304</v>
      </c>
      <c r="G36" s="18">
        <f>'Tasas de Uso'!E61</f>
        <v>74.601601667191332</v>
      </c>
      <c r="J36" t="str">
        <f t="shared" si="0"/>
        <v>Depresión en personas de 15 años y más</v>
      </c>
    </row>
    <row r="37" spans="1:10" x14ac:dyDescent="0.2">
      <c r="A37" s="6"/>
      <c r="B37" s="14"/>
      <c r="C37" s="14">
        <f>'Tasas de Uso'!A60</f>
        <v>53</v>
      </c>
      <c r="D37" s="19" t="s">
        <v>241</v>
      </c>
      <c r="E37" s="14">
        <f>'Tasas de Uso'!C60</f>
        <v>698.02127770487039</v>
      </c>
      <c r="F37" s="14">
        <f>'Tasas de Uso'!D60</f>
        <v>314.85069272441046</v>
      </c>
      <c r="G37" s="18">
        <f>'Tasas de Uso'!E60</f>
        <v>2.2169913988909342</v>
      </c>
      <c r="J37" t="str">
        <f t="shared" si="0"/>
        <v>Retinopatía del prematuro</v>
      </c>
    </row>
    <row r="38" spans="1:10" ht="22.5" x14ac:dyDescent="0.2">
      <c r="A38" s="6"/>
      <c r="B38" s="14"/>
      <c r="C38" s="14">
        <f>'Tasas de Uso'!A57</f>
        <v>50</v>
      </c>
      <c r="D38" s="19" t="s">
        <v>39</v>
      </c>
      <c r="E38" s="14">
        <f>'Tasas de Uso'!C57</f>
        <v>1721.3546726765699</v>
      </c>
      <c r="F38" s="14">
        <f>'Tasas de Uso'!D57</f>
        <v>80.244547243977195</v>
      </c>
      <c r="G38" s="18">
        <f>'Tasas de Uso'!E57</f>
        <v>21.451360021297486</v>
      </c>
      <c r="J38" t="str">
        <f t="shared" si="0"/>
        <v>Asma bronquial moderada y severa en menores de 15 años</v>
      </c>
    </row>
    <row r="39" spans="1:10" x14ac:dyDescent="0.2">
      <c r="A39" s="6"/>
      <c r="B39" s="14"/>
      <c r="C39" s="14">
        <f>'Tasas de Uso'!A15</f>
        <v>8</v>
      </c>
      <c r="D39" s="19" t="s">
        <v>5</v>
      </c>
      <c r="E39" s="14">
        <f>'Tasas de Uso'!C15</f>
        <v>4034.2655480090557</v>
      </c>
      <c r="F39" s="14">
        <f>'Tasas de Uso'!D15</f>
        <v>6205.5222015972804</v>
      </c>
      <c r="G39" s="18">
        <f>'Tasas de Uso'!E15</f>
        <v>0.65010895408135827</v>
      </c>
      <c r="J39" t="str">
        <f t="shared" si="0"/>
        <v>Infarto Agudo del Miocardio (IAM)</v>
      </c>
    </row>
    <row r="40" spans="1:10" ht="22.5" x14ac:dyDescent="0.2">
      <c r="A40" s="6"/>
      <c r="B40" s="14"/>
      <c r="C40" s="14">
        <f>'Tasas de Uso'!A70</f>
        <v>63</v>
      </c>
      <c r="D40" s="19" t="s">
        <v>238</v>
      </c>
      <c r="E40" s="14">
        <f>'Tasas de Uso'!C70</f>
        <v>117.32657162575894</v>
      </c>
      <c r="F40" s="14">
        <f>'Tasas de Uso'!D70</f>
        <v>266.57870606637704</v>
      </c>
      <c r="G40" s="18">
        <f>'Tasas de Uso'!E70</f>
        <v>0.44011981810934703</v>
      </c>
      <c r="J40" t="str">
        <f t="shared" si="0"/>
        <v>Hipoacusia neurosensorial bilateral del prematuro</v>
      </c>
    </row>
    <row r="41" spans="1:10" ht="33.75" x14ac:dyDescent="0.2">
      <c r="A41" s="6"/>
      <c r="B41" s="14"/>
      <c r="C41" s="14">
        <f>'Tasas de Uso'!A36</f>
        <v>29</v>
      </c>
      <c r="D41" s="19" t="s">
        <v>26</v>
      </c>
      <c r="E41" s="14">
        <f>'Tasas de Uso'!C36</f>
        <v>136157.9844110487</v>
      </c>
      <c r="F41" s="14">
        <f>'Tasas de Uso'!D36</f>
        <v>29320.165662707979</v>
      </c>
      <c r="G41" s="18">
        <f>'Tasas de Uso'!E36</f>
        <v>4.6438340757476233</v>
      </c>
      <c r="J41" t="str">
        <f t="shared" si="0"/>
        <v>Colecistectomía preventiva del cancer de vesícula en personas de 35 a 49 años sintomáticos</v>
      </c>
    </row>
    <row r="42" spans="1:10" x14ac:dyDescent="0.2">
      <c r="A42" s="6"/>
      <c r="B42" s="14"/>
      <c r="C42" s="14">
        <f>'Tasas de Uso'!A44</f>
        <v>37</v>
      </c>
      <c r="D42" s="19" t="s">
        <v>7</v>
      </c>
      <c r="E42" s="14">
        <f>'Tasas de Uso'!C44</f>
        <v>3629.2087720498462</v>
      </c>
      <c r="F42" s="14">
        <f>'Tasas de Uso'!D44</f>
        <v>1128.3677911290822</v>
      </c>
      <c r="G42" s="18">
        <f>'Tasas de Uso'!E44</f>
        <v>3.2163349579646718</v>
      </c>
      <c r="J42" t="str">
        <f t="shared" si="0"/>
        <v>Diabetes Mellitus Tipo 2</v>
      </c>
    </row>
    <row r="43" spans="1:10" x14ac:dyDescent="0.2">
      <c r="A43" s="6"/>
      <c r="B43" s="14"/>
      <c r="C43" s="14">
        <f>'Tasas de Uso'!A30</f>
        <v>23</v>
      </c>
      <c r="D43" s="19" t="s">
        <v>30</v>
      </c>
      <c r="E43" s="14">
        <f>'Tasas de Uso'!C30</f>
        <v>1018979.0883458647</v>
      </c>
      <c r="F43" s="14">
        <f>'Tasas de Uso'!D30</f>
        <v>997441.03591798991</v>
      </c>
      <c r="G43" s="18">
        <f>'Tasas de Uso'!E30</f>
        <v>1.0215933089298379</v>
      </c>
      <c r="J43" t="str">
        <f t="shared" si="0"/>
        <v>Estrabismo en menores de 9 años</v>
      </c>
    </row>
    <row r="44" spans="1:10" x14ac:dyDescent="0.2">
      <c r="A44" s="6"/>
      <c r="B44" s="14"/>
      <c r="C44" s="14">
        <f>'Tasas de Uso'!A20</f>
        <v>13</v>
      </c>
      <c r="D44" s="19" t="s">
        <v>11</v>
      </c>
      <c r="E44" s="14">
        <f>'Tasas de Uso'!C20</f>
        <v>265.082910000852</v>
      </c>
      <c r="F44" s="14">
        <f>'Tasas de Uso'!D20</f>
        <v>300.51835822075878</v>
      </c>
      <c r="G44" s="18">
        <f>'Tasas de Uso'!E20</f>
        <v>0.88208557896527529</v>
      </c>
      <c r="J44" t="str">
        <f t="shared" si="0"/>
        <v>Cataratas</v>
      </c>
    </row>
    <row r="45" spans="1:10" ht="22.5" x14ac:dyDescent="0.2">
      <c r="A45" s="6"/>
      <c r="B45" s="14"/>
      <c r="C45" s="14">
        <f>'Tasas de Uso'!A32</f>
        <v>25</v>
      </c>
      <c r="D45" s="19" t="s">
        <v>38</v>
      </c>
      <c r="E45" s="14">
        <f>'Tasas de Uso'!C32</f>
        <v>856.25879374171677</v>
      </c>
      <c r="F45" s="14">
        <f>'Tasas de Uso'!D32</f>
        <v>463.76691798320059</v>
      </c>
      <c r="G45" s="18">
        <f>'Tasas de Uso'!E32</f>
        <v>1.8463127932137966</v>
      </c>
      <c r="J45" t="str">
        <f t="shared" si="0"/>
        <v>Enfermedad pulmonar obstructiva crónica de tratamiento ambulatorio</v>
      </c>
    </row>
    <row r="46" spans="1:10" x14ac:dyDescent="0.2">
      <c r="A46" s="6"/>
      <c r="B46" s="14"/>
      <c r="C46" s="14">
        <f>'Tasas de Uso'!A66</f>
        <v>59</v>
      </c>
      <c r="D46" s="19" t="s">
        <v>236</v>
      </c>
      <c r="E46" s="14">
        <f>'Tasas de Uso'!C66</f>
        <v>21855.568644408988</v>
      </c>
      <c r="F46" s="14">
        <f>'Tasas de Uso'!D66</f>
        <v>8808.014325122198</v>
      </c>
      <c r="G46" s="18">
        <f>'Tasas de Uso'!E66</f>
        <v>2.481327554392434</v>
      </c>
      <c r="J46" t="str">
        <f t="shared" si="0"/>
        <v>Displasia broncopulmonar del prematuro</v>
      </c>
    </row>
    <row r="47" spans="1:10" x14ac:dyDescent="0.2">
      <c r="A47" s="6"/>
      <c r="B47" s="14"/>
      <c r="C47" s="14">
        <f>'Tasas de Uso'!A27</f>
        <v>20</v>
      </c>
      <c r="D47" s="19" t="s">
        <v>2</v>
      </c>
      <c r="E47" s="14">
        <f>'Tasas de Uso'!C27</f>
        <v>23289.48246015601</v>
      </c>
      <c r="F47" s="14">
        <f>'Tasas de Uso'!D27</f>
        <v>1060.3480136096409</v>
      </c>
      <c r="G47" s="18">
        <f>'Tasas de Uso'!E27</f>
        <v>21.96399876383402</v>
      </c>
      <c r="J47" t="str">
        <f t="shared" si="0"/>
        <v>Cardiopatías Congénitas Operables</v>
      </c>
    </row>
    <row r="48" spans="1:10" ht="22.5" x14ac:dyDescent="0.2">
      <c r="A48" s="6"/>
      <c r="B48" s="14"/>
      <c r="C48" s="14">
        <f>'Tasas de Uso'!A58</f>
        <v>51</v>
      </c>
      <c r="D48" s="19" t="s">
        <v>242</v>
      </c>
      <c r="E48" s="14">
        <f>'Tasas de Uso'!C58</f>
        <v>5.3815498408269464</v>
      </c>
      <c r="F48" s="14">
        <f>'Tasas de Uso'!D58</f>
        <v>8.3025298881144707</v>
      </c>
      <c r="G48" s="18">
        <f>'Tasas de Uso'!E58</f>
        <v>0.64818192928530516</v>
      </c>
      <c r="J48" t="str">
        <f t="shared" si="0"/>
        <v>Asma bronquial en personas de 15 años y más</v>
      </c>
    </row>
    <row r="49" spans="1:10" x14ac:dyDescent="0.2">
      <c r="A49" s="6"/>
      <c r="B49" s="14"/>
      <c r="C49" s="14">
        <f>'Tasas de Uso'!A25</f>
        <v>18</v>
      </c>
      <c r="D49" s="19" t="s">
        <v>9</v>
      </c>
      <c r="E49" s="14">
        <f>'Tasas de Uso'!C25</f>
        <v>10366.353383030759</v>
      </c>
      <c r="F49" s="14">
        <f>'Tasas de Uso'!D25</f>
        <v>692.80440788859516</v>
      </c>
      <c r="G49" s="18">
        <f>'Tasas de Uso'!E25</f>
        <v>14.962886010820094</v>
      </c>
      <c r="J49" t="str">
        <f t="shared" si="0"/>
        <v>Disrafias Espinales</v>
      </c>
    </row>
    <row r="50" spans="1:10" ht="22.5" x14ac:dyDescent="0.2">
      <c r="A50" s="6"/>
      <c r="B50" s="14"/>
      <c r="C50" s="14">
        <f>'Tasas de Uso'!A24</f>
        <v>17</v>
      </c>
      <c r="D50" s="19" t="s">
        <v>37</v>
      </c>
      <c r="E50" s="14">
        <f>'Tasas de Uso'!C24</f>
        <v>330.63839294645555</v>
      </c>
      <c r="F50" s="14">
        <f>'Tasas de Uso'!D24</f>
        <v>369.34375401848865</v>
      </c>
      <c r="G50" s="18">
        <f>'Tasas de Uso'!E24</f>
        <v>0.89520504773421572</v>
      </c>
      <c r="J50" t="str">
        <f t="shared" si="0"/>
        <v>Accidente cerebrovascular isquémico en personas de 15 años y más</v>
      </c>
    </row>
    <row r="51" spans="1:10" ht="22.5" x14ac:dyDescent="0.2">
      <c r="A51" s="6"/>
      <c r="B51" s="14"/>
      <c r="C51" s="14">
        <f>'Tasas de Uso'!A11</f>
        <v>4</v>
      </c>
      <c r="D51" s="19" t="s">
        <v>248</v>
      </c>
      <c r="E51" s="14">
        <f>'Tasas de Uso'!C11</f>
        <v>2342.0189718893403</v>
      </c>
      <c r="F51" s="14">
        <f>'Tasas de Uso'!D11</f>
        <v>1223.7690704940401</v>
      </c>
      <c r="G51" s="18">
        <f>'Tasas de Uso'!E11</f>
        <v>1.9137752606738612</v>
      </c>
      <c r="J51" t="str">
        <f t="shared" si="0"/>
        <v>Prevención secundaria insuficiencia renal crónica terminal</v>
      </c>
    </row>
    <row r="52" spans="1:10" ht="22.5" x14ac:dyDescent="0.2">
      <c r="A52" s="6"/>
      <c r="B52" s="14"/>
      <c r="C52" s="14">
        <f>'Tasas de Uso'!A65</f>
        <v>58</v>
      </c>
      <c r="D52" s="19" t="s">
        <v>12</v>
      </c>
      <c r="E52" s="14">
        <f>'Tasas de Uso'!C65</f>
        <v>9376.2581453260373</v>
      </c>
      <c r="F52" s="14">
        <f>'Tasas de Uso'!D65</f>
        <v>9635.5805062188447</v>
      </c>
      <c r="G52" s="18">
        <f>'Tasas de Uso'!E65</f>
        <v>0.97308700179242547</v>
      </c>
      <c r="J52" t="str">
        <f t="shared" si="0"/>
        <v>Artrosis de Cadera Severa que requiere Prótesis</v>
      </c>
    </row>
    <row r="53" spans="1:10" x14ac:dyDescent="0.2">
      <c r="A53" s="6"/>
      <c r="B53" s="14"/>
      <c r="C53" s="14">
        <f>'Tasas de Uso'!A18</f>
        <v>11</v>
      </c>
      <c r="D53" s="19" t="s">
        <v>31</v>
      </c>
      <c r="E53" s="14">
        <f>'Tasas de Uso'!C18</f>
        <v>7500.952423422209</v>
      </c>
      <c r="F53" s="14">
        <f>'Tasas de Uso'!D18</f>
        <v>1247.9698125876155</v>
      </c>
      <c r="G53" s="18">
        <f>'Tasas de Uso'!E18</f>
        <v>6.0105239307586169</v>
      </c>
      <c r="J53" t="str">
        <f t="shared" si="0"/>
        <v>Retinopatía diabética</v>
      </c>
    </row>
    <row r="54" spans="1:10" x14ac:dyDescent="0.2">
      <c r="A54" s="6"/>
      <c r="B54" s="14"/>
      <c r="C54" s="14">
        <f>'Tasas de Uso'!A10</f>
        <v>3</v>
      </c>
      <c r="D54" s="19" t="s">
        <v>79</v>
      </c>
      <c r="E54" s="14">
        <f>'Tasas de Uso'!C10</f>
        <v>216465.14566047309</v>
      </c>
      <c r="F54" s="14">
        <f>'Tasas de Uso'!D10</f>
        <v>5611.1812968228214</v>
      </c>
      <c r="G54" s="18">
        <f>'Tasas de Uso'!E10</f>
        <v>38.577464211152929</v>
      </c>
      <c r="J54" t="str">
        <f t="shared" si="0"/>
        <v>Trauma Ocular grave</v>
      </c>
    </row>
    <row r="55" spans="1:10" x14ac:dyDescent="0.2">
      <c r="A55" s="6"/>
      <c r="B55" s="14"/>
      <c r="C55" s="14">
        <f>'Tasas de Uso'!A33</f>
        <v>26</v>
      </c>
      <c r="D55" s="19" t="s">
        <v>71</v>
      </c>
      <c r="E55" s="14">
        <f>'Tasas de Uso'!C33</f>
        <v>12255.604093546057</v>
      </c>
      <c r="F55" s="14">
        <f>'Tasas de Uso'!D33</f>
        <v>5821.3391717954519</v>
      </c>
      <c r="G55" s="18">
        <f>'Tasas de Uso'!E33</f>
        <v>2.1052894758176599</v>
      </c>
      <c r="J55" t="str">
        <f t="shared" si="0"/>
        <v>Cuidados Paliativos del Cáncer Terminal</v>
      </c>
    </row>
    <row r="56" spans="1:10" x14ac:dyDescent="0.2">
      <c r="A56" s="6"/>
      <c r="B56" s="14"/>
      <c r="C56" s="14">
        <f>'Tasas de Uso'!A14</f>
        <v>7</v>
      </c>
      <c r="D56" s="19" t="s">
        <v>27</v>
      </c>
      <c r="E56" s="14">
        <f>'Tasas de Uso'!C14</f>
        <v>15329.087901429619</v>
      </c>
      <c r="F56" s="14">
        <f>'Tasas de Uso'!D14</f>
        <v>7847.8769954375803</v>
      </c>
      <c r="G56" s="18">
        <f>'Tasas de Uso'!E14</f>
        <v>1.9532783083044363</v>
      </c>
      <c r="J56" t="str">
        <f t="shared" si="0"/>
        <v>Cáncer gástrico</v>
      </c>
    </row>
    <row r="57" spans="1:10" ht="22.5" x14ac:dyDescent="0.2">
      <c r="A57" s="6"/>
      <c r="B57" s="14"/>
      <c r="C57" s="14">
        <f>'Tasas de Uso'!A16</f>
        <v>9</v>
      </c>
      <c r="D57" s="19" t="s">
        <v>78</v>
      </c>
      <c r="E57" s="14">
        <f>'Tasas de Uso'!C16</f>
        <v>12419.665091033805</v>
      </c>
      <c r="F57" s="14">
        <f>'Tasas de Uso'!D16</f>
        <v>3097.3237187242898</v>
      </c>
      <c r="G57" s="18">
        <f>'Tasas de Uso'!E16</f>
        <v>4.0098053090004919</v>
      </c>
      <c r="J57" t="str">
        <f t="shared" si="0"/>
        <v>Atención de Urgencia del Traumatismo Cráneo Encefálico moderado o grave</v>
      </c>
    </row>
    <row r="58" spans="1:10" x14ac:dyDescent="0.2">
      <c r="A58" s="6"/>
      <c r="B58" s="14"/>
      <c r="C58" s="14">
        <f>'Tasas de Uso'!A62</f>
        <v>55</v>
      </c>
      <c r="D58" s="19" t="s">
        <v>8</v>
      </c>
      <c r="E58" s="14">
        <f>'Tasas de Uso'!C62</f>
        <v>102.87982374665484</v>
      </c>
      <c r="F58" s="14">
        <f>'Tasas de Uso'!D62</f>
        <v>50.132979515791696</v>
      </c>
      <c r="G58" s="18">
        <f>'Tasas de Uso'!E62</f>
        <v>2.052138626914207</v>
      </c>
      <c r="J58" t="str">
        <f t="shared" si="0"/>
        <v>Cáncer de Mama</v>
      </c>
    </row>
    <row r="59" spans="1:10" ht="33.75" x14ac:dyDescent="0.2">
      <c r="A59" s="6"/>
      <c r="B59" s="14"/>
      <c r="C59" s="14">
        <f>'Tasas de Uso'!A34</f>
        <v>27</v>
      </c>
      <c r="D59" s="19" t="s">
        <v>35</v>
      </c>
      <c r="E59" s="14">
        <f>'Tasas de Uso'!C34</f>
        <v>1743.4528805912887</v>
      </c>
      <c r="F59" s="14">
        <f>'Tasas de Uso'!D34</f>
        <v>137.17050575913527</v>
      </c>
      <c r="G59" s="18">
        <f>'Tasas de Uso'!E34</f>
        <v>12.710114838044754</v>
      </c>
      <c r="J59" t="str">
        <f t="shared" si="0"/>
        <v>Tratamiento quirúrgico de la hiperplasia benigna de la próstata en personas sintomáticas</v>
      </c>
    </row>
    <row r="60" spans="1:10" ht="22.5" x14ac:dyDescent="0.2">
      <c r="A60" s="6"/>
      <c r="B60" s="14"/>
      <c r="C60" s="14">
        <f>'Tasas de Uso'!A39</f>
        <v>32</v>
      </c>
      <c r="D60" s="19" t="s">
        <v>246</v>
      </c>
      <c r="E60" s="14">
        <f>'Tasas de Uso'!C39</f>
        <v>282.08193135302025</v>
      </c>
      <c r="F60" s="14">
        <f>'Tasas de Uso'!D39</f>
        <v>149.04828775217942</v>
      </c>
      <c r="G60" s="18">
        <f>'Tasas de Uso'!E39</f>
        <v>1.8925539877521711</v>
      </c>
      <c r="J60" t="str">
        <f t="shared" si="0"/>
        <v>Epilepsia no refractaria en personas de 15 años y más</v>
      </c>
    </row>
    <row r="61" spans="1:10" x14ac:dyDescent="0.2">
      <c r="A61" s="6"/>
      <c r="B61" s="14"/>
      <c r="C61" s="14">
        <f>'Tasas de Uso'!A43</f>
        <v>36</v>
      </c>
      <c r="D61" s="19" t="s">
        <v>245</v>
      </c>
      <c r="E61" s="14">
        <f>'Tasas de Uso'!C43</f>
        <v>42608.777046466719</v>
      </c>
      <c r="F61" s="14">
        <f>'Tasas de Uso'!D43</f>
        <v>2863.2825448352328</v>
      </c>
      <c r="G61" s="18">
        <f>'Tasas de Uso'!E43</f>
        <v>14.881094121613707</v>
      </c>
      <c r="J61" t="str">
        <f t="shared" si="0"/>
        <v>Enfermedad de Parkinson</v>
      </c>
    </row>
    <row r="62" spans="1:10" ht="22.5" x14ac:dyDescent="0.2">
      <c r="A62" s="6"/>
      <c r="B62" s="14"/>
      <c r="C62" s="14">
        <f>'Tasas de Uso'!A49</f>
        <v>42</v>
      </c>
      <c r="D62" s="19" t="s">
        <v>25</v>
      </c>
      <c r="E62" s="14">
        <f>'Tasas de Uso'!C49</f>
        <v>96.716139764102508</v>
      </c>
      <c r="F62" s="14">
        <f>'Tasas de Uso'!D49</f>
        <v>64.553163005674719</v>
      </c>
      <c r="G62" s="18">
        <f>'Tasas de Uso'!E49</f>
        <v>1.4982401366699942</v>
      </c>
      <c r="J62" t="str">
        <f t="shared" si="0"/>
        <v>Trastorno de Conducción que requiere Marcapaso</v>
      </c>
    </row>
    <row r="63" spans="1:10" x14ac:dyDescent="0.2">
      <c r="A63" s="6"/>
      <c r="B63" s="14"/>
      <c r="C63" s="14">
        <f>'Tasas de Uso'!A63</f>
        <v>56</v>
      </c>
      <c r="D63" s="19" t="s">
        <v>81</v>
      </c>
      <c r="E63" s="14">
        <f>'Tasas de Uso'!C63</f>
        <v>19935.371942919337</v>
      </c>
      <c r="F63" s="14">
        <f>'Tasas de Uso'!D63</f>
        <v>12587.774945610967</v>
      </c>
      <c r="G63" s="18">
        <f>'Tasas de Uso'!E63</f>
        <v>1.5837089580212338</v>
      </c>
      <c r="J63" t="str">
        <f t="shared" si="0"/>
        <v>Artritis Reumatoide</v>
      </c>
    </row>
    <row r="64" spans="1:10" ht="33.75" x14ac:dyDescent="0.2">
      <c r="A64" s="6"/>
      <c r="B64" s="14"/>
      <c r="C64" s="14">
        <f>'Tasas de Uso'!A29</f>
        <v>22</v>
      </c>
      <c r="D64" s="19" t="s">
        <v>82</v>
      </c>
      <c r="E64" s="14">
        <f>'Tasas de Uso'!C29</f>
        <v>1488.44483587024</v>
      </c>
      <c r="F64" s="14">
        <f>'Tasas de Uso'!D29</f>
        <v>1459.0939346874559</v>
      </c>
      <c r="G64" s="18">
        <f>'Tasas de Uso'!E29</f>
        <v>1.0201158407180078</v>
      </c>
      <c r="J64" t="str">
        <f t="shared" si="0"/>
        <v>Consumo perjudicial y dependencia de riesgo bajo a moderado de alcohol y drogas en personas menores de 20 años</v>
      </c>
    </row>
    <row r="65" spans="1:10" ht="22.5" x14ac:dyDescent="0.2">
      <c r="A65" s="6"/>
      <c r="B65" s="14"/>
      <c r="C65" s="14">
        <f>'Tasas de Uso'!A55</f>
        <v>48</v>
      </c>
      <c r="D65" s="19" t="s">
        <v>28</v>
      </c>
      <c r="E65" s="14">
        <f>'Tasas de Uso'!C55</f>
        <v>184.57198380328603</v>
      </c>
      <c r="F65" s="14">
        <f>'Tasas de Uso'!D55</f>
        <v>87.990926804658159</v>
      </c>
      <c r="G65" s="18">
        <f>'Tasas de Uso'!E55</f>
        <v>2.0976251814353541</v>
      </c>
      <c r="J65" t="str">
        <f t="shared" si="0"/>
        <v>Cáncer de próstata en personas de 15 años y más</v>
      </c>
    </row>
    <row r="66" spans="1:10" x14ac:dyDescent="0.2">
      <c r="A66" s="6"/>
      <c r="B66" s="14"/>
      <c r="C66" s="14">
        <f>'Tasas de Uso'!A46</f>
        <v>39</v>
      </c>
      <c r="D66" s="19" t="s">
        <v>14</v>
      </c>
      <c r="E66" s="14">
        <f>'Tasas de Uso'!C46</f>
        <v>19688.858138925647</v>
      </c>
      <c r="F66" s="14">
        <f>'Tasas de Uso'!D46</f>
        <v>29680.142063223884</v>
      </c>
      <c r="G66" s="18">
        <f>'Tasas de Uso'!E46</f>
        <v>0.66336805588682635</v>
      </c>
      <c r="J66" t="str">
        <f t="shared" si="0"/>
        <v>Cánceres Infantiles</v>
      </c>
    </row>
    <row r="67" spans="1:10" x14ac:dyDescent="0.2">
      <c r="A67" s="6"/>
      <c r="B67" s="14"/>
      <c r="C67" s="14">
        <f>'Tasas de Uso'!A52</f>
        <v>45</v>
      </c>
      <c r="D67" s="19" t="s">
        <v>16</v>
      </c>
      <c r="E67" s="14">
        <f>'Tasas de Uso'!C52</f>
        <v>165.99422566736604</v>
      </c>
      <c r="F67" s="14">
        <f>'Tasas de Uso'!D52</f>
        <v>152.21439559549836</v>
      </c>
      <c r="G67" s="18">
        <f>'Tasas de Uso'!E52</f>
        <v>1.0905290857540626</v>
      </c>
      <c r="J67" t="str">
        <f t="shared" si="0"/>
        <v>Cáncer de Testículo</v>
      </c>
    </row>
    <row r="68" spans="1:10" x14ac:dyDescent="0.2">
      <c r="A68" s="6"/>
      <c r="B68" s="14"/>
      <c r="C68" s="14">
        <f>'Tasas de Uso'!A42</f>
        <v>35</v>
      </c>
      <c r="D68" s="19" t="s">
        <v>1</v>
      </c>
      <c r="E68" s="14">
        <f>'Tasas de Uso'!C42</f>
        <v>2738.470398312797</v>
      </c>
      <c r="F68" s="14">
        <f>'Tasas de Uso'!D42</f>
        <v>2867.0081280691538</v>
      </c>
      <c r="G68" s="18">
        <f>'Tasas de Uso'!E42</f>
        <v>0.9551665973675062</v>
      </c>
      <c r="J68" t="str">
        <f t="shared" si="0"/>
        <v>Insuficiencia Renal Crónica Terminal</v>
      </c>
    </row>
    <row r="69" spans="1:10" x14ac:dyDescent="0.2">
      <c r="A69" s="6"/>
      <c r="B69" s="14"/>
      <c r="C69" s="14">
        <f>'Tasas de Uso'!A38</f>
        <v>31</v>
      </c>
      <c r="D69" s="19" t="s">
        <v>15</v>
      </c>
      <c r="E69" s="14">
        <f>'Tasas de Uso'!C38</f>
        <v>3022.5690643416815</v>
      </c>
      <c r="F69" s="14">
        <f>'Tasas de Uso'!D38</f>
        <v>452.82554160103763</v>
      </c>
      <c r="G69" s="18">
        <f>'Tasas de Uso'!E38</f>
        <v>6.6749085169862585</v>
      </c>
      <c r="J69" t="str">
        <f t="shared" si="0"/>
        <v>Esquizofrenia</v>
      </c>
    </row>
    <row r="70" spans="1:10" x14ac:dyDescent="0.2">
      <c r="A70" s="6"/>
      <c r="B70" s="14"/>
      <c r="C70" s="14">
        <f>'Tasas de Uso'!A68</f>
        <v>61</v>
      </c>
      <c r="D70" s="19" t="s">
        <v>22</v>
      </c>
      <c r="E70" s="14">
        <f>'Tasas de Uso'!C68</f>
        <v>2984.0137697561458</v>
      </c>
      <c r="F70" s="14">
        <f>'Tasas de Uso'!D68</f>
        <v>4917.8204193992387</v>
      </c>
      <c r="G70" s="18">
        <f>'Tasas de Uso'!E68</f>
        <v>0.60677566793312743</v>
      </c>
      <c r="J70" t="str">
        <f t="shared" si="0"/>
        <v>Epilepsia No Refractaria</v>
      </c>
    </row>
    <row r="71" spans="1:10" ht="22.5" x14ac:dyDescent="0.2">
      <c r="A71" s="6"/>
      <c r="B71" s="14"/>
      <c r="C71" s="14">
        <f>'Tasas de Uso'!A74</f>
        <v>67</v>
      </c>
      <c r="D71" s="19" t="s">
        <v>75</v>
      </c>
      <c r="E71" s="14">
        <f>'Tasas de Uso'!C74</f>
        <v>21.800529995106995</v>
      </c>
      <c r="F71" s="14">
        <f>'Tasas de Uso'!D74</f>
        <v>104.87406174460386</v>
      </c>
      <c r="G71" s="18">
        <f>'Tasas de Uso'!E74</f>
        <v>0.20787342105807882</v>
      </c>
      <c r="J71" t="str">
        <f t="shared" si="0"/>
        <v>Tratamiento quirúrgico de Hernia del Núcleo Pulposo lumbar</v>
      </c>
    </row>
    <row r="72" spans="1:10" x14ac:dyDescent="0.2">
      <c r="A72" s="6"/>
      <c r="B72" s="14"/>
      <c r="C72" s="14">
        <f>'Tasas de Uso'!A53</f>
        <v>46</v>
      </c>
      <c r="D72" s="19" t="s">
        <v>17</v>
      </c>
      <c r="E72" s="14">
        <f>'Tasas de Uso'!C53</f>
        <v>36717.363161983892</v>
      </c>
      <c r="F72" s="14">
        <f>'Tasas de Uso'!D53</f>
        <v>3276.4404790043318</v>
      </c>
      <c r="G72" s="18">
        <f>'Tasas de Uso'!E53</f>
        <v>11.206479530841905</v>
      </c>
      <c r="J72" t="str">
        <f t="shared" si="0"/>
        <v>Linfoma del Adulto</v>
      </c>
    </row>
    <row r="73" spans="1:10" ht="22.5" x14ac:dyDescent="0.2">
      <c r="B73" s="7"/>
      <c r="C73" s="14">
        <f>'Tasas de Uso'!A37</f>
        <v>30</v>
      </c>
      <c r="D73" s="19" t="s">
        <v>32</v>
      </c>
      <c r="E73" s="14">
        <f>'Tasas de Uso'!C37</f>
        <v>11195.26418260533</v>
      </c>
      <c r="F73" s="14">
        <f>'Tasas de Uso'!D37</f>
        <v>4591.9530274158697</v>
      </c>
      <c r="G73" s="18">
        <f>'Tasas de Uso'!E37</f>
        <v>2.4380180101505711</v>
      </c>
      <c r="J73" t="str">
        <f t="shared" si="0"/>
        <v>Desprendimiento de retina regmatógeno no traumático</v>
      </c>
    </row>
    <row r="74" spans="1:10" x14ac:dyDescent="0.2">
      <c r="B74" s="7"/>
      <c r="C74" s="14">
        <f>'Tasas de Uso'!A40</f>
        <v>33</v>
      </c>
      <c r="D74" s="19" t="s">
        <v>13</v>
      </c>
      <c r="E74" s="14">
        <f>'Tasas de Uso'!C40</f>
        <v>68.314164139955082</v>
      </c>
      <c r="F74" s="14">
        <f>'Tasas de Uso'!D40</f>
        <v>28.363666699108766</v>
      </c>
      <c r="G74" s="18">
        <f>'Tasas de Uso'!E40</f>
        <v>2.4085096212931325</v>
      </c>
      <c r="J74" t="str">
        <f t="shared" si="0"/>
        <v>Fisura Labiopalatina</v>
      </c>
    </row>
    <row r="75" spans="1:10" ht="22.5" x14ac:dyDescent="0.2">
      <c r="B75" s="7"/>
      <c r="C75" s="14">
        <f>'Tasas de Uso'!A69</f>
        <v>62</v>
      </c>
      <c r="D75" s="19" t="s">
        <v>10</v>
      </c>
      <c r="E75" s="14">
        <f>'Tasas de Uso'!C69</f>
        <v>348.55749657772537</v>
      </c>
      <c r="F75" s="14">
        <f>'Tasas de Uso'!D69</f>
        <v>319.54808813393686</v>
      </c>
      <c r="G75" s="18">
        <f>'Tasas de Uso'!E69</f>
        <v>1.0907826068157522</v>
      </c>
      <c r="J75" t="str">
        <f t="shared" si="0"/>
        <v>Escoliosis, tratamiento quirúrgico en menores de 25 años</v>
      </c>
    </row>
    <row r="76" spans="1:10" x14ac:dyDescent="0.2">
      <c r="B76" s="7"/>
      <c r="C76" s="14">
        <f>'Tasas de Uso'!A41</f>
        <v>34</v>
      </c>
      <c r="D76" s="19" t="s">
        <v>46</v>
      </c>
      <c r="E76" s="14">
        <f>'Tasas de Uso'!C41</f>
        <v>10861.982201893468</v>
      </c>
      <c r="F76" s="14">
        <f>'Tasas de Uso'!D41</f>
        <v>19392.142574785561</v>
      </c>
      <c r="G76" s="18">
        <f>'Tasas de Uso'!E41</f>
        <v>0.56012285182023425</v>
      </c>
      <c r="J76" t="str">
        <f t="shared" si="0"/>
        <v>Politraumatizado grave</v>
      </c>
    </row>
    <row r="77" spans="1:10" ht="33.75" x14ac:dyDescent="0.2">
      <c r="B77" s="7"/>
      <c r="C77" s="14">
        <f>'Tasas de Uso'!A59</f>
        <v>52</v>
      </c>
      <c r="D77" s="19" t="s">
        <v>74</v>
      </c>
      <c r="E77" s="14">
        <f>'Tasas de Uso'!C59</f>
        <v>755.64796576979415</v>
      </c>
      <c r="F77" s="14">
        <f>'Tasas de Uso'!D59</f>
        <v>998.58549200588664</v>
      </c>
      <c r="G77" s="18">
        <f>'Tasas de Uso'!E59</f>
        <v>0.75671834992505538</v>
      </c>
      <c r="J77" t="str">
        <f t="shared" si="0"/>
        <v>Tratamiento quirúrgico de Tumores Primarios del Sistema Nervioso Central de personas de 15 años o más</v>
      </c>
    </row>
    <row r="78" spans="1:10" x14ac:dyDescent="0.2">
      <c r="B78" s="7"/>
      <c r="C78" s="14">
        <f>'Tasas de Uso'!A56</f>
        <v>49</v>
      </c>
      <c r="D78" s="19" t="s">
        <v>43</v>
      </c>
      <c r="E78" s="14">
        <f>'Tasas de Uso'!C56</f>
        <v>1779.7404026741751</v>
      </c>
      <c r="F78" s="14">
        <f>'Tasas de Uso'!D56</f>
        <v>176.974979194019</v>
      </c>
      <c r="G78" s="18">
        <f>'Tasas de Uso'!E56</f>
        <v>10.05645210853808</v>
      </c>
      <c r="J78" t="str">
        <f t="shared" si="0"/>
        <v>Leucemia en personas de 15 años y más</v>
      </c>
    </row>
    <row r="79" spans="1:10" x14ac:dyDescent="0.2">
      <c r="B79" s="7"/>
      <c r="C79" s="14">
        <f>'Tasas de Uso'!A31</f>
        <v>24</v>
      </c>
      <c r="D79" s="19" t="s">
        <v>33</v>
      </c>
      <c r="E79" s="14">
        <f>'Tasas de Uso'!C31</f>
        <v>6802.8158115377355</v>
      </c>
      <c r="F79" s="14">
        <f>'Tasas de Uso'!D31</f>
        <v>1811.3632325958793</v>
      </c>
      <c r="G79" s="18">
        <f>'Tasas de Uso'!E31</f>
        <v>3.7556331546978381</v>
      </c>
      <c r="J79" t="str">
        <f t="shared" si="0"/>
        <v>Hemofilia</v>
      </c>
    </row>
    <row r="80" spans="1:10" x14ac:dyDescent="0.2">
      <c r="B80" s="7"/>
      <c r="C80" s="14">
        <f>'Tasas de Uso'!A73</f>
        <v>66</v>
      </c>
      <c r="D80" s="19" t="s">
        <v>6</v>
      </c>
      <c r="E80" s="14">
        <f>'Tasas de Uso'!C73</f>
        <v>41196.422284996115</v>
      </c>
      <c r="F80" s="14">
        <f>'Tasas de Uso'!D73</f>
        <v>23077.003465073816</v>
      </c>
      <c r="G80" s="18">
        <f>'Tasas de Uso'!E73</f>
        <v>1.7851720803935989</v>
      </c>
      <c r="J80" t="str">
        <f t="shared" si="0"/>
        <v>Diabetes Mellitus Tipo 1</v>
      </c>
    </row>
    <row r="81" spans="2:10" x14ac:dyDescent="0.2">
      <c r="B81" s="7"/>
      <c r="C81" s="14">
        <f>'Tasas de Uso'!A35</f>
        <v>28</v>
      </c>
      <c r="D81" s="19" t="s">
        <v>84</v>
      </c>
      <c r="E81" s="14">
        <f>'Tasas de Uso'!C35</f>
        <v>1357.0272255760815</v>
      </c>
      <c r="F81" s="14">
        <f>'Tasas de Uso'!D35</f>
        <v>1215.0857471998847</v>
      </c>
      <c r="G81" s="18">
        <f>'Tasas de Uso'!E35</f>
        <v>1.1168160178845774</v>
      </c>
      <c r="J81" t="str">
        <f t="shared" si="0"/>
        <v>Gran Quemado</v>
      </c>
    </row>
    <row r="82" spans="2:10" ht="22.5" x14ac:dyDescent="0.2">
      <c r="B82" s="7"/>
      <c r="C82" s="14">
        <f>'Tasas de Uso'!A47</f>
        <v>40</v>
      </c>
      <c r="D82" s="19" t="s">
        <v>244</v>
      </c>
      <c r="E82" s="14">
        <f>'Tasas de Uso'!C47</f>
        <v>33709.347926576505</v>
      </c>
      <c r="F82" s="14">
        <f>'Tasas de Uso'!D47</f>
        <v>25862.653051347817</v>
      </c>
      <c r="G82" s="18">
        <f>'Tasas de Uso'!E47</f>
        <v>1.303398683021801</v>
      </c>
      <c r="J82" t="str">
        <f t="shared" si="0"/>
        <v>Hemorragia Subaracnoidea secundaria a ruptura de Aneurismas Cerebrales</v>
      </c>
    </row>
    <row r="83" spans="2:10" x14ac:dyDescent="0.2">
      <c r="B83" s="7"/>
      <c r="C83" s="14">
        <f>'Tasas de Uso'!A72</f>
        <v>65</v>
      </c>
      <c r="D83" s="19" t="s">
        <v>239</v>
      </c>
      <c r="E83" s="14">
        <f>'Tasas de Uso'!C72</f>
        <v>1089594.8585658262</v>
      </c>
      <c r="F83" s="14">
        <f>'Tasas de Uso'!D72</f>
        <v>38658.471664327546</v>
      </c>
      <c r="G83" s="18">
        <f>'Tasas de Uso'!E72</f>
        <v>28.185150929576444</v>
      </c>
      <c r="J83" t="str">
        <f t="shared" si="0"/>
        <v>Artritis idiopática juvenil</v>
      </c>
    </row>
    <row r="84" spans="2:10" x14ac:dyDescent="0.2">
      <c r="B84" s="7"/>
      <c r="C84" s="14">
        <f>'Tasas de Uso'!A50</f>
        <v>43</v>
      </c>
      <c r="D84" s="19" t="s">
        <v>243</v>
      </c>
      <c r="E84" s="14">
        <f>'Tasas de Uso'!C50</f>
        <v>216.03032748779034</v>
      </c>
      <c r="F84" s="14">
        <f>'Tasas de Uso'!D50</f>
        <v>301.3330666247553</v>
      </c>
      <c r="G84" s="18">
        <f>'Tasas de Uso'!E50</f>
        <v>0.71691543814807768</v>
      </c>
      <c r="J84" t="str">
        <f t="shared" si="0"/>
        <v>Hepatitis C</v>
      </c>
    </row>
    <row r="85" spans="2:10" x14ac:dyDescent="0.2">
      <c r="B85" s="7"/>
      <c r="C85" s="14">
        <f>'Tasas de Uso'!A67</f>
        <v>60</v>
      </c>
      <c r="D85" s="19" t="s">
        <v>237</v>
      </c>
      <c r="E85" s="14">
        <f>'Tasas de Uso'!C67</f>
        <v>677.32359388620819</v>
      </c>
      <c r="F85" s="14">
        <f>'Tasas de Uso'!D67</f>
        <v>652.48348550010246</v>
      </c>
      <c r="G85" s="18">
        <f>'Tasas de Uso'!E67</f>
        <v>1.0380700951642734</v>
      </c>
      <c r="J85" t="str">
        <f>+TRIM(D85)</f>
        <v>Hepatitis B</v>
      </c>
    </row>
    <row r="86" spans="2:10" x14ac:dyDescent="0.2">
      <c r="B86" s="7"/>
      <c r="C86" s="14">
        <f>'Tasas de Uso'!A75</f>
        <v>68</v>
      </c>
      <c r="D86" s="19" t="s">
        <v>240</v>
      </c>
      <c r="E86" s="14">
        <f>'Tasas de Uso'!C75</f>
        <v>32.680366115824377</v>
      </c>
      <c r="F86" s="14">
        <f>'Tasas de Uso'!D75</f>
        <v>58.356059357129944</v>
      </c>
      <c r="G86" s="18">
        <f>'Tasas de Uso'!E75</f>
        <v>0.56001667137641453</v>
      </c>
      <c r="J86" t="str">
        <f>+TRIM(D86)</f>
        <v>Esclerosis múltiple recurrente remitente</v>
      </c>
    </row>
    <row r="87" spans="2:10" x14ac:dyDescent="0.2">
      <c r="B87" s="7"/>
      <c r="C87" s="14">
        <f>'Tasas de Uso'!A71</f>
        <v>64</v>
      </c>
      <c r="D87" s="19" t="s">
        <v>80</v>
      </c>
      <c r="E87" s="14">
        <f>'Tasas de Uso'!C71</f>
        <v>3404.1617333574527</v>
      </c>
      <c r="F87" s="14">
        <f>'Tasas de Uso'!D71</f>
        <v>219.27255235346504</v>
      </c>
      <c r="G87" s="18">
        <f>'Tasas de Uso'!E71</f>
        <v>15.524796408945793</v>
      </c>
      <c r="J87" t="str">
        <f>+TRIM(D87)</f>
        <v>Fibrosis Quística</v>
      </c>
    </row>
    <row r="88" spans="2:10" x14ac:dyDescent="0.2">
      <c r="B88" s="7"/>
      <c r="C88" s="14">
        <f>'Tasas de Uso'!A64</f>
        <v>57</v>
      </c>
      <c r="D88" s="19" t="s">
        <v>72</v>
      </c>
      <c r="E88" s="14">
        <f>'Tasas de Uso'!C64</f>
        <v>25556.566213858612</v>
      </c>
      <c r="F88" s="14">
        <f>'Tasas de Uso'!D64</f>
        <v>7636.8387939795766</v>
      </c>
      <c r="G88" s="18">
        <v>9999999</v>
      </c>
      <c r="J88" t="str">
        <f>+TRIM(D88)</f>
        <v>VIH/SIDA</v>
      </c>
    </row>
    <row r="89" spans="2:10" x14ac:dyDescent="0.2">
      <c r="C89" s="6"/>
      <c r="D89" s="6"/>
      <c r="E89" s="6"/>
      <c r="F89" s="6"/>
      <c r="G89" s="6"/>
    </row>
    <row r="90" spans="2:10" x14ac:dyDescent="0.2">
      <c r="C90" s="6"/>
      <c r="D90" s="6"/>
      <c r="E90" s="6"/>
      <c r="F90" s="6"/>
      <c r="G90" s="6"/>
    </row>
    <row r="91" spans="2:10" x14ac:dyDescent="0.2">
      <c r="C91" s="6"/>
      <c r="D91" s="6"/>
      <c r="E91" s="6"/>
      <c r="F91" s="6"/>
      <c r="G91" s="6"/>
    </row>
    <row r="92" spans="2:10" x14ac:dyDescent="0.2">
      <c r="C92" s="6"/>
      <c r="D92" s="6"/>
      <c r="E92" s="6"/>
      <c r="F92" s="6"/>
      <c r="G92" s="6"/>
    </row>
    <row r="93" spans="2:10" x14ac:dyDescent="0.2">
      <c r="C93" s="6"/>
      <c r="D93" s="6"/>
      <c r="E93" s="6"/>
      <c r="F93" s="6"/>
      <c r="G93" s="6"/>
    </row>
    <row r="94" spans="2:10" x14ac:dyDescent="0.2">
      <c r="C94" s="6"/>
      <c r="D94" s="6"/>
      <c r="E94" s="6"/>
      <c r="F94" s="6"/>
      <c r="G94" s="6"/>
    </row>
    <row r="95" spans="2:10" x14ac:dyDescent="0.2">
      <c r="C95" s="6"/>
      <c r="D95" s="6"/>
      <c r="E95" s="6"/>
      <c r="F95" s="6"/>
      <c r="G95" s="6"/>
    </row>
    <row r="96" spans="2:10" x14ac:dyDescent="0.2">
      <c r="C96" s="6"/>
      <c r="D96" s="6"/>
      <c r="E96" s="6"/>
      <c r="F96" s="6"/>
      <c r="G96" s="6"/>
    </row>
    <row r="97" spans="3:7" x14ac:dyDescent="0.2">
      <c r="C97" s="6"/>
      <c r="D97" s="6"/>
      <c r="E97" s="6"/>
      <c r="F97" s="6"/>
      <c r="G97" s="6"/>
    </row>
    <row r="98" spans="3:7" x14ac:dyDescent="0.2">
      <c r="C98" s="6"/>
      <c r="D98" s="6"/>
      <c r="E98" s="6"/>
      <c r="F98" s="6"/>
      <c r="G98" s="6"/>
    </row>
    <row r="99" spans="3:7" x14ac:dyDescent="0.2">
      <c r="C99" s="6"/>
      <c r="D99" s="6"/>
      <c r="E99" s="6"/>
      <c r="F99" s="6"/>
      <c r="G99" s="6"/>
    </row>
  </sheetData>
  <sortState ref="C20:G88">
    <sortCondition descending="1" ref="E20:E88"/>
  </sortState>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4"/>
  <dimension ref="A1:I15"/>
  <sheetViews>
    <sheetView workbookViewId="0">
      <selection activeCell="B4" sqref="B4"/>
    </sheetView>
  </sheetViews>
  <sheetFormatPr baseColWidth="10" defaultRowHeight="12.75" x14ac:dyDescent="0.2"/>
  <cols>
    <col min="1" max="1" width="18.42578125" bestFit="1" customWidth="1"/>
    <col min="2" max="2" width="13.5703125" bestFit="1" customWidth="1"/>
    <col min="3" max="3" width="12.5703125" bestFit="1" customWidth="1"/>
    <col min="4" max="4" width="11" bestFit="1" customWidth="1"/>
    <col min="5" max="5" width="12.5703125" bestFit="1" customWidth="1"/>
    <col min="6" max="6" width="13.5703125" bestFit="1" customWidth="1"/>
    <col min="7" max="7" width="12.5703125" bestFit="1" customWidth="1"/>
  </cols>
  <sheetData>
    <row r="1" spans="1:9" ht="13.5" thickBot="1" x14ac:dyDescent="0.25">
      <c r="A1" s="20"/>
      <c r="B1" s="20"/>
      <c r="C1" s="20"/>
      <c r="D1" s="20"/>
      <c r="E1" s="20"/>
      <c r="F1" s="20"/>
      <c r="G1" s="20"/>
    </row>
    <row r="2" spans="1:9" x14ac:dyDescent="0.2">
      <c r="A2" s="485"/>
      <c r="B2" s="482" t="s">
        <v>166</v>
      </c>
      <c r="C2" s="483"/>
      <c r="D2" s="483" t="s">
        <v>165</v>
      </c>
      <c r="E2" s="483"/>
      <c r="F2" s="483" t="s">
        <v>188</v>
      </c>
      <c r="G2" s="484"/>
    </row>
    <row r="3" spans="1:9" ht="26.25" thickBot="1" x14ac:dyDescent="0.25">
      <c r="A3" s="486"/>
      <c r="B3" s="37" t="s">
        <v>250</v>
      </c>
      <c r="C3" s="38" t="s">
        <v>251</v>
      </c>
      <c r="D3" s="38" t="s">
        <v>250</v>
      </c>
      <c r="E3" s="38" t="s">
        <v>251</v>
      </c>
      <c r="F3" s="38" t="s">
        <v>250</v>
      </c>
      <c r="G3" s="39" t="s">
        <v>251</v>
      </c>
    </row>
    <row r="4" spans="1:9" x14ac:dyDescent="0.2">
      <c r="A4" s="40" t="s">
        <v>252</v>
      </c>
      <c r="B4" s="26">
        <v>7284044</v>
      </c>
      <c r="C4" s="31">
        <f>+B4/$B$8</f>
        <v>0.60444891296527614</v>
      </c>
      <c r="D4" s="24">
        <v>348485</v>
      </c>
      <c r="E4" s="31">
        <f>+D4/$D$8</f>
        <v>0.53134215028253062</v>
      </c>
      <c r="F4" s="25">
        <f>+D4+B4</f>
        <v>7632529</v>
      </c>
      <c r="G4" s="34">
        <f>+F4/$F$8</f>
        <v>0.60067546121980764</v>
      </c>
    </row>
    <row r="5" spans="1:9" x14ac:dyDescent="0.2">
      <c r="A5" s="41" t="s">
        <v>253</v>
      </c>
      <c r="B5" s="27">
        <v>4763311</v>
      </c>
      <c r="C5" s="32">
        <f>+B5/$B$8</f>
        <v>0.39527193356678553</v>
      </c>
      <c r="D5" s="21">
        <v>304118</v>
      </c>
      <c r="E5" s="32">
        <f>+D5/$D$8</f>
        <v>0.46369488517331497</v>
      </c>
      <c r="F5" s="22">
        <f>+D5+B5</f>
        <v>5067429</v>
      </c>
      <c r="G5" s="35">
        <f>+F5/$F$8</f>
        <v>0.3988036274442755</v>
      </c>
    </row>
    <row r="6" spans="1:9" x14ac:dyDescent="0.2">
      <c r="A6" s="41" t="s">
        <v>254</v>
      </c>
      <c r="B6" s="27">
        <v>3364</v>
      </c>
      <c r="C6" s="32">
        <f>+B6/$B$8</f>
        <v>2.791534679383031E-4</v>
      </c>
      <c r="D6" s="21">
        <v>36</v>
      </c>
      <c r="E6" s="32">
        <f>+D6/$D$8</f>
        <v>5.4889930442260371E-5</v>
      </c>
      <c r="F6" s="22">
        <f>+D6+B6</f>
        <v>3400</v>
      </c>
      <c r="G6" s="35">
        <f>+F6/$F$8</f>
        <v>2.6757796375845359E-4</v>
      </c>
    </row>
    <row r="7" spans="1:9" x14ac:dyDescent="0.2">
      <c r="A7" s="41" t="s">
        <v>72</v>
      </c>
      <c r="B7" s="27"/>
      <c r="C7" s="32">
        <f>+B7/$B$8</f>
        <v>0</v>
      </c>
      <c r="D7" s="21">
        <v>3219</v>
      </c>
      <c r="E7" s="32">
        <f>+D7/$D$8</f>
        <v>4.9080746137121142E-3</v>
      </c>
      <c r="F7" s="22">
        <f>+D7+B7</f>
        <v>3219</v>
      </c>
      <c r="G7" s="35">
        <f>+F7/$F$8</f>
        <v>2.5333337215837119E-4</v>
      </c>
    </row>
    <row r="8" spans="1:9" ht="13.5" thickBot="1" x14ac:dyDescent="0.25">
      <c r="A8" s="42" t="s">
        <v>87</v>
      </c>
      <c r="B8" s="28">
        <f>+SUM(B4:B7)</f>
        <v>12050719</v>
      </c>
      <c r="C8" s="33">
        <f>+B8/$B$8</f>
        <v>1</v>
      </c>
      <c r="D8" s="30">
        <f>+SUM(D4:D7)</f>
        <v>655858</v>
      </c>
      <c r="E8" s="33">
        <f>+D8/$D$8</f>
        <v>1</v>
      </c>
      <c r="F8" s="23">
        <f>+D8+B8</f>
        <v>12706577</v>
      </c>
      <c r="G8" s="36">
        <f>+F8/$F$8</f>
        <v>1</v>
      </c>
    </row>
    <row r="11" spans="1:9" x14ac:dyDescent="0.2">
      <c r="B11" s="8"/>
    </row>
    <row r="13" spans="1:9" x14ac:dyDescent="0.2">
      <c r="D13" s="29"/>
      <c r="F13" s="29"/>
    </row>
    <row r="14" spans="1:9" x14ac:dyDescent="0.2">
      <c r="D14" s="29"/>
      <c r="F14" s="29"/>
      <c r="I14" s="29"/>
    </row>
    <row r="15" spans="1:9" x14ac:dyDescent="0.2">
      <c r="I15" s="29"/>
    </row>
  </sheetData>
  <mergeCells count="4">
    <mergeCell ref="B2:C2"/>
    <mergeCell ref="D2:E2"/>
    <mergeCell ref="F2:G2"/>
    <mergeCell ref="A2:A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0"/>
  <dimension ref="B28"/>
  <sheetViews>
    <sheetView showGridLines="0" workbookViewId="0"/>
  </sheetViews>
  <sheetFormatPr baseColWidth="10" defaultRowHeight="12.75" x14ac:dyDescent="0.2"/>
  <sheetData>
    <row r="28" spans="2:2" x14ac:dyDescent="0.2">
      <c r="B28" s="117"/>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1"/>
  <dimension ref="B29"/>
  <sheetViews>
    <sheetView showGridLines="0" workbookViewId="0"/>
  </sheetViews>
  <sheetFormatPr baseColWidth="10" defaultRowHeight="12.75" x14ac:dyDescent="0.2"/>
  <sheetData>
    <row r="29" spans="2:2" x14ac:dyDescent="0.2">
      <c r="B29" s="117"/>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2"/>
  <dimension ref="B29"/>
  <sheetViews>
    <sheetView showGridLines="0" workbookViewId="0"/>
  </sheetViews>
  <sheetFormatPr baseColWidth="10" defaultRowHeight="12.75" x14ac:dyDescent="0.2"/>
  <sheetData>
    <row r="29" spans="2:2" x14ac:dyDescent="0.2">
      <c r="B29" s="117"/>
    </row>
  </sheetData>
  <pageMargins left="0.7" right="0.7" top="0.75" bottom="0.75" header="0.3" footer="0.3"/>
  <pageSetup orientation="portrait" verticalDpi="12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28"/>
  <sheetViews>
    <sheetView workbookViewId="0"/>
  </sheetViews>
  <sheetFormatPr baseColWidth="10" defaultColWidth="10.7109375" defaultRowHeight="12.75" x14ac:dyDescent="0.2"/>
  <cols>
    <col min="1" max="1" width="10.7109375" style="209"/>
    <col min="2" max="2" width="35.85546875" style="209" customWidth="1"/>
    <col min="3" max="3" width="110.7109375" style="209" customWidth="1"/>
    <col min="4" max="4" width="10.7109375" style="209"/>
    <col min="5" max="5" width="27.85546875" style="209" customWidth="1"/>
    <col min="6" max="16384" width="10.7109375" style="209"/>
  </cols>
  <sheetData>
    <row r="1" spans="1:6" ht="20.25" x14ac:dyDescent="0.2">
      <c r="A1" s="208"/>
      <c r="B1" s="196"/>
      <c r="C1" s="196"/>
      <c r="D1" s="196"/>
      <c r="E1" s="196"/>
      <c r="F1" s="196"/>
    </row>
    <row r="2" spans="1:6" s="383" customFormat="1" ht="20.25" x14ac:dyDescent="0.2">
      <c r="A2" s="382"/>
      <c r="B2" s="196"/>
      <c r="C2" s="416" t="str">
        <f>+Notas!C3</f>
        <v>ESTADÍSTICA TRIMESTRAL DE CASOS GES (AUGE) DE FONASA Y SISTEMA ISAPRE</v>
      </c>
      <c r="D2" s="416"/>
      <c r="E2" s="196"/>
      <c r="F2" s="196"/>
    </row>
    <row r="3" spans="1:6" s="383" customFormat="1" ht="20.25" x14ac:dyDescent="0.2">
      <c r="A3" s="382"/>
      <c r="B3" s="196"/>
      <c r="C3" s="416"/>
      <c r="D3" s="416"/>
      <c r="E3" s="196"/>
      <c r="F3" s="196"/>
    </row>
    <row r="4" spans="1:6" s="383" customFormat="1" ht="20.25" x14ac:dyDescent="0.2">
      <c r="A4" s="382"/>
      <c r="B4" s="196"/>
      <c r="C4" s="487" t="str">
        <f>+Notas!C5</f>
        <v>JULIO 2005 - MARZO 2026</v>
      </c>
      <c r="D4" s="487"/>
      <c r="E4" s="391"/>
      <c r="F4" s="384"/>
    </row>
    <row r="5" spans="1:6" ht="15" x14ac:dyDescent="0.2">
      <c r="A5" s="208"/>
      <c r="B5" s="197"/>
      <c r="C5" s="384"/>
      <c r="D5" s="384"/>
      <c r="E5" s="391"/>
      <c r="F5" s="384"/>
    </row>
    <row r="6" spans="1:6" ht="18" x14ac:dyDescent="0.2">
      <c r="B6" s="198" t="s">
        <v>510</v>
      </c>
      <c r="E6" s="391"/>
    </row>
    <row r="7" spans="1:6" x14ac:dyDescent="0.2">
      <c r="E7"/>
    </row>
    <row r="8" spans="1:6" ht="13.5" thickBot="1" x14ac:dyDescent="0.25">
      <c r="B8" s="377"/>
      <c r="C8" s="376" t="s">
        <v>511</v>
      </c>
    </row>
    <row r="9" spans="1:6" ht="27.6" customHeight="1" thickTop="1" x14ac:dyDescent="0.2">
      <c r="B9" s="488" t="s">
        <v>512</v>
      </c>
      <c r="C9" s="385" t="s">
        <v>523</v>
      </c>
    </row>
    <row r="10" spans="1:6" ht="25.9" customHeight="1" x14ac:dyDescent="0.2">
      <c r="B10" s="489"/>
      <c r="C10" s="381" t="s">
        <v>524</v>
      </c>
    </row>
    <row r="11" spans="1:6" ht="24" customHeight="1" x14ac:dyDescent="0.2">
      <c r="B11" s="489"/>
      <c r="C11" s="381" t="s">
        <v>525</v>
      </c>
    </row>
    <row r="12" spans="1:6" ht="29.1" customHeight="1" x14ac:dyDescent="0.2">
      <c r="B12" s="490"/>
      <c r="C12" s="385" t="s">
        <v>526</v>
      </c>
    </row>
    <row r="13" spans="1:6" ht="18" customHeight="1" x14ac:dyDescent="0.2">
      <c r="B13" s="380" t="s">
        <v>513</v>
      </c>
      <c r="C13" s="379" t="s">
        <v>514</v>
      </c>
    </row>
    <row r="14" spans="1:6" ht="18" customHeight="1" x14ac:dyDescent="0.2">
      <c r="B14" s="251" t="s">
        <v>515</v>
      </c>
      <c r="C14" s="379" t="s">
        <v>527</v>
      </c>
    </row>
    <row r="15" spans="1:6" ht="18" customHeight="1" x14ac:dyDescent="0.2">
      <c r="B15" s="251" t="s">
        <v>516</v>
      </c>
      <c r="C15" s="379" t="s">
        <v>528</v>
      </c>
    </row>
    <row r="16" spans="1:6" ht="18" customHeight="1" x14ac:dyDescent="0.2">
      <c r="B16" s="491" t="s">
        <v>517</v>
      </c>
      <c r="C16" s="379" t="s">
        <v>578</v>
      </c>
    </row>
    <row r="17" spans="1:3" ht="18" customHeight="1" x14ac:dyDescent="0.2">
      <c r="B17" s="489"/>
      <c r="C17" s="379" t="s">
        <v>579</v>
      </c>
    </row>
    <row r="18" spans="1:3" ht="18" customHeight="1" x14ac:dyDescent="0.2">
      <c r="B18" s="489"/>
      <c r="C18" s="379" t="s">
        <v>580</v>
      </c>
    </row>
    <row r="19" spans="1:3" ht="18" customHeight="1" x14ac:dyDescent="0.2">
      <c r="B19" s="490"/>
      <c r="C19" s="379" t="s">
        <v>581</v>
      </c>
    </row>
    <row r="20" spans="1:3" ht="18" customHeight="1" x14ac:dyDescent="0.2">
      <c r="B20" s="251" t="s">
        <v>518</v>
      </c>
      <c r="C20" s="386">
        <v>46214</v>
      </c>
    </row>
    <row r="21" spans="1:3" ht="18" customHeight="1" x14ac:dyDescent="0.2">
      <c r="B21" s="251" t="s">
        <v>519</v>
      </c>
      <c r="C21" s="379" t="s">
        <v>530</v>
      </c>
    </row>
    <row r="22" spans="1:3" ht="18" customHeight="1" x14ac:dyDescent="0.2">
      <c r="B22" s="251" t="s">
        <v>520</v>
      </c>
      <c r="C22" s="378" t="s">
        <v>521</v>
      </c>
    </row>
    <row r="23" spans="1:3" ht="18" customHeight="1" x14ac:dyDescent="0.2">
      <c r="B23" s="251" t="s">
        <v>522</v>
      </c>
      <c r="C23" s="378" t="s">
        <v>529</v>
      </c>
    </row>
    <row r="24" spans="1:3" x14ac:dyDescent="0.2">
      <c r="C24" s="208"/>
    </row>
    <row r="25" spans="1:3" x14ac:dyDescent="0.2">
      <c r="C25" s="208"/>
    </row>
    <row r="26" spans="1:3" x14ac:dyDescent="0.2">
      <c r="A26" s="210"/>
    </row>
    <row r="27" spans="1:3" x14ac:dyDescent="0.2">
      <c r="A27" s="210"/>
    </row>
    <row r="28" spans="1:3" x14ac:dyDescent="0.2">
      <c r="A28" s="218"/>
    </row>
  </sheetData>
  <mergeCells count="4">
    <mergeCell ref="C2:D3"/>
    <mergeCell ref="C4:D4"/>
    <mergeCell ref="B9:B12"/>
    <mergeCell ref="B16:B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K53"/>
  <sheetViews>
    <sheetView showGridLines="0" zoomScaleNormal="100" workbookViewId="0">
      <pane xSplit="2" ySplit="6" topLeftCell="C29"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4.7109375" style="68" customWidth="1"/>
    <col min="2" max="2" width="90.7109375" style="68" customWidth="1"/>
    <col min="3" max="8" width="15.85546875" style="68" customWidth="1"/>
    <col min="9" max="16384" width="11.42578125" style="68"/>
  </cols>
  <sheetData>
    <row r="2" spans="1:11" ht="15" x14ac:dyDescent="0.2">
      <c r="A2" s="434" t="s">
        <v>406</v>
      </c>
      <c r="B2" s="434"/>
      <c r="C2" s="434"/>
      <c r="D2" s="434"/>
      <c r="E2" s="434"/>
      <c r="F2" s="434"/>
      <c r="G2" s="434"/>
      <c r="H2" s="434"/>
    </row>
    <row r="3" spans="1:11" ht="15" x14ac:dyDescent="0.2">
      <c r="A3" s="270"/>
      <c r="B3" s="270"/>
      <c r="C3" s="270"/>
      <c r="D3" s="270"/>
      <c r="E3" s="270"/>
      <c r="F3" s="270"/>
      <c r="G3" s="238"/>
      <c r="H3" s="238"/>
    </row>
    <row r="4" spans="1:11" ht="30" customHeight="1" x14ac:dyDescent="0.2">
      <c r="A4" s="435" t="s">
        <v>233</v>
      </c>
      <c r="B4" s="443" t="s">
        <v>0</v>
      </c>
      <c r="C4" s="446" t="s">
        <v>411</v>
      </c>
      <c r="D4" s="446"/>
      <c r="E4" s="446" t="s">
        <v>412</v>
      </c>
      <c r="F4" s="446"/>
      <c r="G4" s="441" t="s">
        <v>413</v>
      </c>
      <c r="H4" s="442"/>
    </row>
    <row r="5" spans="1:11" ht="15" customHeight="1" x14ac:dyDescent="0.2">
      <c r="A5" s="436"/>
      <c r="B5" s="444"/>
      <c r="C5" s="252" t="s">
        <v>54</v>
      </c>
      <c r="D5" s="253" t="s">
        <v>55</v>
      </c>
      <c r="E5" s="252" t="s">
        <v>54</v>
      </c>
      <c r="F5" s="253" t="s">
        <v>55</v>
      </c>
      <c r="G5" s="447" t="s">
        <v>54</v>
      </c>
      <c r="H5" s="449" t="s">
        <v>55</v>
      </c>
    </row>
    <row r="6" spans="1:11" ht="15" customHeight="1" x14ac:dyDescent="0.2">
      <c r="A6" s="437"/>
      <c r="B6" s="445"/>
      <c r="C6" s="254">
        <v>38892</v>
      </c>
      <c r="D6" s="255">
        <v>38898</v>
      </c>
      <c r="E6" s="254">
        <v>39082</v>
      </c>
      <c r="F6" s="255">
        <v>39080</v>
      </c>
      <c r="G6" s="448"/>
      <c r="H6" s="450"/>
    </row>
    <row r="7" spans="1:11" ht="12.6" customHeight="1" x14ac:dyDescent="0.2">
      <c r="A7" s="256">
        <v>1</v>
      </c>
      <c r="B7" s="257" t="s">
        <v>1</v>
      </c>
      <c r="C7" s="258">
        <v>4848</v>
      </c>
      <c r="D7" s="259">
        <v>392</v>
      </c>
      <c r="E7" s="258">
        <v>5759</v>
      </c>
      <c r="F7" s="259">
        <v>550</v>
      </c>
      <c r="G7" s="258">
        <v>2937</v>
      </c>
      <c r="H7" s="260">
        <v>309</v>
      </c>
      <c r="J7" s="20"/>
      <c r="K7" s="20"/>
    </row>
    <row r="8" spans="1:11" ht="12.6" customHeight="1" x14ac:dyDescent="0.2">
      <c r="A8" s="256">
        <v>2</v>
      </c>
      <c r="B8" s="257" t="s">
        <v>2</v>
      </c>
      <c r="C8" s="258">
        <v>5199</v>
      </c>
      <c r="D8" s="259">
        <v>358</v>
      </c>
      <c r="E8" s="258">
        <v>7916</v>
      </c>
      <c r="F8" s="259">
        <v>506</v>
      </c>
      <c r="G8" s="258">
        <v>5794</v>
      </c>
      <c r="H8" s="260">
        <v>330</v>
      </c>
      <c r="J8" s="20"/>
      <c r="K8" s="20"/>
    </row>
    <row r="9" spans="1:11" ht="12.6" customHeight="1" x14ac:dyDescent="0.2">
      <c r="A9" s="256">
        <v>3</v>
      </c>
      <c r="B9" s="257" t="s">
        <v>3</v>
      </c>
      <c r="C9" s="258">
        <v>18224</v>
      </c>
      <c r="D9" s="259">
        <v>1011</v>
      </c>
      <c r="E9" s="258">
        <v>24971</v>
      </c>
      <c r="F9" s="259">
        <v>1449</v>
      </c>
      <c r="G9" s="258">
        <v>15484</v>
      </c>
      <c r="H9" s="260">
        <v>1007</v>
      </c>
      <c r="J9" s="20"/>
      <c r="K9" s="20"/>
    </row>
    <row r="10" spans="1:11" ht="12.6" customHeight="1" x14ac:dyDescent="0.2">
      <c r="A10" s="256">
        <v>4</v>
      </c>
      <c r="B10" s="257" t="s">
        <v>4</v>
      </c>
      <c r="C10" s="258">
        <v>11139</v>
      </c>
      <c r="D10" s="259">
        <v>312</v>
      </c>
      <c r="E10" s="258">
        <v>16424</v>
      </c>
      <c r="F10" s="259">
        <v>526</v>
      </c>
      <c r="G10" s="258">
        <v>11072</v>
      </c>
      <c r="H10" s="260">
        <v>391</v>
      </c>
      <c r="J10" s="20"/>
      <c r="K10" s="20"/>
    </row>
    <row r="11" spans="1:11" ht="12.6" customHeight="1" x14ac:dyDescent="0.2">
      <c r="A11" s="256">
        <v>5</v>
      </c>
      <c r="B11" s="257" t="s">
        <v>5</v>
      </c>
      <c r="C11" s="258">
        <v>18859</v>
      </c>
      <c r="D11" s="259">
        <v>881</v>
      </c>
      <c r="E11" s="258">
        <v>38968</v>
      </c>
      <c r="F11" s="259">
        <v>1267</v>
      </c>
      <c r="G11" s="258">
        <v>30395</v>
      </c>
      <c r="H11" s="260">
        <v>807</v>
      </c>
    </row>
    <row r="12" spans="1:11" ht="12.6" customHeight="1" x14ac:dyDescent="0.2">
      <c r="A12" s="256">
        <v>6</v>
      </c>
      <c r="B12" s="257" t="s">
        <v>6</v>
      </c>
      <c r="C12" s="258">
        <v>1765</v>
      </c>
      <c r="D12" s="259">
        <v>1936</v>
      </c>
      <c r="E12" s="258">
        <v>2023</v>
      </c>
      <c r="F12" s="259">
        <v>2177</v>
      </c>
      <c r="G12" s="258">
        <v>975</v>
      </c>
      <c r="H12" s="260">
        <v>708</v>
      </c>
    </row>
    <row r="13" spans="1:11" ht="12.6" customHeight="1" x14ac:dyDescent="0.2">
      <c r="A13" s="256">
        <v>7</v>
      </c>
      <c r="B13" s="257" t="s">
        <v>7</v>
      </c>
      <c r="C13" s="258">
        <v>315064</v>
      </c>
      <c r="D13" s="259">
        <v>18401</v>
      </c>
      <c r="E13" s="258">
        <v>350524</v>
      </c>
      <c r="F13" s="259">
        <v>24175</v>
      </c>
      <c r="G13" s="258">
        <v>120482</v>
      </c>
      <c r="H13" s="260">
        <v>13408</v>
      </c>
    </row>
    <row r="14" spans="1:11" ht="12.6" customHeight="1" x14ac:dyDescent="0.2">
      <c r="A14" s="256">
        <v>8</v>
      </c>
      <c r="B14" s="257" t="s">
        <v>8</v>
      </c>
      <c r="C14" s="258">
        <v>8494</v>
      </c>
      <c r="D14" s="259">
        <v>1734</v>
      </c>
      <c r="E14" s="258">
        <v>12328</v>
      </c>
      <c r="F14" s="259">
        <v>2824</v>
      </c>
      <c r="G14" s="258">
        <v>8200</v>
      </c>
      <c r="H14" s="260">
        <v>2001</v>
      </c>
    </row>
    <row r="15" spans="1:11" ht="12.6" customHeight="1" x14ac:dyDescent="0.2">
      <c r="A15" s="256">
        <v>9</v>
      </c>
      <c r="B15" s="257" t="s">
        <v>9</v>
      </c>
      <c r="C15" s="258">
        <v>381</v>
      </c>
      <c r="D15" s="259">
        <v>15</v>
      </c>
      <c r="E15" s="258">
        <v>601</v>
      </c>
      <c r="F15" s="259">
        <v>25</v>
      </c>
      <c r="G15" s="258">
        <v>434</v>
      </c>
      <c r="H15" s="260">
        <v>18</v>
      </c>
    </row>
    <row r="16" spans="1:11" ht="12.6" customHeight="1" x14ac:dyDescent="0.2">
      <c r="A16" s="256">
        <v>10</v>
      </c>
      <c r="B16" s="257" t="s">
        <v>10</v>
      </c>
      <c r="C16" s="258">
        <v>279</v>
      </c>
      <c r="D16" s="259">
        <v>172</v>
      </c>
      <c r="E16" s="258">
        <v>498</v>
      </c>
      <c r="F16" s="259">
        <v>228</v>
      </c>
      <c r="G16" s="258">
        <v>369</v>
      </c>
      <c r="H16" s="260">
        <v>129</v>
      </c>
    </row>
    <row r="17" spans="1:8" ht="12.6" customHeight="1" x14ac:dyDescent="0.2">
      <c r="A17" s="256">
        <v>11</v>
      </c>
      <c r="B17" s="257" t="s">
        <v>11</v>
      </c>
      <c r="C17" s="258">
        <v>27083</v>
      </c>
      <c r="D17" s="259">
        <v>1673</v>
      </c>
      <c r="E17" s="258">
        <v>43264</v>
      </c>
      <c r="F17" s="259">
        <v>2458</v>
      </c>
      <c r="G17" s="258">
        <v>32534</v>
      </c>
      <c r="H17" s="260">
        <v>1497</v>
      </c>
    </row>
    <row r="18" spans="1:8" ht="12.6" customHeight="1" x14ac:dyDescent="0.2">
      <c r="A18" s="256">
        <v>12</v>
      </c>
      <c r="B18" s="257" t="s">
        <v>12</v>
      </c>
      <c r="C18" s="258">
        <v>1093</v>
      </c>
      <c r="D18" s="259">
        <v>193</v>
      </c>
      <c r="E18" s="258">
        <v>1635</v>
      </c>
      <c r="F18" s="259">
        <v>253</v>
      </c>
      <c r="G18" s="258">
        <v>1250</v>
      </c>
      <c r="H18" s="260">
        <v>134</v>
      </c>
    </row>
    <row r="19" spans="1:8" ht="12.6" customHeight="1" x14ac:dyDescent="0.2">
      <c r="A19" s="256">
        <v>13</v>
      </c>
      <c r="B19" s="257" t="s">
        <v>13</v>
      </c>
      <c r="C19" s="258">
        <v>429</v>
      </c>
      <c r="D19" s="259">
        <v>38</v>
      </c>
      <c r="E19" s="258">
        <v>535</v>
      </c>
      <c r="F19" s="259">
        <v>58</v>
      </c>
      <c r="G19" s="258">
        <v>283</v>
      </c>
      <c r="H19" s="260">
        <v>40</v>
      </c>
    </row>
    <row r="20" spans="1:8" ht="12.6" customHeight="1" x14ac:dyDescent="0.2">
      <c r="A20" s="256">
        <v>14</v>
      </c>
      <c r="B20" s="257" t="s">
        <v>14</v>
      </c>
      <c r="C20" s="258">
        <v>1100</v>
      </c>
      <c r="D20" s="259">
        <v>120</v>
      </c>
      <c r="E20" s="258">
        <v>1495</v>
      </c>
      <c r="F20" s="259">
        <v>168</v>
      </c>
      <c r="G20" s="258">
        <v>937</v>
      </c>
      <c r="H20" s="260">
        <v>105</v>
      </c>
    </row>
    <row r="21" spans="1:8" ht="12.6" customHeight="1" x14ac:dyDescent="0.2">
      <c r="A21" s="256">
        <v>15</v>
      </c>
      <c r="B21" s="257" t="s">
        <v>15</v>
      </c>
      <c r="C21" s="258">
        <v>2193</v>
      </c>
      <c r="D21" s="259">
        <v>148</v>
      </c>
      <c r="E21" s="258">
        <v>3119</v>
      </c>
      <c r="F21" s="259">
        <v>238</v>
      </c>
      <c r="G21" s="258">
        <v>1918</v>
      </c>
      <c r="H21" s="260">
        <v>165</v>
      </c>
    </row>
    <row r="22" spans="1:8" ht="12.6" customHeight="1" x14ac:dyDescent="0.2">
      <c r="A22" s="256">
        <v>16</v>
      </c>
      <c r="B22" s="257" t="s">
        <v>16</v>
      </c>
      <c r="C22" s="258">
        <v>1575</v>
      </c>
      <c r="D22" s="259">
        <v>285</v>
      </c>
      <c r="E22" s="258">
        <v>2403</v>
      </c>
      <c r="F22" s="259">
        <v>416</v>
      </c>
      <c r="G22" s="258">
        <v>1620</v>
      </c>
      <c r="H22" s="260">
        <v>266</v>
      </c>
    </row>
    <row r="23" spans="1:8" ht="12.6" customHeight="1" x14ac:dyDescent="0.2">
      <c r="A23" s="256">
        <v>17</v>
      </c>
      <c r="B23" s="257" t="s">
        <v>17</v>
      </c>
      <c r="C23" s="258">
        <v>1241</v>
      </c>
      <c r="D23" s="259">
        <v>229</v>
      </c>
      <c r="E23" s="258">
        <v>1812</v>
      </c>
      <c r="F23" s="259">
        <v>354</v>
      </c>
      <c r="G23" s="258">
        <v>1170</v>
      </c>
      <c r="H23" s="260">
        <v>234</v>
      </c>
    </row>
    <row r="24" spans="1:8" ht="12.6" customHeight="1" x14ac:dyDescent="0.2">
      <c r="A24" s="256">
        <v>18</v>
      </c>
      <c r="B24" s="257" t="s">
        <v>409</v>
      </c>
      <c r="C24" s="258">
        <v>190</v>
      </c>
      <c r="D24" s="259">
        <v>597</v>
      </c>
      <c r="E24" s="258">
        <v>8439</v>
      </c>
      <c r="F24" s="259">
        <v>771</v>
      </c>
      <c r="G24" s="258">
        <v>8439</v>
      </c>
      <c r="H24" s="260">
        <v>385</v>
      </c>
    </row>
    <row r="25" spans="1:8" ht="12.6" customHeight="1" x14ac:dyDescent="0.2">
      <c r="A25" s="256">
        <v>19</v>
      </c>
      <c r="B25" s="257" t="s">
        <v>19</v>
      </c>
      <c r="C25" s="258">
        <v>378229</v>
      </c>
      <c r="D25" s="259">
        <v>11619</v>
      </c>
      <c r="E25" s="258">
        <v>564181</v>
      </c>
      <c r="F25" s="259">
        <v>17450</v>
      </c>
      <c r="G25" s="258">
        <v>331356</v>
      </c>
      <c r="H25" s="260">
        <v>10295</v>
      </c>
    </row>
    <row r="26" spans="1:8" ht="12.6" customHeight="1" x14ac:dyDescent="0.2">
      <c r="A26" s="256">
        <v>20</v>
      </c>
      <c r="B26" s="257" t="s">
        <v>20</v>
      </c>
      <c r="C26" s="258">
        <v>28779</v>
      </c>
      <c r="D26" s="259">
        <v>120</v>
      </c>
      <c r="E26" s="258">
        <v>42317</v>
      </c>
      <c r="F26" s="259">
        <v>177</v>
      </c>
      <c r="G26" s="258">
        <v>24025</v>
      </c>
      <c r="H26" s="260">
        <v>96</v>
      </c>
    </row>
    <row r="27" spans="1:8" ht="12.6" customHeight="1" x14ac:dyDescent="0.2">
      <c r="A27" s="256">
        <v>21</v>
      </c>
      <c r="B27" s="257" t="s">
        <v>21</v>
      </c>
      <c r="C27" s="258">
        <v>994047</v>
      </c>
      <c r="D27" s="259">
        <v>34515</v>
      </c>
      <c r="E27" s="258">
        <v>1094478</v>
      </c>
      <c r="F27" s="259">
        <v>47263</v>
      </c>
      <c r="G27" s="258">
        <v>363126</v>
      </c>
      <c r="H27" s="260">
        <v>27415</v>
      </c>
    </row>
    <row r="28" spans="1:8" ht="12.6" customHeight="1" x14ac:dyDescent="0.2">
      <c r="A28" s="256">
        <v>22</v>
      </c>
      <c r="B28" s="257" t="s">
        <v>22</v>
      </c>
      <c r="C28" s="258">
        <v>1408</v>
      </c>
      <c r="D28" s="259">
        <v>317</v>
      </c>
      <c r="E28" s="258">
        <v>1935</v>
      </c>
      <c r="F28" s="259">
        <v>426</v>
      </c>
      <c r="G28" s="258">
        <v>1296</v>
      </c>
      <c r="H28" s="260">
        <v>212</v>
      </c>
    </row>
    <row r="29" spans="1:8" ht="12.6" customHeight="1" x14ac:dyDescent="0.2">
      <c r="A29" s="256">
        <v>23</v>
      </c>
      <c r="B29" s="257" t="s">
        <v>23</v>
      </c>
      <c r="C29" s="258">
        <v>86081</v>
      </c>
      <c r="D29" s="259">
        <v>7870</v>
      </c>
      <c r="E29" s="258">
        <v>123961</v>
      </c>
      <c r="F29" s="259">
        <v>12687</v>
      </c>
      <c r="G29" s="258">
        <v>79320</v>
      </c>
      <c r="H29" s="260">
        <v>9437</v>
      </c>
    </row>
    <row r="30" spans="1:8" ht="12.6" customHeight="1" x14ac:dyDescent="0.2">
      <c r="A30" s="256">
        <v>24</v>
      </c>
      <c r="B30" s="257" t="s">
        <v>410</v>
      </c>
      <c r="C30" s="258">
        <v>26739</v>
      </c>
      <c r="D30" s="259">
        <v>508</v>
      </c>
      <c r="E30" s="258">
        <v>36193</v>
      </c>
      <c r="F30" s="259">
        <v>740</v>
      </c>
      <c r="G30" s="258">
        <v>21565</v>
      </c>
      <c r="H30" s="260">
        <v>448</v>
      </c>
    </row>
    <row r="31" spans="1:8" ht="12.6" customHeight="1" x14ac:dyDescent="0.2">
      <c r="A31" s="256">
        <v>25</v>
      </c>
      <c r="B31" s="257" t="s">
        <v>25</v>
      </c>
      <c r="C31" s="258">
        <v>3575</v>
      </c>
      <c r="D31" s="259">
        <v>391</v>
      </c>
      <c r="E31" s="258">
        <v>4797</v>
      </c>
      <c r="F31" s="259">
        <v>624</v>
      </c>
      <c r="G31" s="258">
        <v>2977</v>
      </c>
      <c r="H31" s="260">
        <v>418</v>
      </c>
    </row>
    <row r="32" spans="1:8" ht="12.6" customHeight="1" x14ac:dyDescent="0.2">
      <c r="A32" s="256"/>
      <c r="B32" s="271" t="s">
        <v>57</v>
      </c>
      <c r="C32" s="272">
        <f t="shared" ref="C32:H32" si="0">SUM(C7:C31)</f>
        <v>1938014</v>
      </c>
      <c r="D32" s="273">
        <f t="shared" si="0"/>
        <v>83835</v>
      </c>
      <c r="E32" s="272">
        <f t="shared" si="0"/>
        <v>2390576</v>
      </c>
      <c r="F32" s="273">
        <f t="shared" si="0"/>
        <v>117810</v>
      </c>
      <c r="G32" s="272">
        <f t="shared" si="0"/>
        <v>1067958</v>
      </c>
      <c r="H32" s="274">
        <f t="shared" si="0"/>
        <v>70255</v>
      </c>
    </row>
    <row r="33" spans="1:8" ht="12.6" customHeight="1" x14ac:dyDescent="0.2">
      <c r="A33" s="256">
        <v>26</v>
      </c>
      <c r="B33" s="257" t="s">
        <v>150</v>
      </c>
      <c r="C33" s="258"/>
      <c r="D33" s="259"/>
      <c r="E33" s="258">
        <v>9247</v>
      </c>
      <c r="F33" s="259">
        <v>461</v>
      </c>
      <c r="G33" s="258">
        <v>9247</v>
      </c>
      <c r="H33" s="260">
        <v>461</v>
      </c>
    </row>
    <row r="34" spans="1:8" ht="12.6" customHeight="1" x14ac:dyDescent="0.2">
      <c r="A34" s="256">
        <v>27</v>
      </c>
      <c r="B34" s="257" t="s">
        <v>27</v>
      </c>
      <c r="C34" s="258"/>
      <c r="D34" s="259"/>
      <c r="E34" s="258">
        <v>4097</v>
      </c>
      <c r="F34" s="259">
        <v>71</v>
      </c>
      <c r="G34" s="258">
        <v>4097</v>
      </c>
      <c r="H34" s="260">
        <v>71</v>
      </c>
    </row>
    <row r="35" spans="1:8" ht="12.6" customHeight="1" x14ac:dyDescent="0.2">
      <c r="A35" s="256">
        <v>28</v>
      </c>
      <c r="B35" s="257" t="s">
        <v>28</v>
      </c>
      <c r="C35" s="258"/>
      <c r="D35" s="259"/>
      <c r="E35" s="258">
        <v>1210</v>
      </c>
      <c r="F35" s="259">
        <v>465</v>
      </c>
      <c r="G35" s="258">
        <v>1210</v>
      </c>
      <c r="H35" s="260">
        <v>465</v>
      </c>
    </row>
    <row r="36" spans="1:8" ht="12.6" customHeight="1" x14ac:dyDescent="0.2">
      <c r="A36" s="256">
        <v>29</v>
      </c>
      <c r="B36" s="257" t="s">
        <v>29</v>
      </c>
      <c r="C36" s="258"/>
      <c r="D36" s="259"/>
      <c r="E36" s="258">
        <v>73334</v>
      </c>
      <c r="F36" s="259">
        <v>293</v>
      </c>
      <c r="G36" s="258">
        <v>73334</v>
      </c>
      <c r="H36" s="260">
        <v>293</v>
      </c>
    </row>
    <row r="37" spans="1:8" ht="12.6" customHeight="1" x14ac:dyDescent="0.2">
      <c r="A37" s="256">
        <v>30</v>
      </c>
      <c r="B37" s="257" t="s">
        <v>30</v>
      </c>
      <c r="C37" s="258"/>
      <c r="D37" s="259"/>
      <c r="E37" s="258">
        <v>2651</v>
      </c>
      <c r="F37" s="259">
        <v>258</v>
      </c>
      <c r="G37" s="258">
        <v>2651</v>
      </c>
      <c r="H37" s="260">
        <v>258</v>
      </c>
    </row>
    <row r="38" spans="1:8" ht="12.6" customHeight="1" x14ac:dyDescent="0.2">
      <c r="A38" s="256">
        <v>31</v>
      </c>
      <c r="B38" s="257" t="s">
        <v>31</v>
      </c>
      <c r="C38" s="258"/>
      <c r="D38" s="259"/>
      <c r="E38" s="258">
        <v>4964</v>
      </c>
      <c r="F38" s="259">
        <v>376</v>
      </c>
      <c r="G38" s="258">
        <v>4964</v>
      </c>
      <c r="H38" s="260">
        <v>376</v>
      </c>
    </row>
    <row r="39" spans="1:8" ht="12.6" customHeight="1" x14ac:dyDescent="0.2">
      <c r="A39" s="256">
        <v>32</v>
      </c>
      <c r="B39" s="257" t="s">
        <v>32</v>
      </c>
      <c r="C39" s="258"/>
      <c r="D39" s="259"/>
      <c r="E39" s="258">
        <v>652</v>
      </c>
      <c r="F39" s="259">
        <v>77</v>
      </c>
      <c r="G39" s="258">
        <v>652</v>
      </c>
      <c r="H39" s="260">
        <v>77</v>
      </c>
    </row>
    <row r="40" spans="1:8" ht="12.6" customHeight="1" x14ac:dyDescent="0.2">
      <c r="A40" s="256">
        <v>33</v>
      </c>
      <c r="B40" s="257" t="s">
        <v>33</v>
      </c>
      <c r="C40" s="258"/>
      <c r="D40" s="259"/>
      <c r="E40" s="258">
        <v>731</v>
      </c>
      <c r="F40" s="259">
        <v>39</v>
      </c>
      <c r="G40" s="258">
        <v>731</v>
      </c>
      <c r="H40" s="260">
        <v>39</v>
      </c>
    </row>
    <row r="41" spans="1:8" ht="12.6" customHeight="1" x14ac:dyDescent="0.2">
      <c r="A41" s="256">
        <v>34</v>
      </c>
      <c r="B41" s="257" t="s">
        <v>34</v>
      </c>
      <c r="C41" s="258"/>
      <c r="D41" s="259"/>
      <c r="E41" s="258">
        <v>111137</v>
      </c>
      <c r="F41" s="259">
        <v>14294</v>
      </c>
      <c r="G41" s="258">
        <v>111137</v>
      </c>
      <c r="H41" s="260">
        <v>14294</v>
      </c>
    </row>
    <row r="42" spans="1:8" ht="12.6" customHeight="1" x14ac:dyDescent="0.2">
      <c r="A42" s="256">
        <v>35</v>
      </c>
      <c r="B42" s="257" t="s">
        <v>35</v>
      </c>
      <c r="C42" s="258"/>
      <c r="D42" s="259"/>
      <c r="E42" s="258">
        <v>2040</v>
      </c>
      <c r="F42" s="259">
        <v>132</v>
      </c>
      <c r="G42" s="258">
        <v>2040</v>
      </c>
      <c r="H42" s="260">
        <v>132</v>
      </c>
    </row>
    <row r="43" spans="1:8" ht="12.6" customHeight="1" x14ac:dyDescent="0.2">
      <c r="A43" s="256">
        <v>36</v>
      </c>
      <c r="B43" s="257" t="s">
        <v>36</v>
      </c>
      <c r="C43" s="258"/>
      <c r="D43" s="259"/>
      <c r="E43" s="258">
        <v>9753</v>
      </c>
      <c r="F43" s="259">
        <v>34</v>
      </c>
      <c r="G43" s="258">
        <v>9753</v>
      </c>
      <c r="H43" s="260">
        <v>34</v>
      </c>
    </row>
    <row r="44" spans="1:8" ht="12.6" customHeight="1" x14ac:dyDescent="0.2">
      <c r="A44" s="256">
        <v>37</v>
      </c>
      <c r="B44" s="257" t="s">
        <v>37</v>
      </c>
      <c r="C44" s="258"/>
      <c r="D44" s="259"/>
      <c r="E44" s="258">
        <v>4236</v>
      </c>
      <c r="F44" s="259">
        <v>264</v>
      </c>
      <c r="G44" s="258">
        <v>4236</v>
      </c>
      <c r="H44" s="260">
        <v>264</v>
      </c>
    </row>
    <row r="45" spans="1:8" ht="12.6" customHeight="1" x14ac:dyDescent="0.2">
      <c r="A45" s="256">
        <v>38</v>
      </c>
      <c r="B45" s="257" t="s">
        <v>38</v>
      </c>
      <c r="C45" s="258"/>
      <c r="D45" s="259"/>
      <c r="E45" s="258">
        <v>25218</v>
      </c>
      <c r="F45" s="259">
        <v>606</v>
      </c>
      <c r="G45" s="258">
        <v>25218</v>
      </c>
      <c r="H45" s="260">
        <v>606</v>
      </c>
    </row>
    <row r="46" spans="1:8" ht="12.6" customHeight="1" x14ac:dyDescent="0.2">
      <c r="A46" s="256">
        <v>39</v>
      </c>
      <c r="B46" s="257" t="s">
        <v>39</v>
      </c>
      <c r="C46" s="258"/>
      <c r="D46" s="259"/>
      <c r="E46" s="258">
        <v>20002</v>
      </c>
      <c r="F46" s="259">
        <v>2096</v>
      </c>
      <c r="G46" s="258">
        <v>20002</v>
      </c>
      <c r="H46" s="260">
        <v>2096</v>
      </c>
    </row>
    <row r="47" spans="1:8" ht="12.6" customHeight="1" x14ac:dyDescent="0.2">
      <c r="A47" s="256">
        <v>40</v>
      </c>
      <c r="B47" s="257" t="s">
        <v>40</v>
      </c>
      <c r="C47" s="258"/>
      <c r="D47" s="259"/>
      <c r="E47" s="258">
        <v>1133</v>
      </c>
      <c r="F47" s="259">
        <v>65</v>
      </c>
      <c r="G47" s="258">
        <v>1133</v>
      </c>
      <c r="H47" s="260">
        <v>65</v>
      </c>
    </row>
    <row r="48" spans="1:8" ht="12.6" customHeight="1" x14ac:dyDescent="0.2">
      <c r="A48" s="256"/>
      <c r="B48" s="271" t="s">
        <v>59</v>
      </c>
      <c r="C48" s="272"/>
      <c r="D48" s="273"/>
      <c r="E48" s="272">
        <f>SUM(E33:E47)</f>
        <v>270405</v>
      </c>
      <c r="F48" s="273">
        <f>SUM(F33:F47)</f>
        <v>19531</v>
      </c>
      <c r="G48" s="272">
        <f>SUM(G33:G47)</f>
        <v>270405</v>
      </c>
      <c r="H48" s="274">
        <f>SUM(H33:H47)</f>
        <v>19531</v>
      </c>
    </row>
    <row r="49" spans="1:8" ht="12.6" customHeight="1" x14ac:dyDescent="0.2">
      <c r="A49" s="256"/>
      <c r="B49" s="271" t="s">
        <v>65</v>
      </c>
      <c r="C49" s="272"/>
      <c r="D49" s="273"/>
      <c r="E49" s="272">
        <f>+E48+E32</f>
        <v>2660981</v>
      </c>
      <c r="F49" s="273">
        <f>+F48+F32</f>
        <v>137341</v>
      </c>
      <c r="G49" s="272">
        <f>+G48+G32</f>
        <v>1338363</v>
      </c>
      <c r="H49" s="274">
        <f>+H48+H32</f>
        <v>89786</v>
      </c>
    </row>
    <row r="50" spans="1:8" ht="12.6" customHeight="1" x14ac:dyDescent="0.2">
      <c r="A50" s="275"/>
      <c r="B50" s="262" t="s">
        <v>60</v>
      </c>
      <c r="C50" s="263">
        <f t="shared" ref="C50:H50" si="1">C48+C32</f>
        <v>1938014</v>
      </c>
      <c r="D50" s="264">
        <f t="shared" si="1"/>
        <v>83835</v>
      </c>
      <c r="E50" s="263">
        <f t="shared" si="1"/>
        <v>2660981</v>
      </c>
      <c r="F50" s="264">
        <f t="shared" si="1"/>
        <v>137341</v>
      </c>
      <c r="G50" s="263">
        <f>G48+G32</f>
        <v>1338363</v>
      </c>
      <c r="H50" s="265">
        <f t="shared" si="1"/>
        <v>89786</v>
      </c>
    </row>
    <row r="52" spans="1:8" x14ac:dyDescent="0.2">
      <c r="B52" s="66"/>
    </row>
    <row r="53" spans="1:8" x14ac:dyDescent="0.2">
      <c r="D53" s="69"/>
      <c r="E53" s="69"/>
      <c r="F53" s="69"/>
      <c r="G53" s="69"/>
      <c r="H53" s="69"/>
    </row>
  </sheetData>
  <mergeCells count="8">
    <mergeCell ref="A2:H2"/>
    <mergeCell ref="A4:A6"/>
    <mergeCell ref="B4:B6"/>
    <mergeCell ref="C4:D4"/>
    <mergeCell ref="E4:F4"/>
    <mergeCell ref="G4:H4"/>
    <mergeCell ref="G5:G6"/>
    <mergeCell ref="H5:H6"/>
  </mergeCells>
  <phoneticPr fontId="2" type="noConversion"/>
  <pageMargins left="0.74803149606299213" right="0.74803149606299213" top="0.98425196850393704" bottom="0.98425196850393704" header="0" footer="0"/>
  <pageSetup scale="42" orientation="portrait" r:id="rId1"/>
  <headerFooter alignWithMargins="0"/>
  <ignoredErrors>
    <ignoredError sqref="C32:H32"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23">
    <pageSetUpPr fitToPage="1"/>
  </sheetPr>
  <dimension ref="A1:V89"/>
  <sheetViews>
    <sheetView showGridLines="0" workbookViewId="0"/>
  </sheetViews>
  <sheetFormatPr baseColWidth="10" defaultColWidth="11.42578125" defaultRowHeight="12.75" x14ac:dyDescent="0.2"/>
  <cols>
    <col min="1" max="1" width="5" style="20" bestFit="1" customWidth="1"/>
    <col min="2" max="2" width="11.42578125" style="20" bestFit="1" customWidth="1"/>
    <col min="3" max="3" width="45.85546875" style="61" bestFit="1" customWidth="1"/>
    <col min="4" max="5" width="17.28515625" style="61" bestFit="1" customWidth="1"/>
    <col min="6" max="6" width="14.28515625" style="20" bestFit="1" customWidth="1"/>
    <col min="7" max="7" width="13.140625" style="20" customWidth="1"/>
    <col min="8" max="8" width="14.140625" style="20" bestFit="1" customWidth="1"/>
    <col min="9" max="9" width="10.85546875" style="20" bestFit="1" customWidth="1"/>
    <col min="10" max="10" width="10.42578125" style="20" bestFit="1" customWidth="1"/>
    <col min="11" max="11" width="11.5703125" style="20" bestFit="1" customWidth="1"/>
    <col min="12" max="13" width="11.42578125" style="20"/>
    <col min="14" max="14" width="12.7109375" style="20" customWidth="1"/>
    <col min="15" max="15" width="43.42578125" style="20" customWidth="1"/>
    <col min="16" max="16" width="15.42578125" style="20" bestFit="1" customWidth="1"/>
    <col min="17" max="17" width="8.85546875" style="20" bestFit="1" customWidth="1"/>
    <col min="18" max="18" width="10.140625" style="20" bestFit="1" customWidth="1"/>
    <col min="19" max="16384" width="11.42578125" style="20"/>
  </cols>
  <sheetData>
    <row r="1" spans="1:18" ht="42" x14ac:dyDescent="0.2">
      <c r="A1" s="43" t="s">
        <v>167</v>
      </c>
      <c r="B1" s="44" t="s">
        <v>219</v>
      </c>
      <c r="C1" s="45" t="s">
        <v>0</v>
      </c>
      <c r="D1" s="46" t="s">
        <v>189</v>
      </c>
      <c r="E1" s="47" t="s">
        <v>190</v>
      </c>
      <c r="F1" s="48" t="s">
        <v>166</v>
      </c>
      <c r="G1" s="48" t="s">
        <v>165</v>
      </c>
      <c r="H1" s="48" t="s">
        <v>87</v>
      </c>
      <c r="I1" s="49" t="s">
        <v>216</v>
      </c>
      <c r="J1" s="49" t="s">
        <v>217</v>
      </c>
      <c r="K1" s="49" t="s">
        <v>218</v>
      </c>
      <c r="N1" s="48" t="s">
        <v>166</v>
      </c>
      <c r="O1" s="48" t="s">
        <v>165</v>
      </c>
      <c r="P1" s="48" t="s">
        <v>87</v>
      </c>
    </row>
    <row r="2" spans="1:18" x14ac:dyDescent="0.2">
      <c r="A2" s="46">
        <v>46</v>
      </c>
      <c r="B2" s="50" t="s">
        <v>186</v>
      </c>
      <c r="C2" s="50" t="s">
        <v>44</v>
      </c>
      <c r="D2" s="50">
        <f>VLOOKUP(A2,'[9]2021'!$A$2:$B$86,2,0)</f>
        <v>14440105</v>
      </c>
      <c r="E2" s="50">
        <f>VLOOKUP(A2,'[9]2021'!$A$2:$C$86,3,0)</f>
        <v>3507238</v>
      </c>
      <c r="F2" s="50">
        <f>IF(ISNA(VLOOKUP(A2,CASOS,2,0)),0, VLOOKUP(A2,CASOS,2,0))</f>
        <v>5322710</v>
      </c>
      <c r="G2" s="50">
        <f t="shared" ref="G2:G33" si="0">IF(ISNA(VLOOKUP(A2,CASOS,3,0)),0,VLOOKUP(A2,CASOS,3,0))</f>
        <v>78258</v>
      </c>
      <c r="H2" s="50">
        <f t="shared" ref="H2:H33" si="1">+G2+F2</f>
        <v>5400968</v>
      </c>
      <c r="I2" s="51">
        <f t="shared" ref="I2:I33" si="2">+F2/VLOOKUP($B2,$M$2:$P$4,2,0)</f>
        <v>0.17632117152274165</v>
      </c>
      <c r="J2" s="51">
        <f t="shared" ref="J2:J33" si="3">+G2/VLOOKUP($B2,$M$2:$P$4,3,0)</f>
        <v>4.4282660286843085E-2</v>
      </c>
      <c r="K2" s="51">
        <f t="shared" ref="K2:K33" si="4">+H2/VLOOKUP($B2,$M$2:$P$4,4,0)</f>
        <v>0.16901887824688488</v>
      </c>
      <c r="L2" s="115"/>
      <c r="M2" s="52" t="s">
        <v>184</v>
      </c>
      <c r="N2" s="53">
        <f t="shared" ref="N2:P4" si="5">+SUMIF($B$2:$B$86,"="&amp;$M2,F$2:F$86)</f>
        <v>4964799</v>
      </c>
      <c r="O2" s="53">
        <f t="shared" si="5"/>
        <v>258220</v>
      </c>
      <c r="P2" s="53">
        <f t="shared" si="5"/>
        <v>5223019</v>
      </c>
    </row>
    <row r="3" spans="1:18" x14ac:dyDescent="0.2">
      <c r="A3" s="46">
        <v>19</v>
      </c>
      <c r="B3" s="50" t="s">
        <v>186</v>
      </c>
      <c r="C3" s="50" t="s">
        <v>19</v>
      </c>
      <c r="D3" s="50">
        <f>VLOOKUP(A3,'[9]2021'!$A$2:$B$86,2,0)</f>
        <v>908682</v>
      </c>
      <c r="E3" s="50">
        <f>VLOOKUP(A3,'[9]2021'!$A$2:$C$86,3,0)</f>
        <v>222806</v>
      </c>
      <c r="F3" s="50">
        <f t="shared" ref="F3:F33" si="6">IF(ISNA(VLOOKUP(A3,CASOS,2,0)),0,VLOOKUP(A3,CASOS,2,0))</f>
        <v>4257989</v>
      </c>
      <c r="G3" s="50">
        <f t="shared" si="0"/>
        <v>243190</v>
      </c>
      <c r="H3" s="50">
        <f t="shared" si="1"/>
        <v>4501179</v>
      </c>
      <c r="I3" s="51">
        <f t="shared" si="2"/>
        <v>0.14105100762787137</v>
      </c>
      <c r="J3" s="51">
        <f t="shared" si="3"/>
        <v>0.13761021435709281</v>
      </c>
      <c r="K3" s="51">
        <f t="shared" si="4"/>
        <v>0.14086071707302006</v>
      </c>
      <c r="L3" s="115"/>
      <c r="M3" s="52" t="s">
        <v>185</v>
      </c>
      <c r="N3" s="53">
        <f t="shared" si="5"/>
        <v>8396492</v>
      </c>
      <c r="O3" s="53">
        <f t="shared" si="5"/>
        <v>392123</v>
      </c>
      <c r="P3" s="53">
        <f t="shared" si="5"/>
        <v>8788615</v>
      </c>
    </row>
    <row r="4" spans="1:18" x14ac:dyDescent="0.2">
      <c r="A4" s="46">
        <v>21</v>
      </c>
      <c r="B4" s="50" t="s">
        <v>186</v>
      </c>
      <c r="C4" s="50" t="s">
        <v>21</v>
      </c>
      <c r="D4" s="50">
        <f>VLOOKUP(A4,'[9]2021'!$A$2:$B$86,2,0)</f>
        <v>2080487.3106221999</v>
      </c>
      <c r="E4" s="50">
        <f>VLOOKUP(A4,'[9]2021'!$A$2:$C$86,3,0)</f>
        <v>2821354</v>
      </c>
      <c r="F4" s="50">
        <f t="shared" si="6"/>
        <v>3660990</v>
      </c>
      <c r="G4" s="50">
        <f t="shared" si="0"/>
        <v>331713</v>
      </c>
      <c r="H4" s="50">
        <f t="shared" si="1"/>
        <v>3992703</v>
      </c>
      <c r="I4" s="51">
        <f t="shared" si="2"/>
        <v>0.12127469761325377</v>
      </c>
      <c r="J4" s="51">
        <f t="shared" si="3"/>
        <v>0.18770137355579725</v>
      </c>
      <c r="K4" s="51">
        <f t="shared" si="4"/>
        <v>0.12494837633420008</v>
      </c>
      <c r="M4" s="52" t="s">
        <v>186</v>
      </c>
      <c r="N4" s="53">
        <f t="shared" si="5"/>
        <v>30187583</v>
      </c>
      <c r="O4" s="53">
        <f t="shared" si="5"/>
        <v>1767238</v>
      </c>
      <c r="P4" s="53">
        <f t="shared" si="5"/>
        <v>31954821</v>
      </c>
    </row>
    <row r="5" spans="1:18" x14ac:dyDescent="0.2">
      <c r="A5" s="46">
        <v>29</v>
      </c>
      <c r="B5" s="50" t="s">
        <v>186</v>
      </c>
      <c r="C5" s="50" t="s">
        <v>29</v>
      </c>
      <c r="D5" s="50">
        <f>VLOOKUP(A5,'[9]2021'!$A$2:$B$86,2,0)</f>
        <v>1793104</v>
      </c>
      <c r="E5" s="50">
        <f>VLOOKUP(A5,'[9]2021'!$A$2:$C$86,3,0)</f>
        <v>423182</v>
      </c>
      <c r="F5" s="50">
        <f t="shared" si="6"/>
        <v>2481500</v>
      </c>
      <c r="G5" s="50">
        <f t="shared" si="0"/>
        <v>45342</v>
      </c>
      <c r="H5" s="50">
        <f t="shared" si="1"/>
        <v>2526842</v>
      </c>
      <c r="I5" s="51">
        <f t="shared" si="2"/>
        <v>8.220267253592313E-2</v>
      </c>
      <c r="J5" s="51">
        <f t="shared" si="3"/>
        <v>2.565698564652865E-2</v>
      </c>
      <c r="K5" s="51">
        <f t="shared" si="4"/>
        <v>7.9075454686477517E-2</v>
      </c>
      <c r="M5" s="52" t="s">
        <v>87</v>
      </c>
      <c r="N5" s="53">
        <f>+SUM(N2:N4)</f>
        <v>43548874</v>
      </c>
      <c r="O5" s="53">
        <f>+SUM(O2:O4)</f>
        <v>2417581</v>
      </c>
      <c r="P5" s="53">
        <f>+SUM(P2:P4)</f>
        <v>45966455</v>
      </c>
    </row>
    <row r="6" spans="1:18" x14ac:dyDescent="0.2">
      <c r="A6" s="46">
        <v>7</v>
      </c>
      <c r="B6" s="50" t="s">
        <v>186</v>
      </c>
      <c r="C6" s="50" t="s">
        <v>7</v>
      </c>
      <c r="D6" s="50">
        <f>VLOOKUP(A6,'[9]2021'!$A$2:$B$86,2,0)</f>
        <v>14440105</v>
      </c>
      <c r="E6" s="50">
        <f>VLOOKUP(A6,'[9]2021'!$A$2:$C$86,3,0)</f>
        <v>3507238</v>
      </c>
      <c r="F6" s="50">
        <f t="shared" si="6"/>
        <v>1898516</v>
      </c>
      <c r="G6" s="50">
        <f t="shared" si="0"/>
        <v>161049</v>
      </c>
      <c r="H6" s="50">
        <f t="shared" si="1"/>
        <v>2059565</v>
      </c>
      <c r="I6" s="51">
        <f t="shared" si="2"/>
        <v>6.2890626255172527E-2</v>
      </c>
      <c r="J6" s="51">
        <f t="shared" si="3"/>
        <v>9.1130340112650365E-2</v>
      </c>
      <c r="K6" s="51">
        <f t="shared" si="4"/>
        <v>6.4452402972308934E-2</v>
      </c>
      <c r="N6" s="54"/>
      <c r="O6" s="54"/>
      <c r="P6" s="54"/>
    </row>
    <row r="7" spans="1:18" x14ac:dyDescent="0.2">
      <c r="A7" s="46">
        <v>23</v>
      </c>
      <c r="B7" s="50" t="s">
        <v>186</v>
      </c>
      <c r="C7" s="50" t="s">
        <v>23</v>
      </c>
      <c r="D7" s="50">
        <f>VLOOKUP(A7,'[9]2021'!$A$2:$B$86,2,0)</f>
        <v>209977</v>
      </c>
      <c r="E7" s="50">
        <f>VLOOKUP(A7,'[9]2021'!$A$2:$C$86,3,0)</f>
        <v>47326</v>
      </c>
      <c r="F7" s="50">
        <f t="shared" si="6"/>
        <v>1573653</v>
      </c>
      <c r="G7" s="50">
        <f t="shared" si="0"/>
        <v>218511</v>
      </c>
      <c r="H7" s="50">
        <f t="shared" si="1"/>
        <v>1792164</v>
      </c>
      <c r="I7" s="51">
        <f t="shared" si="2"/>
        <v>5.2129148597289156E-2</v>
      </c>
      <c r="J7" s="51">
        <f t="shared" si="3"/>
        <v>0.12364548521478148</v>
      </c>
      <c r="K7" s="51">
        <f t="shared" si="4"/>
        <v>5.6084307278704518E-2</v>
      </c>
      <c r="N7" s="54"/>
      <c r="O7" s="54"/>
      <c r="P7" s="54"/>
    </row>
    <row r="8" spans="1:18" x14ac:dyDescent="0.2">
      <c r="A8" s="46">
        <v>66</v>
      </c>
      <c r="B8" s="50" t="s">
        <v>186</v>
      </c>
      <c r="C8" s="50" t="s">
        <v>177</v>
      </c>
      <c r="D8" s="50">
        <f>VLOOKUP(A8,'[9]2021'!$A$2:$B$86,2,0)</f>
        <v>3738928</v>
      </c>
      <c r="E8" s="50">
        <f>VLOOKUP(A8,'[9]2021'!$A$2:$C$86,3,0)</f>
        <v>680566</v>
      </c>
      <c r="F8" s="50">
        <f t="shared" si="6"/>
        <v>1525323</v>
      </c>
      <c r="G8" s="50">
        <f t="shared" si="0"/>
        <v>120756</v>
      </c>
      <c r="H8" s="50">
        <f t="shared" si="1"/>
        <v>1646079</v>
      </c>
      <c r="I8" s="51">
        <f t="shared" si="2"/>
        <v>5.0528159210361426E-2</v>
      </c>
      <c r="J8" s="51">
        <f t="shared" si="3"/>
        <v>6.8330355051215513E-2</v>
      </c>
      <c r="K8" s="51">
        <f t="shared" si="4"/>
        <v>5.1512696628780989E-2</v>
      </c>
      <c r="N8" s="55" t="s">
        <v>222</v>
      </c>
      <c r="O8" s="56"/>
      <c r="P8" s="56"/>
    </row>
    <row r="9" spans="1:18" x14ac:dyDescent="0.2">
      <c r="A9" s="46">
        <v>65</v>
      </c>
      <c r="B9" s="50" t="s">
        <v>186</v>
      </c>
      <c r="C9" s="50" t="s">
        <v>176</v>
      </c>
      <c r="D9" s="50">
        <f>VLOOKUP(A9,'[9]2021'!$A$2:$B$86,2,0)</f>
        <v>183274</v>
      </c>
      <c r="E9" s="50">
        <f>VLOOKUP(A9,'[9]2021'!$A$2:$C$86,3,0)</f>
        <v>41307</v>
      </c>
      <c r="F9" s="50">
        <f t="shared" si="6"/>
        <v>1100129</v>
      </c>
      <c r="G9" s="50">
        <f t="shared" si="0"/>
        <v>6082</v>
      </c>
      <c r="H9" s="50">
        <f t="shared" si="1"/>
        <v>1106211</v>
      </c>
      <c r="I9" s="51">
        <f t="shared" si="2"/>
        <v>3.6443096487718145E-2</v>
      </c>
      <c r="J9" s="51">
        <f t="shared" si="3"/>
        <v>3.4415285320935833E-3</v>
      </c>
      <c r="K9" s="51">
        <f t="shared" si="4"/>
        <v>3.4617968913047581E-2</v>
      </c>
      <c r="P9" s="57" t="s">
        <v>166</v>
      </c>
      <c r="Q9" s="57" t="s">
        <v>165</v>
      </c>
      <c r="R9" s="57" t="s">
        <v>188</v>
      </c>
    </row>
    <row r="10" spans="1:18" x14ac:dyDescent="0.2">
      <c r="A10" s="46">
        <v>11</v>
      </c>
      <c r="B10" s="50" t="s">
        <v>186</v>
      </c>
      <c r="C10" s="50" t="s">
        <v>11</v>
      </c>
      <c r="D10" s="50">
        <f>VLOOKUP(A10,'[9]2021'!$A$2:$B$86,2,0)</f>
        <v>14440105</v>
      </c>
      <c r="E10" s="50">
        <f>VLOOKUP(A10,'[9]2021'!$A$2:$C$86,3,0)</f>
        <v>3507238</v>
      </c>
      <c r="F10" s="50">
        <f t="shared" si="6"/>
        <v>959216</v>
      </c>
      <c r="G10" s="50">
        <f t="shared" si="0"/>
        <v>32914</v>
      </c>
      <c r="H10" s="50">
        <f t="shared" si="1"/>
        <v>992130</v>
      </c>
      <c r="I10" s="51">
        <f t="shared" si="2"/>
        <v>3.1775183856223271E-2</v>
      </c>
      <c r="J10" s="51">
        <f t="shared" si="3"/>
        <v>1.8624542930833311E-2</v>
      </c>
      <c r="K10" s="51">
        <f t="shared" si="4"/>
        <v>3.1047897279725022E-2</v>
      </c>
      <c r="N10" s="51" t="str">
        <f>+"N° "&amp;A2</f>
        <v>N° 46</v>
      </c>
      <c r="O10" s="51" t="str">
        <f>+C2</f>
        <v>Urgencias odontológicas ambulatorias</v>
      </c>
      <c r="P10" s="51">
        <f t="shared" ref="P10:R13" si="7">+I2</f>
        <v>0.17632117152274165</v>
      </c>
      <c r="Q10" s="51">
        <f t="shared" si="7"/>
        <v>4.4282660286843085E-2</v>
      </c>
      <c r="R10" s="51">
        <f t="shared" si="7"/>
        <v>0.16901887824688488</v>
      </c>
    </row>
    <row r="11" spans="1:18" ht="21" x14ac:dyDescent="0.2">
      <c r="A11" s="46">
        <v>41</v>
      </c>
      <c r="B11" s="50" t="s">
        <v>186</v>
      </c>
      <c r="C11" s="50" t="s">
        <v>41</v>
      </c>
      <c r="D11" s="50">
        <f>VLOOKUP(A11,'[9]2021'!$A$2:$B$86,2,0)</f>
        <v>3538976</v>
      </c>
      <c r="E11" s="50">
        <f>VLOOKUP(A11,'[9]2021'!$A$2:$C$86,3,0)</f>
        <v>845536</v>
      </c>
      <c r="F11" s="50">
        <f t="shared" si="6"/>
        <v>862769</v>
      </c>
      <c r="G11" s="50">
        <f t="shared" si="0"/>
        <v>34244</v>
      </c>
      <c r="H11" s="50">
        <f t="shared" si="1"/>
        <v>897013</v>
      </c>
      <c r="I11" s="51">
        <f t="shared" si="2"/>
        <v>2.8580260963588903E-2</v>
      </c>
      <c r="J11" s="51">
        <f t="shared" si="3"/>
        <v>1.9377129735779788E-2</v>
      </c>
      <c r="K11" s="51">
        <f t="shared" si="4"/>
        <v>2.8071288523256004E-2</v>
      </c>
      <c r="N11" s="51" t="str">
        <f>+"N° "&amp;A3</f>
        <v>N° 19</v>
      </c>
      <c r="O11" s="51" t="str">
        <f>+C3</f>
        <v>Infección Respiratoria Aguda (IRA) Infantil</v>
      </c>
      <c r="P11" s="51">
        <f t="shared" si="7"/>
        <v>0.14105100762787137</v>
      </c>
      <c r="Q11" s="51">
        <f t="shared" si="7"/>
        <v>0.13761021435709281</v>
      </c>
      <c r="R11" s="51">
        <f t="shared" si="7"/>
        <v>0.14086071707302006</v>
      </c>
    </row>
    <row r="12" spans="1:18" x14ac:dyDescent="0.2">
      <c r="A12" s="46">
        <v>18</v>
      </c>
      <c r="B12" s="50" t="s">
        <v>186</v>
      </c>
      <c r="C12" s="50" t="s">
        <v>18</v>
      </c>
      <c r="D12" s="50">
        <f>VLOOKUP(A12,'[9]2021'!$A$2:$B$86,2,0)</f>
        <v>14440105</v>
      </c>
      <c r="E12" s="50">
        <f>VLOOKUP(A12,'[9]2021'!$A$2:$C$86,3,0)</f>
        <v>3507238</v>
      </c>
      <c r="F12" s="50">
        <f t="shared" si="6"/>
        <v>930401</v>
      </c>
      <c r="G12" s="50">
        <f t="shared" si="0"/>
        <v>15232</v>
      </c>
      <c r="H12" s="50">
        <f t="shared" si="1"/>
        <v>945633</v>
      </c>
      <c r="I12" s="51">
        <f t="shared" si="2"/>
        <v>3.082065231920025E-2</v>
      </c>
      <c r="J12" s="51">
        <f t="shared" si="3"/>
        <v>8.6190994082291118E-3</v>
      </c>
      <c r="K12" s="51">
        <f t="shared" si="4"/>
        <v>2.9592811676209984E-2</v>
      </c>
      <c r="N12" s="51" t="str">
        <f>+"N° "&amp;A4</f>
        <v>N° 21</v>
      </c>
      <c r="O12" s="51" t="str">
        <f>+C4</f>
        <v>Hipertensión Arterial</v>
      </c>
      <c r="P12" s="51">
        <f t="shared" si="7"/>
        <v>0.12127469761325377</v>
      </c>
      <c r="Q12" s="51">
        <f t="shared" si="7"/>
        <v>0.18770137355579725</v>
      </c>
      <c r="R12" s="51">
        <f t="shared" si="7"/>
        <v>0.12494837633420008</v>
      </c>
    </row>
    <row r="13" spans="1:18" ht="21" x14ac:dyDescent="0.2">
      <c r="A13" s="46">
        <v>36</v>
      </c>
      <c r="B13" s="50" t="s">
        <v>186</v>
      </c>
      <c r="C13" s="50" t="s">
        <v>36</v>
      </c>
      <c r="D13" s="50">
        <f>VLOOKUP(A13,'[9]2021'!$A$2:$B$86,2,0)</f>
        <v>1719265</v>
      </c>
      <c r="E13" s="50">
        <f>VLOOKUP(A13,'[9]2021'!$A$2:$C$86,3,0)</f>
        <v>399637</v>
      </c>
      <c r="F13" s="50">
        <f t="shared" si="6"/>
        <v>813295</v>
      </c>
      <c r="G13" s="50">
        <f t="shared" si="0"/>
        <v>4294</v>
      </c>
      <c r="H13" s="50">
        <f t="shared" si="1"/>
        <v>817589</v>
      </c>
      <c r="I13" s="51">
        <f t="shared" si="2"/>
        <v>2.6941375200525329E-2</v>
      </c>
      <c r="J13" s="51">
        <f t="shared" si="3"/>
        <v>2.4297802559700506E-3</v>
      </c>
      <c r="K13" s="51">
        <f t="shared" si="4"/>
        <v>2.5585779372696221E-2</v>
      </c>
      <c r="N13" s="51" t="str">
        <f>+"N° "&amp;A5</f>
        <v>N° 29</v>
      </c>
      <c r="O13" s="51" t="str">
        <f>+C5</f>
        <v>Vicios de refracción en personas de 65 años y más</v>
      </c>
      <c r="P13" s="51">
        <f t="shared" si="7"/>
        <v>8.220267253592313E-2</v>
      </c>
      <c r="Q13" s="51">
        <f t="shared" si="7"/>
        <v>2.565698564652865E-2</v>
      </c>
      <c r="R13" s="51">
        <f t="shared" si="7"/>
        <v>7.9075454686477517E-2</v>
      </c>
    </row>
    <row r="14" spans="1:18" x14ac:dyDescent="0.2">
      <c r="A14" s="46">
        <v>76</v>
      </c>
      <c r="B14" s="50" t="s">
        <v>186</v>
      </c>
      <c r="C14" s="50" t="s">
        <v>293</v>
      </c>
      <c r="D14" s="50">
        <f>VLOOKUP(A14,'[9]2021'!$A$2:$B$86,2,0)</f>
        <v>11636577</v>
      </c>
      <c r="E14" s="50">
        <f>VLOOKUP(A14,'[9]2021'!$A$2:$C$86,3,0)</f>
        <v>2821354</v>
      </c>
      <c r="F14" s="50">
        <f t="shared" si="6"/>
        <v>705010</v>
      </c>
      <c r="G14" s="50">
        <f t="shared" si="0"/>
        <v>112968</v>
      </c>
      <c r="H14" s="50">
        <f t="shared" si="1"/>
        <v>817978</v>
      </c>
      <c r="I14" s="51">
        <f t="shared" si="2"/>
        <v>2.3354304317771978E-2</v>
      </c>
      <c r="J14" s="51">
        <f t="shared" si="3"/>
        <v>6.3923478331724418E-2</v>
      </c>
      <c r="K14" s="51">
        <f t="shared" si="4"/>
        <v>2.5597952809687151E-2</v>
      </c>
      <c r="N14" s="51" t="s">
        <v>220</v>
      </c>
      <c r="O14" s="51" t="s">
        <v>221</v>
      </c>
      <c r="P14" s="51">
        <f>+SUM(I$6:I$40)</f>
        <v>0.47915045070021001</v>
      </c>
      <c r="Q14" s="51">
        <f>+SUM(J$6:J$40)</f>
        <v>0.60474876615373818</v>
      </c>
      <c r="R14" s="51">
        <f>+SUM(K$6:K$40)</f>
        <v>0.48609657365941733</v>
      </c>
    </row>
    <row r="15" spans="1:18" x14ac:dyDescent="0.2">
      <c r="A15" s="46">
        <v>47</v>
      </c>
      <c r="B15" s="50" t="s">
        <v>186</v>
      </c>
      <c r="C15" s="50" t="s">
        <v>45</v>
      </c>
      <c r="D15" s="50">
        <f>VLOOKUP(A15,'[9]2021'!$A$2:$B$86,2,0)</f>
        <v>191142</v>
      </c>
      <c r="E15" s="50">
        <f>VLOOKUP(A15,'[9]2021'!$A$2:$C$86,3,0)</f>
        <v>30090</v>
      </c>
      <c r="F15" s="50">
        <f t="shared" si="6"/>
        <v>507175</v>
      </c>
      <c r="G15" s="50">
        <f t="shared" si="0"/>
        <v>30161</v>
      </c>
      <c r="H15" s="50">
        <f t="shared" si="1"/>
        <v>537336</v>
      </c>
      <c r="I15" s="51">
        <f t="shared" si="2"/>
        <v>1.6800781963895554E-2</v>
      </c>
      <c r="J15" s="51">
        <f t="shared" si="3"/>
        <v>1.7066744830068162E-2</v>
      </c>
      <c r="K15" s="51">
        <f t="shared" si="4"/>
        <v>1.6815490845653619E-2</v>
      </c>
      <c r="O15" s="51" t="s">
        <v>87</v>
      </c>
      <c r="P15" s="51">
        <f>+SUM(P10:P14)</f>
        <v>0.99999999999999989</v>
      </c>
      <c r="Q15" s="51">
        <f>+SUM(Q10:Q14)</f>
        <v>1</v>
      </c>
      <c r="R15" s="51">
        <f>+SUM(R10:R14)</f>
        <v>0.99999999999999978</v>
      </c>
    </row>
    <row r="16" spans="1:18" ht="21" x14ac:dyDescent="0.2">
      <c r="A16" s="46">
        <v>39</v>
      </c>
      <c r="B16" s="50" t="s">
        <v>186</v>
      </c>
      <c r="C16" s="50" t="s">
        <v>39</v>
      </c>
      <c r="D16" s="50">
        <f>VLOOKUP(A16,'[9]2021'!$A$2:$B$86,2,0)</f>
        <v>2803528</v>
      </c>
      <c r="E16" s="50">
        <f>VLOOKUP(A16,'[9]2021'!$A$2:$C$86,3,0)</f>
        <v>685884</v>
      </c>
      <c r="F16" s="50">
        <f t="shared" si="6"/>
        <v>397937</v>
      </c>
      <c r="G16" s="50">
        <f t="shared" si="0"/>
        <v>87783</v>
      </c>
      <c r="H16" s="50">
        <f t="shared" si="1"/>
        <v>485720</v>
      </c>
      <c r="I16" s="51">
        <f t="shared" si="2"/>
        <v>1.3182141809763306E-2</v>
      </c>
      <c r="J16" s="51">
        <f t="shared" si="3"/>
        <v>4.9672426690689088E-2</v>
      </c>
      <c r="K16" s="51">
        <f t="shared" si="4"/>
        <v>1.5200210321941719E-2</v>
      </c>
    </row>
    <row r="17" spans="1:22" x14ac:dyDescent="0.2">
      <c r="A17" s="46">
        <v>20</v>
      </c>
      <c r="B17" s="50" t="s">
        <v>186</v>
      </c>
      <c r="C17" s="50" t="s">
        <v>20</v>
      </c>
      <c r="D17" s="50">
        <f>VLOOKUP(A17,'[9]2021'!$A$2:$B$86,2,0)</f>
        <v>1793104</v>
      </c>
      <c r="E17" s="50">
        <f>VLOOKUP(A17,'[9]2021'!$A$2:$C$86,3,0)</f>
        <v>423182</v>
      </c>
      <c r="F17" s="50">
        <f t="shared" si="6"/>
        <v>427841</v>
      </c>
      <c r="G17" s="50">
        <f t="shared" si="0"/>
        <v>1948</v>
      </c>
      <c r="H17" s="50">
        <f t="shared" si="1"/>
        <v>429789</v>
      </c>
      <c r="I17" s="51">
        <f t="shared" si="2"/>
        <v>1.4172747781761792E-2</v>
      </c>
      <c r="J17" s="51">
        <f t="shared" si="3"/>
        <v>1.1022850346133345E-3</v>
      </c>
      <c r="K17" s="51">
        <f t="shared" si="4"/>
        <v>1.3449895400759717E-2</v>
      </c>
      <c r="N17" s="55" t="s">
        <v>223</v>
      </c>
      <c r="O17" s="56"/>
      <c r="P17" s="56"/>
    </row>
    <row r="18" spans="1:22" x14ac:dyDescent="0.2">
      <c r="A18" s="46">
        <v>31</v>
      </c>
      <c r="B18" s="50" t="s">
        <v>186</v>
      </c>
      <c r="C18" s="50" t="s">
        <v>31</v>
      </c>
      <c r="D18" s="50">
        <f>VLOOKUP(A18,'[9]2021'!$A$2:$B$86,2,0)</f>
        <v>14440105</v>
      </c>
      <c r="E18" s="50">
        <f>VLOOKUP(A18,'[9]2021'!$A$2:$C$86,3,0)</f>
        <v>3507238</v>
      </c>
      <c r="F18" s="50">
        <f t="shared" si="6"/>
        <v>399840</v>
      </c>
      <c r="G18" s="50">
        <f t="shared" si="0"/>
        <v>8754</v>
      </c>
      <c r="H18" s="50">
        <f t="shared" si="1"/>
        <v>408594</v>
      </c>
      <c r="I18" s="51">
        <f t="shared" si="2"/>
        <v>1.3245180973912354E-2</v>
      </c>
      <c r="J18" s="51">
        <f t="shared" si="3"/>
        <v>4.9534923988732698E-3</v>
      </c>
      <c r="K18" s="51">
        <f t="shared" si="4"/>
        <v>1.2786615202757668E-2</v>
      </c>
      <c r="P18" s="57" t="s">
        <v>166</v>
      </c>
      <c r="Q18" s="57" t="s">
        <v>165</v>
      </c>
      <c r="R18" s="57" t="s">
        <v>188</v>
      </c>
    </row>
    <row r="19" spans="1:22" ht="21" x14ac:dyDescent="0.2">
      <c r="A19" s="46">
        <v>56</v>
      </c>
      <c r="B19" s="50" t="s">
        <v>186</v>
      </c>
      <c r="C19" s="50" t="s">
        <v>53</v>
      </c>
      <c r="D19" s="50">
        <f>VLOOKUP(A19,'[9]2021'!$A$2:$B$86,2,0)</f>
        <v>1793104</v>
      </c>
      <c r="E19" s="50">
        <f>VLOOKUP(A19,'[9]2021'!$A$2:$C$86,3,0)</f>
        <v>423182</v>
      </c>
      <c r="F19" s="50">
        <f t="shared" si="6"/>
        <v>393291</v>
      </c>
      <c r="G19" s="50">
        <f t="shared" si="0"/>
        <v>22511</v>
      </c>
      <c r="H19" s="50">
        <f t="shared" si="1"/>
        <v>415802</v>
      </c>
      <c r="I19" s="51">
        <f t="shared" si="2"/>
        <v>1.3028237471015815E-2</v>
      </c>
      <c r="J19" s="51">
        <f t="shared" si="3"/>
        <v>1.2737956064774524E-2</v>
      </c>
      <c r="K19" s="51">
        <f t="shared" si="4"/>
        <v>1.3012183670188608E-2</v>
      </c>
      <c r="N19" s="51" t="str">
        <f>+"N° "&amp;A41</f>
        <v>N° 5</v>
      </c>
      <c r="O19" s="51" t="str">
        <f>+C41</f>
        <v>Infarto Agudo del Miocardio (IAM)</v>
      </c>
      <c r="P19" s="51">
        <f t="shared" ref="P19:R22" si="8">+I41</f>
        <v>0.28128752040112803</v>
      </c>
      <c r="Q19" s="51">
        <f t="shared" si="8"/>
        <v>7.4943846332584621E-2</v>
      </c>
      <c r="R19" s="51">
        <f t="shared" si="8"/>
        <v>0.27108612853983494</v>
      </c>
    </row>
    <row r="20" spans="1:22" x14ac:dyDescent="0.2">
      <c r="A20" s="46">
        <v>61</v>
      </c>
      <c r="B20" s="50" t="s">
        <v>186</v>
      </c>
      <c r="C20" s="50" t="s">
        <v>172</v>
      </c>
      <c r="D20" s="50">
        <f>VLOOKUP(A20,'[9]2021'!$A$2:$B$86,2,0)</f>
        <v>11636577</v>
      </c>
      <c r="E20" s="50">
        <f>VLOOKUP(A20,'[9]2021'!$A$2:$C$86,3,0)</f>
        <v>2821354</v>
      </c>
      <c r="F20" s="50">
        <f t="shared" si="6"/>
        <v>293260</v>
      </c>
      <c r="G20" s="50">
        <f t="shared" si="0"/>
        <v>70432</v>
      </c>
      <c r="H20" s="50">
        <f t="shared" si="1"/>
        <v>363692</v>
      </c>
      <c r="I20" s="51">
        <f t="shared" si="2"/>
        <v>9.7145902671306947E-3</v>
      </c>
      <c r="J20" s="51">
        <f t="shared" si="3"/>
        <v>3.9854281087210668E-2</v>
      </c>
      <c r="K20" s="51">
        <f t="shared" si="4"/>
        <v>1.1381443820323699E-2</v>
      </c>
      <c r="N20" s="51" t="str">
        <f>+"N° "&amp;A42</f>
        <v>N° 54</v>
      </c>
      <c r="O20" s="51" t="str">
        <f>+C42</f>
        <v>Analgesia del parto</v>
      </c>
      <c r="P20" s="51">
        <f t="shared" si="8"/>
        <v>0.17449004481349598</v>
      </c>
      <c r="Q20" s="51">
        <f t="shared" si="8"/>
        <v>7.3232127643095037E-3</v>
      </c>
      <c r="R20" s="51">
        <f t="shared" si="8"/>
        <v>0.1662255105715679</v>
      </c>
    </row>
    <row r="21" spans="1:22" ht="21" x14ac:dyDescent="0.2">
      <c r="A21" s="46">
        <v>64</v>
      </c>
      <c r="B21" s="50" t="s">
        <v>186</v>
      </c>
      <c r="C21" s="50" t="s">
        <v>175</v>
      </c>
      <c r="D21" s="50">
        <f>VLOOKUP(A21,'[9]2021'!$A$2:$B$86,2,0)</f>
        <v>11636577</v>
      </c>
      <c r="E21" s="50">
        <f>VLOOKUP(A21,'[9]2021'!$A$2:$C$86,3,0)</f>
        <v>2821354</v>
      </c>
      <c r="F21" s="50">
        <f t="shared" si="6"/>
        <v>343800</v>
      </c>
      <c r="G21" s="50">
        <f t="shared" si="0"/>
        <v>2658</v>
      </c>
      <c r="H21" s="50">
        <f t="shared" si="1"/>
        <v>346458</v>
      </c>
      <c r="I21" s="51">
        <f t="shared" si="2"/>
        <v>1.1388788562502668E-2</v>
      </c>
      <c r="J21" s="51">
        <f t="shared" si="3"/>
        <v>1.5040419004118291E-3</v>
      </c>
      <c r="K21" s="51">
        <f t="shared" si="4"/>
        <v>1.0842119879188183E-2</v>
      </c>
      <c r="N21" s="51" t="str">
        <f>+"N° "&amp;A43</f>
        <v>N° 37</v>
      </c>
      <c r="O21" s="51" t="str">
        <f>+C43</f>
        <v>Accidente cerebrovascular isquémico en personas de 15 años y más</v>
      </c>
      <c r="P21" s="51">
        <f t="shared" si="8"/>
        <v>7.7453488046545282E-2</v>
      </c>
      <c r="Q21" s="51">
        <f t="shared" si="8"/>
        <v>6.4073270854310277E-2</v>
      </c>
      <c r="R21" s="51">
        <f t="shared" si="8"/>
        <v>7.6791985631298673E-2</v>
      </c>
    </row>
    <row r="22" spans="1:22" ht="21" x14ac:dyDescent="0.2">
      <c r="A22" s="46">
        <v>38</v>
      </c>
      <c r="B22" s="50" t="s">
        <v>186</v>
      </c>
      <c r="C22" s="50" t="s">
        <v>38</v>
      </c>
      <c r="D22" s="50">
        <f>VLOOKUP(A22,'[9]2021'!$A$2:$B$86,2,0)</f>
        <v>14440105</v>
      </c>
      <c r="E22" s="50">
        <f>VLOOKUP(A22,'[9]2021'!$A$2:$C$86,3,0)</f>
        <v>3507238</v>
      </c>
      <c r="F22" s="50">
        <f t="shared" si="6"/>
        <v>305108</v>
      </c>
      <c r="G22" s="50">
        <f t="shared" si="0"/>
        <v>14457</v>
      </c>
      <c r="H22" s="50">
        <f t="shared" si="1"/>
        <v>319565</v>
      </c>
      <c r="I22" s="51">
        <f t="shared" si="2"/>
        <v>1.0107069519278837E-2</v>
      </c>
      <c r="J22" s="51">
        <f t="shared" si="3"/>
        <v>8.1805619842941352E-3</v>
      </c>
      <c r="K22" s="51">
        <f t="shared" si="4"/>
        <v>1.0000525429324107E-2</v>
      </c>
      <c r="N22" s="51" t="str">
        <f>+"N° "&amp;A44</f>
        <v>N° 26</v>
      </c>
      <c r="O22" s="51" t="str">
        <f>+C44</f>
        <v>Colecistectomía preventiva del cáncer de vesícula en personas de 35 a 49 años sintomáticos</v>
      </c>
      <c r="P22" s="51">
        <f t="shared" si="8"/>
        <v>6.7074014476718999E-2</v>
      </c>
      <c r="Q22" s="51">
        <f t="shared" si="8"/>
        <v>0.11928975292386337</v>
      </c>
      <c r="R22" s="51">
        <f t="shared" si="8"/>
        <v>6.9655500008711443E-2</v>
      </c>
    </row>
    <row r="23" spans="1:22" x14ac:dyDescent="0.2">
      <c r="A23" s="46">
        <v>4</v>
      </c>
      <c r="B23" s="50" t="s">
        <v>186</v>
      </c>
      <c r="C23" s="50" t="s">
        <v>4</v>
      </c>
      <c r="D23" s="50">
        <f>VLOOKUP(A23,'[9]2021'!$A$2:$B$86,2,0)</f>
        <v>14440105</v>
      </c>
      <c r="E23" s="50">
        <f>VLOOKUP(A23,'[9]2021'!$A$2:$C$86,3,0)</f>
        <v>3507238</v>
      </c>
      <c r="F23" s="50">
        <f t="shared" si="6"/>
        <v>284780</v>
      </c>
      <c r="G23" s="50">
        <f t="shared" si="0"/>
        <v>20553</v>
      </c>
      <c r="H23" s="50">
        <f t="shared" si="1"/>
        <v>305333</v>
      </c>
      <c r="I23" s="51">
        <f t="shared" si="2"/>
        <v>9.4336800664034607E-3</v>
      </c>
      <c r="J23" s="51">
        <f t="shared" si="3"/>
        <v>1.1630012482755577E-2</v>
      </c>
      <c r="K23" s="51">
        <f t="shared" si="4"/>
        <v>9.5551466240414874E-3</v>
      </c>
      <c r="N23" s="58" t="s">
        <v>228</v>
      </c>
      <c r="O23" s="58" t="s">
        <v>224</v>
      </c>
      <c r="P23" s="51">
        <f>+SUM(I$45:I$73)</f>
        <v>0.39969493226211161</v>
      </c>
      <c r="Q23" s="51">
        <f>+SUM(J$45:J$73)</f>
        <v>0.73436991712493238</v>
      </c>
      <c r="R23" s="51">
        <f>+SUM(K$45:K$73)</f>
        <v>0.41624087524858699</v>
      </c>
    </row>
    <row r="24" spans="1:22" x14ac:dyDescent="0.2">
      <c r="A24" s="46">
        <v>80</v>
      </c>
      <c r="B24" s="50" t="s">
        <v>186</v>
      </c>
      <c r="C24" s="50" t="s">
        <v>297</v>
      </c>
      <c r="D24" s="50">
        <f>VLOOKUP(A24,'[9]2021'!$A$2:$B$86,2,0)</f>
        <v>14440105</v>
      </c>
      <c r="E24" s="50">
        <f>VLOOKUP(A24,'[9]2021'!$A$2:$C$86,3,0)</f>
        <v>3507238</v>
      </c>
      <c r="F24" s="50">
        <f t="shared" si="6"/>
        <v>250794</v>
      </c>
      <c r="G24" s="50">
        <f t="shared" si="0"/>
        <v>44335</v>
      </c>
      <c r="H24" s="50">
        <f t="shared" si="1"/>
        <v>295129</v>
      </c>
      <c r="I24" s="51">
        <f t="shared" si="2"/>
        <v>8.3078529341020779E-3</v>
      </c>
      <c r="J24" s="51">
        <f t="shared" si="3"/>
        <v>2.5087169922783464E-2</v>
      </c>
      <c r="K24" s="51">
        <f t="shared" si="4"/>
        <v>9.2358207858526265E-3</v>
      </c>
      <c r="O24" s="51" t="s">
        <v>87</v>
      </c>
      <c r="P24" s="51">
        <f>+SUM(P19:P23)</f>
        <v>0.99999999999999989</v>
      </c>
      <c r="Q24" s="51">
        <f>+SUM(Q19:Q23)</f>
        <v>1</v>
      </c>
      <c r="R24" s="51">
        <f>+SUM(R19:R23)</f>
        <v>0.99999999999999989</v>
      </c>
    </row>
    <row r="25" spans="1:22" x14ac:dyDescent="0.2">
      <c r="A25" s="46">
        <v>30</v>
      </c>
      <c r="B25" s="50" t="s">
        <v>186</v>
      </c>
      <c r="C25" s="50" t="s">
        <v>30</v>
      </c>
      <c r="D25" s="50">
        <f>VLOOKUP(A25,'[9]2021'!$A$2:$B$86,2,0)</f>
        <v>1333959</v>
      </c>
      <c r="E25" s="50">
        <f>VLOOKUP(A25,'[9]2021'!$A$2:$C$86,3,0)</f>
        <v>318661</v>
      </c>
      <c r="F25" s="50">
        <f t="shared" si="6"/>
        <v>134103</v>
      </c>
      <c r="G25" s="50">
        <f t="shared" si="0"/>
        <v>8301</v>
      </c>
      <c r="H25" s="50">
        <f t="shared" si="1"/>
        <v>142404</v>
      </c>
      <c r="I25" s="51">
        <f t="shared" si="2"/>
        <v>4.4423231896372761E-3</v>
      </c>
      <c r="J25" s="51">
        <f t="shared" si="3"/>
        <v>4.6971602013990196E-3</v>
      </c>
      <c r="K25" s="51">
        <f t="shared" si="4"/>
        <v>4.4564167641558683E-3</v>
      </c>
    </row>
    <row r="26" spans="1:22" x14ac:dyDescent="0.2">
      <c r="A26" s="46">
        <v>52</v>
      </c>
      <c r="B26" s="50" t="s">
        <v>186</v>
      </c>
      <c r="C26" s="50" t="s">
        <v>49</v>
      </c>
      <c r="D26" s="50">
        <f>VLOOKUP(A26,'[9]2021'!$A$2:$B$86,2,0)</f>
        <v>11636577</v>
      </c>
      <c r="E26" s="50">
        <f>VLOOKUP(A26,'[9]2021'!$A$2:$C$86,3,0)</f>
        <v>2821354</v>
      </c>
      <c r="F26" s="50">
        <f t="shared" si="6"/>
        <v>71203</v>
      </c>
      <c r="G26" s="50">
        <f t="shared" si="0"/>
        <v>16056</v>
      </c>
      <c r="H26" s="50">
        <f t="shared" si="1"/>
        <v>87259</v>
      </c>
      <c r="I26" s="51">
        <f t="shared" si="2"/>
        <v>2.3586850262241931E-3</v>
      </c>
      <c r="J26" s="51">
        <f t="shared" si="3"/>
        <v>9.0853637144515907E-3</v>
      </c>
      <c r="K26" s="51">
        <f t="shared" si="4"/>
        <v>2.7306990704156972E-3</v>
      </c>
      <c r="N26" s="55" t="s">
        <v>225</v>
      </c>
      <c r="O26" s="56"/>
      <c r="P26" s="56"/>
    </row>
    <row r="27" spans="1:22" ht="21" x14ac:dyDescent="0.2">
      <c r="A27" s="46">
        <v>60</v>
      </c>
      <c r="B27" s="50" t="s">
        <v>186</v>
      </c>
      <c r="C27" s="50" t="s">
        <v>171</v>
      </c>
      <c r="D27" s="50">
        <f>VLOOKUP(A27,'[9]2021'!$A$2:$B$86,2,0)</f>
        <v>11636577</v>
      </c>
      <c r="E27" s="50">
        <f>VLOOKUP(A27,'[9]2021'!$A$2:$C$86,3,0)</f>
        <v>2821354</v>
      </c>
      <c r="F27" s="50">
        <f t="shared" si="6"/>
        <v>69576</v>
      </c>
      <c r="G27" s="50">
        <f t="shared" si="0"/>
        <v>9955</v>
      </c>
      <c r="H27" s="50">
        <f t="shared" si="1"/>
        <v>79531</v>
      </c>
      <c r="I27" s="51">
        <f t="shared" si="2"/>
        <v>2.3047886940799466E-3</v>
      </c>
      <c r="J27" s="51">
        <f t="shared" si="3"/>
        <v>5.6330839422873433E-3</v>
      </c>
      <c r="K27" s="51">
        <f t="shared" si="4"/>
        <v>2.4888576280868544E-3</v>
      </c>
      <c r="P27" s="57" t="s">
        <v>166</v>
      </c>
      <c r="Q27" s="57" t="s">
        <v>165</v>
      </c>
      <c r="R27" s="57" t="s">
        <v>188</v>
      </c>
      <c r="T27" s="56"/>
      <c r="U27" s="56"/>
      <c r="V27" s="56"/>
    </row>
    <row r="28" spans="1:22" x14ac:dyDescent="0.2">
      <c r="A28" s="46">
        <v>62</v>
      </c>
      <c r="B28" s="50" t="s">
        <v>186</v>
      </c>
      <c r="C28" s="50" t="s">
        <v>173</v>
      </c>
      <c r="D28" s="50">
        <f>VLOOKUP(A28,'[9]2021'!$A$2:$B$86,2,0)</f>
        <v>14440105</v>
      </c>
      <c r="E28" s="50">
        <f>VLOOKUP(A28,'[9]2021'!$A$2:$C$86,3,0)</f>
        <v>3507238</v>
      </c>
      <c r="F28" s="50">
        <f t="shared" si="6"/>
        <v>41833</v>
      </c>
      <c r="G28" s="50">
        <f t="shared" si="0"/>
        <v>5591</v>
      </c>
      <c r="H28" s="50">
        <f t="shared" si="1"/>
        <v>47424</v>
      </c>
      <c r="I28" s="51">
        <f t="shared" si="2"/>
        <v>1.3857684465828218E-3</v>
      </c>
      <c r="J28" s="51">
        <f t="shared" si="3"/>
        <v>3.1636938544780048E-3</v>
      </c>
      <c r="K28" s="51">
        <f t="shared" si="4"/>
        <v>1.4840953106888004E-3</v>
      </c>
      <c r="N28" s="51" t="str">
        <f>+"N° "&amp;A74</f>
        <v>N° 3</v>
      </c>
      <c r="O28" s="51" t="str">
        <f>+C74</f>
        <v>Cáncer Cérvicouterino</v>
      </c>
      <c r="P28" s="51">
        <f>I74</f>
        <v>0.81306467034089946</v>
      </c>
      <c r="Q28" s="51">
        <f t="shared" ref="Q28:R31" si="9">J74</f>
        <v>6.2380936593874878E-2</v>
      </c>
      <c r="R28" s="51">
        <f t="shared" si="9"/>
        <v>0.77957129763904776</v>
      </c>
      <c r="T28" s="157"/>
      <c r="U28" s="157"/>
      <c r="V28" s="157"/>
    </row>
    <row r="29" spans="1:22" ht="21" x14ac:dyDescent="0.2">
      <c r="A29" s="46">
        <v>32</v>
      </c>
      <c r="B29" s="50" t="s">
        <v>186</v>
      </c>
      <c r="C29" s="50" t="s">
        <v>32</v>
      </c>
      <c r="D29" s="50">
        <f>VLOOKUP(A29,'[9]2021'!$A$2:$B$86,2,0)</f>
        <v>14440105</v>
      </c>
      <c r="E29" s="50">
        <f>VLOOKUP(A29,'[9]2021'!$A$2:$C$86,3,0)</f>
        <v>3507238</v>
      </c>
      <c r="F29" s="50">
        <f t="shared" si="6"/>
        <v>35595</v>
      </c>
      <c r="G29" s="50">
        <f t="shared" si="0"/>
        <v>2908</v>
      </c>
      <c r="H29" s="50">
        <f t="shared" si="1"/>
        <v>38503</v>
      </c>
      <c r="I29" s="51">
        <f t="shared" si="2"/>
        <v>1.1791271927931429E-3</v>
      </c>
      <c r="J29" s="51">
        <f t="shared" si="3"/>
        <v>1.6455055855521441E-3</v>
      </c>
      <c r="K29" s="51">
        <f t="shared" si="4"/>
        <v>1.2049199086422672E-3</v>
      </c>
      <c r="N29" s="51" t="str">
        <f>+"N° "&amp;A75</f>
        <v>N° 34</v>
      </c>
      <c r="O29" s="51" t="str">
        <f>+C75</f>
        <v>Depresión en personas de 15 años y más</v>
      </c>
      <c r="P29" s="51">
        <f>I75</f>
        <v>0.15728747195852744</v>
      </c>
      <c r="Q29" s="51">
        <f t="shared" si="9"/>
        <v>0.84000428436995533</v>
      </c>
      <c r="R29" s="51">
        <f t="shared" si="9"/>
        <v>0.18774835397841411</v>
      </c>
      <c r="T29" s="157"/>
      <c r="U29" s="157"/>
      <c r="V29" s="157"/>
    </row>
    <row r="30" spans="1:22" x14ac:dyDescent="0.2">
      <c r="A30" s="46">
        <v>22</v>
      </c>
      <c r="B30" s="50" t="s">
        <v>186</v>
      </c>
      <c r="C30" s="50" t="s">
        <v>22</v>
      </c>
      <c r="D30" s="50">
        <f>VLOOKUP(A30,'[9]2021'!$A$2:$B$86,2,0)</f>
        <v>2803528</v>
      </c>
      <c r="E30" s="50">
        <f>VLOOKUP(A30,'[9]2021'!$A$2:$C$86,3,0)</f>
        <v>685884</v>
      </c>
      <c r="F30" s="50">
        <f t="shared" si="6"/>
        <v>28749</v>
      </c>
      <c r="G30" s="50">
        <f t="shared" si="0"/>
        <v>4326</v>
      </c>
      <c r="H30" s="50">
        <f t="shared" si="1"/>
        <v>33075</v>
      </c>
      <c r="I30" s="51">
        <f t="shared" si="2"/>
        <v>9.5234520763056785E-4</v>
      </c>
      <c r="J30" s="51">
        <f t="shared" si="3"/>
        <v>2.4478876076680107E-3</v>
      </c>
      <c r="K30" s="51">
        <f t="shared" si="4"/>
        <v>1.0350550860541512E-3</v>
      </c>
      <c r="N30" s="51" t="str">
        <f>+"N° "&amp;A76</f>
        <v>N° 25</v>
      </c>
      <c r="O30" s="51" t="str">
        <f>+C76</f>
        <v>Trastorno de Conducción que requiere Marcapaso</v>
      </c>
      <c r="P30" s="51">
        <f>I76</f>
        <v>1.0731386393269952E-2</v>
      </c>
      <c r="Q30" s="51">
        <f t="shared" si="9"/>
        <v>2.4359703460393806E-2</v>
      </c>
      <c r="R30" s="51">
        <f t="shared" si="9"/>
        <v>1.1339443131824525E-2</v>
      </c>
      <c r="T30" s="157"/>
      <c r="U30" s="157"/>
      <c r="V30" s="157"/>
    </row>
    <row r="31" spans="1:22" x14ac:dyDescent="0.2">
      <c r="A31" s="46">
        <v>85</v>
      </c>
      <c r="B31" s="50" t="s">
        <v>186</v>
      </c>
      <c r="C31" s="50" t="s">
        <v>376</v>
      </c>
      <c r="D31" s="50">
        <f>VLOOKUP(A31,'[9]2021'!$A$2:$B$86,2,0)</f>
        <v>8637342</v>
      </c>
      <c r="E31" s="50">
        <f>VLOOKUP(A31,'[9]2021'!$A$2:$C$86,3,0)</f>
        <v>2087088</v>
      </c>
      <c r="F31" s="50">
        <f t="shared" si="6"/>
        <v>45933</v>
      </c>
      <c r="G31" s="50">
        <f t="shared" si="0"/>
        <v>2020</v>
      </c>
      <c r="H31" s="50">
        <f t="shared" si="1"/>
        <v>47953</v>
      </c>
      <c r="I31" s="51">
        <f t="shared" si="2"/>
        <v>1.5215858785382055E-3</v>
      </c>
      <c r="J31" s="51">
        <f t="shared" si="3"/>
        <v>1.1430265759337453E-3</v>
      </c>
      <c r="K31" s="51">
        <f t="shared" si="4"/>
        <v>1.5006499332291675E-3</v>
      </c>
      <c r="N31" s="51" t="str">
        <f>+"N° "&amp;A77</f>
        <v>N° 15</v>
      </c>
      <c r="O31" s="51" t="str">
        <f>+C77</f>
        <v>Esquizofrenia</v>
      </c>
      <c r="P31" s="51">
        <f>I77</f>
        <v>5.3374671231747736E-3</v>
      </c>
      <c r="Q31" s="51">
        <f t="shared" si="9"/>
        <v>1.1363781262512017E-2</v>
      </c>
      <c r="R31" s="51">
        <f t="shared" si="9"/>
        <v>5.6063441167920084E-3</v>
      </c>
      <c r="T31" s="157"/>
      <c r="U31" s="157"/>
      <c r="V31" s="157"/>
    </row>
    <row r="32" spans="1:22" ht="21" x14ac:dyDescent="0.2">
      <c r="A32" s="46">
        <v>53</v>
      </c>
      <c r="B32" s="50" t="s">
        <v>186</v>
      </c>
      <c r="C32" s="50" t="s">
        <v>50</v>
      </c>
      <c r="D32" s="50">
        <f>VLOOKUP(A32,'[9]2021'!$A$2:$B$86,2,0)</f>
        <v>3729540</v>
      </c>
      <c r="E32" s="50">
        <f>VLOOKUP(A32,'[9]2021'!$A$2:$C$86,3,0)</f>
        <v>912596</v>
      </c>
      <c r="F32" s="50">
        <f t="shared" si="6"/>
        <v>24319</v>
      </c>
      <c r="G32" s="50">
        <f t="shared" si="0"/>
        <v>1467</v>
      </c>
      <c r="H32" s="50">
        <f t="shared" si="1"/>
        <v>25786</v>
      </c>
      <c r="I32" s="51">
        <f t="shared" si="2"/>
        <v>8.0559612871292151E-4</v>
      </c>
      <c r="J32" s="51">
        <f t="shared" si="3"/>
        <v>8.3010890440336847E-4</v>
      </c>
      <c r="K32" s="51">
        <f t="shared" si="4"/>
        <v>8.0695178984103836E-4</v>
      </c>
      <c r="N32" s="58" t="s">
        <v>227</v>
      </c>
      <c r="O32" s="58" t="s">
        <v>226</v>
      </c>
      <c r="P32" s="51">
        <f>+SUM(I$78:I$81)</f>
        <v>1.0136495098191008E-2</v>
      </c>
      <c r="Q32" s="51">
        <f>+SUM(J$78:J$81)</f>
        <v>4.9066236869553692E-2</v>
      </c>
      <c r="R32" s="51">
        <f>+SUM(K$78:K$81)</f>
        <v>1.1873429431144725E-2</v>
      </c>
      <c r="T32" s="56"/>
      <c r="U32" s="56"/>
      <c r="V32" s="56"/>
    </row>
    <row r="33" spans="1:18" x14ac:dyDescent="0.2">
      <c r="A33" s="46">
        <v>71</v>
      </c>
      <c r="B33" s="50" t="s">
        <v>186</v>
      </c>
      <c r="C33" s="50" t="s">
        <v>288</v>
      </c>
      <c r="D33" s="50">
        <f>VLOOKUP(A33,'[9]2021'!$A$2:$B$86,2,0)</f>
        <v>7670480</v>
      </c>
      <c r="E33" s="50">
        <f>VLOOKUP(A33,'[9]2021'!$A$2:$C$86,3,0)</f>
        <v>1396095</v>
      </c>
      <c r="F33" s="50">
        <f t="shared" si="6"/>
        <v>9731</v>
      </c>
      <c r="G33" s="50">
        <f t="shared" si="0"/>
        <v>1224</v>
      </c>
      <c r="H33" s="50">
        <f t="shared" si="1"/>
        <v>10955</v>
      </c>
      <c r="I33" s="51">
        <f t="shared" si="2"/>
        <v>3.2235108057508281E-4</v>
      </c>
      <c r="J33" s="51">
        <f t="shared" si="3"/>
        <v>6.9260620244698226E-4</v>
      </c>
      <c r="K33" s="51">
        <f t="shared" si="4"/>
        <v>3.4282776924333264E-4</v>
      </c>
      <c r="O33" s="51" t="s">
        <v>87</v>
      </c>
      <c r="P33" s="51">
        <f>+SUM(P28:P32)</f>
        <v>0.99655749091406265</v>
      </c>
      <c r="Q33" s="51">
        <f>+SUM(Q28:Q32)</f>
        <v>0.98717494255628979</v>
      </c>
      <c r="R33" s="51">
        <f>+SUM(R28:R32)</f>
        <v>0.9961388682972232</v>
      </c>
    </row>
    <row r="34" spans="1:18" x14ac:dyDescent="0.2">
      <c r="A34" s="46">
        <v>33</v>
      </c>
      <c r="B34" s="50" t="s">
        <v>186</v>
      </c>
      <c r="C34" s="50" t="s">
        <v>33</v>
      </c>
      <c r="D34" s="50">
        <f>VLOOKUP(A34,'[9]2021'!$A$2:$B$86,2,0)</f>
        <v>6769625</v>
      </c>
      <c r="E34" s="50">
        <f>VLOOKUP(A34,'[9]2021'!$A$2:$C$86,3,0)</f>
        <v>2111143</v>
      </c>
      <c r="F34" s="50">
        <f t="shared" ref="F34:F65" si="10">IF(ISNA(VLOOKUP(A34,CASOS,2,0)),0,VLOOKUP(A34,CASOS,2,0))</f>
        <v>8995</v>
      </c>
      <c r="G34" s="50">
        <f t="shared" ref="G34:G65" si="11">IF(ISNA(VLOOKUP(A34,CASOS,3,0)),0,VLOOKUP(A34,CASOS,3,0))</f>
        <v>564</v>
      </c>
      <c r="H34" s="50">
        <f t="shared" ref="H34:H65" si="12">+G34+F34</f>
        <v>9559</v>
      </c>
      <c r="I34" s="51">
        <f t="shared" ref="I34:I65" si="13">+F34/VLOOKUP($B34,$M$2:$P$4,2,0)</f>
        <v>2.9797019522894563E-4</v>
      </c>
      <c r="J34" s="51">
        <f t="shared" ref="J34:J65" si="14">+G34/VLOOKUP($B34,$M$2:$P$4,3,0)</f>
        <v>3.1914207367655066E-4</v>
      </c>
      <c r="K34" s="51">
        <f t="shared" ref="K34:K65" si="15">+H34/VLOOKUP($B34,$M$2:$P$4,4,0)</f>
        <v>2.9914109047896091E-4</v>
      </c>
    </row>
    <row r="35" spans="1:18" x14ac:dyDescent="0.2">
      <c r="A35" s="46">
        <v>72</v>
      </c>
      <c r="B35" s="50" t="s">
        <v>186</v>
      </c>
      <c r="C35" s="50" t="s">
        <v>289</v>
      </c>
      <c r="D35" s="50">
        <f>VLOOKUP(A35,'[9]2021'!$A$2:$B$86,2,0)</f>
        <v>11636577</v>
      </c>
      <c r="E35" s="50">
        <f>VLOOKUP(A35,'[9]2021'!$A$2:$C$86,3,0)</f>
        <v>2821354</v>
      </c>
      <c r="F35" s="50">
        <f t="shared" si="10"/>
        <v>7830</v>
      </c>
      <c r="G35" s="50">
        <f t="shared" si="11"/>
        <v>1543</v>
      </c>
      <c r="H35" s="50">
        <f t="shared" si="12"/>
        <v>9373</v>
      </c>
      <c r="I35" s="51">
        <f t="shared" si="13"/>
        <v>2.5937816883186705E-4</v>
      </c>
      <c r="J35" s="51">
        <f t="shared" si="14"/>
        <v>8.7311386468602419E-4</v>
      </c>
      <c r="K35" s="51">
        <f t="shared" si="15"/>
        <v>2.9332037253471078E-4</v>
      </c>
    </row>
    <row r="36" spans="1:18" x14ac:dyDescent="0.2">
      <c r="A36" s="46">
        <v>69</v>
      </c>
      <c r="B36" s="50" t="s">
        <v>186</v>
      </c>
      <c r="C36" s="50" t="s">
        <v>180</v>
      </c>
      <c r="D36" s="50">
        <f>VLOOKUP(A36,'[9]2021'!$A$2:$B$86,2,0)</f>
        <v>14440105</v>
      </c>
      <c r="E36" s="50">
        <f>VLOOKUP(A36,'[9]2021'!$A$2:$C$86,3,0)</f>
        <v>3507238</v>
      </c>
      <c r="F36" s="50">
        <f t="shared" si="10"/>
        <v>4320</v>
      </c>
      <c r="G36" s="50">
        <f t="shared" si="11"/>
        <v>943</v>
      </c>
      <c r="H36" s="50">
        <f t="shared" si="12"/>
        <v>5263</v>
      </c>
      <c r="I36" s="51">
        <f t="shared" si="13"/>
        <v>1.4310519659689217E-4</v>
      </c>
      <c r="J36" s="51">
        <f t="shared" si="14"/>
        <v>5.3360102034926814E-4</v>
      </c>
      <c r="K36" s="51">
        <f t="shared" si="15"/>
        <v>1.6470128247628112E-4</v>
      </c>
    </row>
    <row r="37" spans="1:18" x14ac:dyDescent="0.2">
      <c r="A37" s="46">
        <v>68</v>
      </c>
      <c r="B37" s="50" t="s">
        <v>186</v>
      </c>
      <c r="C37" s="50" t="s">
        <v>179</v>
      </c>
      <c r="D37" s="50">
        <f>VLOOKUP(A37,'[9]2021'!$A$2:$B$86,2,0)</f>
        <v>14440105</v>
      </c>
      <c r="E37" s="50">
        <f>VLOOKUP(A37,'[9]2021'!$A$2:$C$86,3,0)</f>
        <v>3507238</v>
      </c>
      <c r="F37" s="50">
        <f t="shared" si="10"/>
        <v>4092</v>
      </c>
      <c r="G37" s="50">
        <f t="shared" si="11"/>
        <v>1124</v>
      </c>
      <c r="H37" s="50">
        <f t="shared" si="12"/>
        <v>5216</v>
      </c>
      <c r="I37" s="51">
        <f t="shared" si="13"/>
        <v>1.355524223320562E-4</v>
      </c>
      <c r="J37" s="51">
        <f t="shared" si="14"/>
        <v>6.3602072839085626E-4</v>
      </c>
      <c r="K37" s="51">
        <f t="shared" si="15"/>
        <v>1.6323045589897061E-4</v>
      </c>
    </row>
    <row r="38" spans="1:18" x14ac:dyDescent="0.2">
      <c r="A38" s="46">
        <v>67</v>
      </c>
      <c r="B38" s="50" t="s">
        <v>186</v>
      </c>
      <c r="C38" s="50" t="s">
        <v>178</v>
      </c>
      <c r="D38" s="50">
        <f>VLOOKUP(A38,'[9]2021'!$A$2:$B$86,2,0)</f>
        <v>14440105</v>
      </c>
      <c r="E38" s="50">
        <f>VLOOKUP(A38,'[9]2021'!$A$2:$C$86,3,0)</f>
        <v>3507238</v>
      </c>
      <c r="F38" s="50">
        <f t="shared" si="10"/>
        <v>2563</v>
      </c>
      <c r="G38" s="50">
        <f t="shared" si="11"/>
        <v>2023</v>
      </c>
      <c r="H38" s="50">
        <f t="shared" si="12"/>
        <v>4586</v>
      </c>
      <c r="I38" s="51">
        <f t="shared" si="13"/>
        <v>8.4902458073572829E-5</v>
      </c>
      <c r="J38" s="51">
        <f t="shared" si="14"/>
        <v>1.1447241401554289E-3</v>
      </c>
      <c r="K38" s="51">
        <f t="shared" si="15"/>
        <v>1.435151209265106E-4</v>
      </c>
    </row>
    <row r="39" spans="1:18" x14ac:dyDescent="0.2">
      <c r="A39" s="46">
        <v>63</v>
      </c>
      <c r="B39" s="50" t="s">
        <v>186</v>
      </c>
      <c r="C39" s="50" t="s">
        <v>174</v>
      </c>
      <c r="D39" s="50">
        <f>VLOOKUP(A39,'[9]2021'!$A$2:$B$86,2,0)</f>
        <v>3171138</v>
      </c>
      <c r="E39" s="50">
        <f>VLOOKUP(A39,'[9]2021'!$A$2:$C$86,3,0)</f>
        <v>768738</v>
      </c>
      <c r="F39" s="50">
        <f t="shared" si="10"/>
        <v>2744</v>
      </c>
      <c r="G39" s="50">
        <f t="shared" si="11"/>
        <v>948</v>
      </c>
      <c r="H39" s="50">
        <f t="shared" si="12"/>
        <v>3692</v>
      </c>
      <c r="I39" s="51">
        <f t="shared" si="13"/>
        <v>9.0898300801359281E-5</v>
      </c>
      <c r="J39" s="51">
        <f t="shared" si="14"/>
        <v>5.3643029405207453E-4</v>
      </c>
      <c r="K39" s="51">
        <f t="shared" si="15"/>
        <v>1.1553812177511494E-4</v>
      </c>
      <c r="P39" s="59"/>
    </row>
    <row r="40" spans="1:18" x14ac:dyDescent="0.2">
      <c r="A40" s="46">
        <v>73</v>
      </c>
      <c r="B40" s="50" t="s">
        <v>186</v>
      </c>
      <c r="C40" s="50" t="s">
        <v>290</v>
      </c>
      <c r="D40" s="50">
        <f>VLOOKUP(A40,'[9]2021'!$A$2:$B$86,2,0)</f>
        <v>11636577</v>
      </c>
      <c r="E40" s="50">
        <f>VLOOKUP(A40,'[9]2021'!$A$2:$C$86,3,0)</f>
        <v>2821354</v>
      </c>
      <c r="F40" s="50">
        <f t="shared" si="10"/>
        <v>670</v>
      </c>
      <c r="G40" s="50">
        <f t="shared" si="11"/>
        <v>100</v>
      </c>
      <c r="H40" s="50">
        <f t="shared" si="12"/>
        <v>770</v>
      </c>
      <c r="I40" s="51">
        <f t="shared" si="13"/>
        <v>2.2194555953684664E-5</v>
      </c>
      <c r="J40" s="51">
        <f t="shared" si="14"/>
        <v>5.6585474056126E-5</v>
      </c>
      <c r="K40" s="51">
        <f t="shared" si="15"/>
        <v>2.4096520521895586E-5</v>
      </c>
    </row>
    <row r="41" spans="1:18" x14ac:dyDescent="0.2">
      <c r="A41" s="46">
        <v>5</v>
      </c>
      <c r="B41" s="50" t="s">
        <v>184</v>
      </c>
      <c r="C41" s="50" t="s">
        <v>5</v>
      </c>
      <c r="D41" s="50">
        <f>VLOOKUP(A41,'[9]2021'!$A$2:$B$86,2,0)</f>
        <v>14440105</v>
      </c>
      <c r="E41" s="50">
        <f>VLOOKUP(A41,'[9]2021'!$A$2:$C$86,3,0)</f>
        <v>3507238</v>
      </c>
      <c r="F41" s="50">
        <f t="shared" si="10"/>
        <v>1396536</v>
      </c>
      <c r="G41" s="50">
        <f t="shared" si="11"/>
        <v>19352</v>
      </c>
      <c r="H41" s="50">
        <f t="shared" si="12"/>
        <v>1415888</v>
      </c>
      <c r="I41" s="51">
        <f t="shared" si="13"/>
        <v>0.28128752040112803</v>
      </c>
      <c r="J41" s="51">
        <f t="shared" si="14"/>
        <v>7.4943846332584621E-2</v>
      </c>
      <c r="K41" s="51">
        <f t="shared" si="15"/>
        <v>0.27108612853983494</v>
      </c>
    </row>
    <row r="42" spans="1:18" x14ac:dyDescent="0.2">
      <c r="A42" s="46">
        <v>54</v>
      </c>
      <c r="B42" s="50" t="s">
        <v>184</v>
      </c>
      <c r="C42" s="50" t="s">
        <v>51</v>
      </c>
      <c r="D42" s="50">
        <f>VLOOKUP(A42,'[9]2021'!$A$2:$B$86,2,0)</f>
        <v>183274</v>
      </c>
      <c r="E42" s="50">
        <f>VLOOKUP(A42,'[9]2021'!$A$2:$C$86,3,0)</f>
        <v>41307</v>
      </c>
      <c r="F42" s="50">
        <f t="shared" si="10"/>
        <v>866308</v>
      </c>
      <c r="G42" s="50">
        <f t="shared" si="11"/>
        <v>1891</v>
      </c>
      <c r="H42" s="50">
        <f t="shared" si="12"/>
        <v>868199</v>
      </c>
      <c r="I42" s="51">
        <f t="shared" si="13"/>
        <v>0.17449004481349598</v>
      </c>
      <c r="J42" s="51">
        <f t="shared" si="14"/>
        <v>7.3232127643095037E-3</v>
      </c>
      <c r="K42" s="51">
        <f t="shared" si="15"/>
        <v>0.1662255105715679</v>
      </c>
    </row>
    <row r="43" spans="1:18" ht="21" x14ac:dyDescent="0.2">
      <c r="A43" s="46">
        <v>37</v>
      </c>
      <c r="B43" s="50" t="s">
        <v>184</v>
      </c>
      <c r="C43" s="50" t="s">
        <v>37</v>
      </c>
      <c r="D43" s="50">
        <f>VLOOKUP(A43,'[9]2021'!$A$2:$B$86,2,0)</f>
        <v>11636577</v>
      </c>
      <c r="E43" s="50">
        <f>VLOOKUP(A43,'[9]2021'!$A$2:$C$86,3,0)</f>
        <v>2821354</v>
      </c>
      <c r="F43" s="50">
        <f t="shared" si="10"/>
        <v>384541</v>
      </c>
      <c r="G43" s="50">
        <f t="shared" si="11"/>
        <v>16545</v>
      </c>
      <c r="H43" s="50">
        <f t="shared" si="12"/>
        <v>401086</v>
      </c>
      <c r="I43" s="51">
        <f t="shared" si="13"/>
        <v>7.7453488046545282E-2</v>
      </c>
      <c r="J43" s="51">
        <f t="shared" si="14"/>
        <v>6.4073270854310277E-2</v>
      </c>
      <c r="K43" s="51">
        <f t="shared" si="15"/>
        <v>7.6791985631298673E-2</v>
      </c>
    </row>
    <row r="44" spans="1:18" ht="21" x14ac:dyDescent="0.2">
      <c r="A44" s="46">
        <v>26</v>
      </c>
      <c r="B44" s="50" t="s">
        <v>184</v>
      </c>
      <c r="C44" s="50" t="s">
        <v>150</v>
      </c>
      <c r="D44" s="50">
        <f>VLOOKUP(A44,'[9]2021'!$A$2:$B$86,2,0)</f>
        <v>2969593</v>
      </c>
      <c r="E44" s="50">
        <f>VLOOKUP(A44,'[9]2021'!$A$2:$C$86,3,0)</f>
        <v>723192</v>
      </c>
      <c r="F44" s="50">
        <f t="shared" si="10"/>
        <v>333009</v>
      </c>
      <c r="G44" s="50">
        <f t="shared" si="11"/>
        <v>30803</v>
      </c>
      <c r="H44" s="50">
        <f t="shared" si="12"/>
        <v>363812</v>
      </c>
      <c r="I44" s="51">
        <f t="shared" si="13"/>
        <v>6.7074014476718999E-2</v>
      </c>
      <c r="J44" s="51">
        <f t="shared" si="14"/>
        <v>0.11928975292386337</v>
      </c>
      <c r="K44" s="51">
        <f t="shared" si="15"/>
        <v>6.9655500008711443E-2</v>
      </c>
    </row>
    <row r="45" spans="1:18" x14ac:dyDescent="0.2">
      <c r="A45" s="46">
        <v>24</v>
      </c>
      <c r="B45" s="50" t="s">
        <v>184</v>
      </c>
      <c r="C45" s="50" t="s">
        <v>24</v>
      </c>
      <c r="D45" s="50">
        <f>VLOOKUP(A45,'[9]2021'!$A$2:$B$86,2,0)</f>
        <v>183274</v>
      </c>
      <c r="E45" s="50">
        <f>VLOOKUP(A45,'[9]2021'!$A$2:$C$86,3,0)</f>
        <v>41307</v>
      </c>
      <c r="F45" s="50">
        <f t="shared" si="10"/>
        <v>278742</v>
      </c>
      <c r="G45" s="50">
        <f t="shared" si="11"/>
        <v>10075</v>
      </c>
      <c r="H45" s="50">
        <f t="shared" si="12"/>
        <v>288817</v>
      </c>
      <c r="I45" s="51">
        <f t="shared" si="13"/>
        <v>5.6143662613531785E-2</v>
      </c>
      <c r="J45" s="51">
        <f t="shared" si="14"/>
        <v>3.9017117186894892E-2</v>
      </c>
      <c r="K45" s="51">
        <f t="shared" si="15"/>
        <v>5.529694607658904E-2</v>
      </c>
    </row>
    <row r="46" spans="1:18" x14ac:dyDescent="0.2">
      <c r="A46" s="46">
        <v>50</v>
      </c>
      <c r="B46" s="50" t="s">
        <v>184</v>
      </c>
      <c r="C46" s="50" t="s">
        <v>48</v>
      </c>
      <c r="D46" s="50">
        <f>VLOOKUP(A46,'[9]2021'!$A$2:$B$86,2,0)</f>
        <v>14440105</v>
      </c>
      <c r="E46" s="50">
        <f>VLOOKUP(A46,'[9]2021'!$A$2:$C$86,3,0)</f>
        <v>3507238</v>
      </c>
      <c r="F46" s="50">
        <f t="shared" si="10"/>
        <v>237895</v>
      </c>
      <c r="G46" s="50">
        <f t="shared" si="11"/>
        <v>1518</v>
      </c>
      <c r="H46" s="50">
        <f t="shared" si="12"/>
        <v>239413</v>
      </c>
      <c r="I46" s="51">
        <f t="shared" si="13"/>
        <v>4.7916340621241664E-2</v>
      </c>
      <c r="J46" s="51">
        <f t="shared" si="14"/>
        <v>5.8787080783827741E-3</v>
      </c>
      <c r="K46" s="51">
        <f t="shared" si="15"/>
        <v>4.5838048837272084E-2</v>
      </c>
    </row>
    <row r="47" spans="1:18" x14ac:dyDescent="0.2">
      <c r="A47" s="46">
        <v>8</v>
      </c>
      <c r="B47" s="50" t="s">
        <v>184</v>
      </c>
      <c r="C47" s="50" t="s">
        <v>8</v>
      </c>
      <c r="D47" s="50">
        <f>VLOOKUP(A47,'[9]2021'!$A$2:$B$86,2,0)</f>
        <v>11636577</v>
      </c>
      <c r="E47" s="50">
        <f>VLOOKUP(A47,'[9]2021'!$A$2:$C$86,3,0)</f>
        <v>2821354</v>
      </c>
      <c r="F47" s="50">
        <f t="shared" si="10"/>
        <v>205409</v>
      </c>
      <c r="G47" s="50">
        <f t="shared" si="11"/>
        <v>42333</v>
      </c>
      <c r="H47" s="50">
        <f t="shared" si="12"/>
        <v>247742</v>
      </c>
      <c r="I47" s="51">
        <f t="shared" si="13"/>
        <v>4.1373074720648308E-2</v>
      </c>
      <c r="J47" s="51">
        <f t="shared" si="14"/>
        <v>0.16394160018588799</v>
      </c>
      <c r="K47" s="51">
        <f t="shared" si="15"/>
        <v>4.7432720424719882E-2</v>
      </c>
    </row>
    <row r="48" spans="1:18" x14ac:dyDescent="0.2">
      <c r="A48" s="46">
        <v>27</v>
      </c>
      <c r="B48" s="50" t="s">
        <v>184</v>
      </c>
      <c r="C48" s="50" t="s">
        <v>27</v>
      </c>
      <c r="D48" s="50">
        <f>VLOOKUP(A48,'[9]2021'!$A$2:$B$86,2,0)</f>
        <v>14440105</v>
      </c>
      <c r="E48" s="50">
        <f>VLOOKUP(A48,'[9]2021'!$A$2:$C$86,3,0)</f>
        <v>3507238</v>
      </c>
      <c r="F48" s="50">
        <f t="shared" si="10"/>
        <v>221346</v>
      </c>
      <c r="G48" s="50">
        <f t="shared" si="11"/>
        <v>2505</v>
      </c>
      <c r="H48" s="50">
        <f t="shared" si="12"/>
        <v>223851</v>
      </c>
      <c r="I48" s="51">
        <f t="shared" si="13"/>
        <v>4.4583073755855976E-2</v>
      </c>
      <c r="J48" s="51">
        <f t="shared" si="14"/>
        <v>9.7010301293470689E-3</v>
      </c>
      <c r="K48" s="51">
        <f t="shared" si="15"/>
        <v>4.2858545986526185E-2</v>
      </c>
    </row>
    <row r="49" spans="1:11" ht="21" x14ac:dyDescent="0.2">
      <c r="A49" s="46">
        <v>49</v>
      </c>
      <c r="B49" s="50" t="s">
        <v>184</v>
      </c>
      <c r="C49" s="50" t="s">
        <v>47</v>
      </c>
      <c r="D49" s="50">
        <f>VLOOKUP(A49,'[9]2021'!$A$2:$B$86,2,0)</f>
        <v>14440105</v>
      </c>
      <c r="E49" s="50">
        <f>VLOOKUP(A49,'[9]2021'!$A$2:$C$86,3,0)</f>
        <v>3507238</v>
      </c>
      <c r="F49" s="50">
        <f t="shared" si="10"/>
        <v>214728</v>
      </c>
      <c r="G49" s="50">
        <f t="shared" si="11"/>
        <v>3203</v>
      </c>
      <c r="H49" s="50">
        <f t="shared" si="12"/>
        <v>217931</v>
      </c>
      <c r="I49" s="51">
        <f t="shared" si="13"/>
        <v>4.3250089278538767E-2</v>
      </c>
      <c r="J49" s="51">
        <f t="shared" si="14"/>
        <v>1.2404151498722021E-2</v>
      </c>
      <c r="K49" s="51">
        <f t="shared" si="15"/>
        <v>4.1725101899878214E-2</v>
      </c>
    </row>
    <row r="50" spans="1:11" ht="21" x14ac:dyDescent="0.2">
      <c r="A50" s="46">
        <v>35</v>
      </c>
      <c r="B50" s="50" t="s">
        <v>184</v>
      </c>
      <c r="C50" s="50" t="s">
        <v>35</v>
      </c>
      <c r="D50" s="50">
        <f>VLOOKUP(A50,'[9]2021'!$A$2:$B$86,2,0)</f>
        <v>1793104</v>
      </c>
      <c r="E50" s="50">
        <f>VLOOKUP(A50,'[9]2021'!$A$2:$C$86,3,0)</f>
        <v>423182</v>
      </c>
      <c r="F50" s="50">
        <f t="shared" si="10"/>
        <v>145096</v>
      </c>
      <c r="G50" s="50">
        <f t="shared" si="11"/>
        <v>21595</v>
      </c>
      <c r="H50" s="50">
        <f t="shared" si="12"/>
        <v>166691</v>
      </c>
      <c r="I50" s="51">
        <f t="shared" si="13"/>
        <v>2.922494948939524E-2</v>
      </c>
      <c r="J50" s="51">
        <f t="shared" si="14"/>
        <v>8.3630237781736505E-2</v>
      </c>
      <c r="K50" s="51">
        <f t="shared" si="15"/>
        <v>3.1914683825580568E-2</v>
      </c>
    </row>
    <row r="51" spans="1:11" x14ac:dyDescent="0.2">
      <c r="A51" s="46">
        <v>2</v>
      </c>
      <c r="B51" s="50" t="s">
        <v>184</v>
      </c>
      <c r="C51" s="50" t="s">
        <v>2</v>
      </c>
      <c r="D51" s="50">
        <f>VLOOKUP(A51,'[9]2021'!$A$2:$B$86,2,0)</f>
        <v>2803528</v>
      </c>
      <c r="E51" s="50">
        <f>VLOOKUP(A51,'[9]2021'!$A$2:$C$86,3,0)</f>
        <v>685884</v>
      </c>
      <c r="F51" s="50">
        <f t="shared" si="10"/>
        <v>103996</v>
      </c>
      <c r="G51" s="50">
        <f t="shared" si="11"/>
        <v>5721</v>
      </c>
      <c r="H51" s="50">
        <f t="shared" si="12"/>
        <v>109717</v>
      </c>
      <c r="I51" s="51">
        <f t="shared" si="13"/>
        <v>2.0946668737243945E-2</v>
      </c>
      <c r="J51" s="51">
        <f t="shared" si="14"/>
        <v>2.2155526295407017E-2</v>
      </c>
      <c r="K51" s="51">
        <f t="shared" si="15"/>
        <v>2.1006433252492476E-2</v>
      </c>
    </row>
    <row r="52" spans="1:11" x14ac:dyDescent="0.2">
      <c r="A52" s="46">
        <v>1</v>
      </c>
      <c r="B52" s="50" t="s">
        <v>184</v>
      </c>
      <c r="C52" s="50" t="s">
        <v>1</v>
      </c>
      <c r="D52" s="50">
        <f>VLOOKUP(A52,'[9]2021'!$A$2:$B$86,2,0)</f>
        <v>14440105</v>
      </c>
      <c r="E52" s="50">
        <f>VLOOKUP(A52,'[9]2021'!$A$2:$C$86,3,0)</f>
        <v>3507238</v>
      </c>
      <c r="F52" s="50">
        <f t="shared" si="10"/>
        <v>71720</v>
      </c>
      <c r="G52" s="50">
        <f t="shared" si="11"/>
        <v>5811</v>
      </c>
      <c r="H52" s="60">
        <f t="shared" si="12"/>
        <v>77531</v>
      </c>
      <c r="I52" s="51">
        <f t="shared" si="13"/>
        <v>1.4445700621515595E-2</v>
      </c>
      <c r="J52" s="51">
        <f t="shared" si="14"/>
        <v>2.2504066300054217E-2</v>
      </c>
      <c r="K52" s="51">
        <f t="shared" si="15"/>
        <v>1.4844096871943218E-2</v>
      </c>
    </row>
    <row r="53" spans="1:11" x14ac:dyDescent="0.2">
      <c r="A53" s="46">
        <v>28</v>
      </c>
      <c r="B53" s="50" t="s">
        <v>184</v>
      </c>
      <c r="C53" s="50" t="s">
        <v>28</v>
      </c>
      <c r="D53" s="50">
        <f>VLOOKUP(A53,'[9]2021'!$A$2:$B$86,2,0)</f>
        <v>5416196</v>
      </c>
      <c r="E53" s="50">
        <f>VLOOKUP(A53,'[9]2021'!$A$2:$C$86,3,0)</f>
        <v>1689143</v>
      </c>
      <c r="F53" s="50">
        <f t="shared" si="10"/>
        <v>65173</v>
      </c>
      <c r="G53" s="50">
        <f t="shared" si="11"/>
        <v>9433</v>
      </c>
      <c r="H53" s="50">
        <f t="shared" si="12"/>
        <v>74606</v>
      </c>
      <c r="I53" s="51">
        <f t="shared" si="13"/>
        <v>1.3127016823843221E-2</v>
      </c>
      <c r="J53" s="51">
        <f t="shared" si="14"/>
        <v>3.6530865153744867E-2</v>
      </c>
      <c r="K53" s="51">
        <f t="shared" si="15"/>
        <v>1.428407593386124E-2</v>
      </c>
    </row>
    <row r="54" spans="1:11" x14ac:dyDescent="0.2">
      <c r="A54" s="46">
        <v>70</v>
      </c>
      <c r="B54" s="50" t="s">
        <v>184</v>
      </c>
      <c r="C54" s="50" t="s">
        <v>287</v>
      </c>
      <c r="D54" s="50">
        <f>VLOOKUP(A54,'[9]2021'!$A$2:$B$86,2,0)</f>
        <v>11636577</v>
      </c>
      <c r="E54" s="50">
        <f>VLOOKUP(A54,'[9]2021'!$A$2:$C$86,3,0)</f>
        <v>2821354</v>
      </c>
      <c r="F54" s="50">
        <f t="shared" si="10"/>
        <v>73018</v>
      </c>
      <c r="G54" s="50">
        <f t="shared" si="11"/>
        <v>5045</v>
      </c>
      <c r="H54" s="50">
        <f t="shared" si="12"/>
        <v>78063</v>
      </c>
      <c r="I54" s="51">
        <f t="shared" si="13"/>
        <v>1.4707141215585969E-2</v>
      </c>
      <c r="J54" s="51">
        <f t="shared" si="14"/>
        <v>1.9537603593834715E-2</v>
      </c>
      <c r="K54" s="51">
        <f t="shared" si="15"/>
        <v>1.494595367162172E-2</v>
      </c>
    </row>
    <row r="55" spans="1:11" x14ac:dyDescent="0.2">
      <c r="A55" s="46">
        <v>44</v>
      </c>
      <c r="B55" s="50" t="s">
        <v>184</v>
      </c>
      <c r="C55" s="50" t="s">
        <v>152</v>
      </c>
      <c r="D55" s="50">
        <f>VLOOKUP(A55,'[9]2021'!$A$2:$B$86,2,0)</f>
        <v>14440105</v>
      </c>
      <c r="E55" s="50">
        <f>VLOOKUP(A55,'[9]2021'!$A$2:$C$86,3,0)</f>
        <v>3507238</v>
      </c>
      <c r="F55" s="50">
        <f t="shared" si="10"/>
        <v>39238</v>
      </c>
      <c r="G55" s="50">
        <f t="shared" si="11"/>
        <v>19183</v>
      </c>
      <c r="H55" s="50">
        <f t="shared" si="12"/>
        <v>58421</v>
      </c>
      <c r="I55" s="51">
        <f t="shared" si="13"/>
        <v>7.9032403930149042E-3</v>
      </c>
      <c r="J55" s="51">
        <f t="shared" si="14"/>
        <v>7.4289365657191547E-2</v>
      </c>
      <c r="K55" s="51">
        <f t="shared" si="15"/>
        <v>1.1185293409807623E-2</v>
      </c>
    </row>
    <row r="56" spans="1:11" x14ac:dyDescent="0.2">
      <c r="A56" s="46">
        <v>75</v>
      </c>
      <c r="B56" s="50" t="s">
        <v>184</v>
      </c>
      <c r="C56" s="50" t="s">
        <v>292</v>
      </c>
      <c r="D56" s="50">
        <f>VLOOKUP(A56,'[9]2021'!$A$2:$B$86,2,0)</f>
        <v>11636577</v>
      </c>
      <c r="E56" s="50">
        <f>VLOOKUP(A56,'[9]2021'!$A$2:$C$86,3,0)</f>
        <v>2821354</v>
      </c>
      <c r="F56" s="50">
        <f t="shared" si="10"/>
        <v>26373</v>
      </c>
      <c r="G56" s="50">
        <f t="shared" si="11"/>
        <v>27422</v>
      </c>
      <c r="H56" s="50">
        <f t="shared" si="12"/>
        <v>53795</v>
      </c>
      <c r="I56" s="51">
        <f t="shared" si="13"/>
        <v>5.3119975249753312E-3</v>
      </c>
      <c r="J56" s="51">
        <f t="shared" si="14"/>
        <v>0.10619626674928356</v>
      </c>
      <c r="K56" s="51">
        <f t="shared" si="15"/>
        <v>1.0299598756964123E-2</v>
      </c>
    </row>
    <row r="57" spans="1:11" x14ac:dyDescent="0.2">
      <c r="A57" s="46">
        <v>12</v>
      </c>
      <c r="B57" s="50" t="s">
        <v>184</v>
      </c>
      <c r="C57" s="50" t="s">
        <v>12</v>
      </c>
      <c r="D57" s="50">
        <f>VLOOKUP(A57,'[9]2021'!$A$2:$B$86,2,0)</f>
        <v>1793104</v>
      </c>
      <c r="E57" s="50">
        <f>VLOOKUP(A57,'[9]2021'!$A$2:$C$86,3,0)</f>
        <v>423182</v>
      </c>
      <c r="F57" s="50">
        <f t="shared" si="10"/>
        <v>44397</v>
      </c>
      <c r="G57" s="50">
        <f t="shared" si="11"/>
        <v>3545</v>
      </c>
      <c r="H57" s="50">
        <f t="shared" si="12"/>
        <v>47942</v>
      </c>
      <c r="I57" s="51">
        <f t="shared" si="13"/>
        <v>8.9423559745318987E-3</v>
      </c>
      <c r="J57" s="51">
        <f t="shared" si="14"/>
        <v>1.3728603516381381E-2</v>
      </c>
      <c r="K57" s="51">
        <f t="shared" si="15"/>
        <v>9.1789825003508515E-3</v>
      </c>
    </row>
    <row r="58" spans="1:11" ht="21" x14ac:dyDescent="0.2">
      <c r="A58" s="46">
        <v>40</v>
      </c>
      <c r="B58" s="50" t="s">
        <v>184</v>
      </c>
      <c r="C58" s="50" t="s">
        <v>40</v>
      </c>
      <c r="D58" s="50">
        <f>VLOOKUP(A58,'[9]2021'!$A$2:$B$86,2,0)</f>
        <v>183274</v>
      </c>
      <c r="E58" s="50">
        <f>VLOOKUP(A58,'[9]2021'!$A$2:$C$86,3,0)</f>
        <v>41307</v>
      </c>
      <c r="F58" s="50">
        <f t="shared" si="10"/>
        <v>37153</v>
      </c>
      <c r="G58" s="50">
        <f t="shared" si="11"/>
        <v>4464</v>
      </c>
      <c r="H58" s="50">
        <f t="shared" si="12"/>
        <v>41617</v>
      </c>
      <c r="I58" s="51">
        <f t="shared" si="13"/>
        <v>7.4832838147123378E-3</v>
      </c>
      <c r="J58" s="51">
        <f t="shared" si="14"/>
        <v>1.7287584230501123E-2</v>
      </c>
      <c r="K58" s="51">
        <f t="shared" si="15"/>
        <v>7.9679970530453746E-3</v>
      </c>
    </row>
    <row r="59" spans="1:11" x14ac:dyDescent="0.2">
      <c r="A59" s="46">
        <v>57</v>
      </c>
      <c r="B59" s="50" t="s">
        <v>184</v>
      </c>
      <c r="C59" s="50" t="s">
        <v>168</v>
      </c>
      <c r="D59" s="50">
        <f>VLOOKUP(A59,'[9]2021'!$A$2:$B$86,2,0)</f>
        <v>183274</v>
      </c>
      <c r="E59" s="50">
        <f>VLOOKUP(A59,'[9]2021'!$A$2:$C$86,3,0)</f>
        <v>41307</v>
      </c>
      <c r="F59" s="50">
        <f t="shared" si="10"/>
        <v>28117</v>
      </c>
      <c r="G59" s="50">
        <f t="shared" si="11"/>
        <v>1476</v>
      </c>
      <c r="H59" s="50">
        <f t="shared" si="12"/>
        <v>29593</v>
      </c>
      <c r="I59" s="51">
        <f t="shared" si="13"/>
        <v>5.6632705573780532E-3</v>
      </c>
      <c r="J59" s="51">
        <f t="shared" si="14"/>
        <v>5.7160560762140808E-3</v>
      </c>
      <c r="K59" s="51">
        <f t="shared" si="15"/>
        <v>5.6658802121914544E-3</v>
      </c>
    </row>
    <row r="60" spans="1:11" x14ac:dyDescent="0.2">
      <c r="A60" s="46">
        <v>16</v>
      </c>
      <c r="B60" s="50" t="s">
        <v>184</v>
      </c>
      <c r="C60" s="50" t="s">
        <v>16</v>
      </c>
      <c r="D60" s="50">
        <f>VLOOKUP(A60,'[9]2021'!$A$2:$B$86,2,0)</f>
        <v>5416196</v>
      </c>
      <c r="E60" s="50">
        <f>VLOOKUP(A60,'[9]2021'!$A$2:$C$86,3,0)</f>
        <v>1689143</v>
      </c>
      <c r="F60" s="50">
        <f t="shared" si="10"/>
        <v>24411</v>
      </c>
      <c r="G60" s="50">
        <f t="shared" si="11"/>
        <v>4524</v>
      </c>
      <c r="H60" s="50">
        <f t="shared" si="12"/>
        <v>28935</v>
      </c>
      <c r="I60" s="51">
        <f t="shared" si="13"/>
        <v>4.9168153635222693E-3</v>
      </c>
      <c r="J60" s="51">
        <f t="shared" si="14"/>
        <v>1.7519944233599257E-2</v>
      </c>
      <c r="K60" s="51">
        <f t="shared" si="15"/>
        <v>5.5398994336417311E-3</v>
      </c>
    </row>
    <row r="61" spans="1:11" x14ac:dyDescent="0.2">
      <c r="A61" s="46">
        <v>59</v>
      </c>
      <c r="B61" s="50" t="s">
        <v>184</v>
      </c>
      <c r="C61" s="50" t="s">
        <v>170</v>
      </c>
      <c r="D61" s="50">
        <f>VLOOKUP(A61,'[9]2021'!$A$2:$B$86,2,0)</f>
        <v>183274</v>
      </c>
      <c r="E61" s="50">
        <f>VLOOKUP(A61,'[9]2021'!$A$2:$C$86,3,0)</f>
        <v>41307</v>
      </c>
      <c r="F61" s="50">
        <f t="shared" si="10"/>
        <v>24804</v>
      </c>
      <c r="G61" s="50">
        <f t="shared" si="11"/>
        <v>1727</v>
      </c>
      <c r="H61" s="50">
        <f t="shared" si="12"/>
        <v>26531</v>
      </c>
      <c r="I61" s="51">
        <f t="shared" si="13"/>
        <v>4.9959726466267821E-3</v>
      </c>
      <c r="J61" s="51">
        <f t="shared" si="14"/>
        <v>6.688095422507939E-3</v>
      </c>
      <c r="K61" s="51">
        <f t="shared" si="15"/>
        <v>5.0796292335907644E-3</v>
      </c>
    </row>
    <row r="62" spans="1:11" x14ac:dyDescent="0.2">
      <c r="A62" s="46">
        <v>48</v>
      </c>
      <c r="B62" s="50" t="s">
        <v>184</v>
      </c>
      <c r="C62" s="50" t="s">
        <v>46</v>
      </c>
      <c r="D62" s="50">
        <f>VLOOKUP(A62,'[9]2021'!$A$2:$B$86,2,0)</f>
        <v>14440105</v>
      </c>
      <c r="E62" s="50">
        <f>VLOOKUP(A62,'[9]2021'!$A$2:$C$86,3,0)</f>
        <v>3507238</v>
      </c>
      <c r="F62" s="50">
        <f t="shared" si="10"/>
        <v>24482</v>
      </c>
      <c r="G62" s="50">
        <f t="shared" si="11"/>
        <v>1614</v>
      </c>
      <c r="H62" s="50">
        <f t="shared" si="12"/>
        <v>26096</v>
      </c>
      <c r="I62" s="51">
        <f t="shared" si="13"/>
        <v>4.9311160431671055E-3</v>
      </c>
      <c r="J62" s="51">
        <f t="shared" si="14"/>
        <v>6.2504840833397879E-3</v>
      </c>
      <c r="K62" s="51">
        <f t="shared" si="15"/>
        <v>4.996344068440111E-3</v>
      </c>
    </row>
    <row r="63" spans="1:11" ht="31.5" x14ac:dyDescent="0.2">
      <c r="A63" s="46">
        <v>43</v>
      </c>
      <c r="B63" s="50" t="s">
        <v>184</v>
      </c>
      <c r="C63" s="50" t="s">
        <v>149</v>
      </c>
      <c r="D63" s="50">
        <f>VLOOKUP(A63,'[9]2021'!$A$2:$B$86,2,0)</f>
        <v>11636577</v>
      </c>
      <c r="E63" s="50">
        <f>VLOOKUP(A63,'[9]2021'!$A$2:$C$86,3,0)</f>
        <v>2821354</v>
      </c>
      <c r="F63" s="50">
        <f t="shared" si="10"/>
        <v>20926</v>
      </c>
      <c r="G63" s="50">
        <f t="shared" si="11"/>
        <v>4323</v>
      </c>
      <c r="H63" s="50">
        <f t="shared" si="12"/>
        <v>25249</v>
      </c>
      <c r="I63" s="51">
        <f t="shared" si="13"/>
        <v>4.2148735527863263E-3</v>
      </c>
      <c r="J63" s="51">
        <f t="shared" si="14"/>
        <v>1.6741538223220508E-2</v>
      </c>
      <c r="K63" s="51">
        <f t="shared" si="15"/>
        <v>4.8341773215835517E-3</v>
      </c>
    </row>
    <row r="64" spans="1:11" x14ac:dyDescent="0.2">
      <c r="A64" s="46">
        <v>78</v>
      </c>
      <c r="B64" s="50" t="s">
        <v>184</v>
      </c>
      <c r="C64" s="50" t="s">
        <v>295</v>
      </c>
      <c r="D64" s="50">
        <f>VLOOKUP(A64,'[9]2021'!$A$2:$B$86,2,0)</f>
        <v>14440105</v>
      </c>
      <c r="E64" s="50">
        <f>VLOOKUP(A64,'[9]2021'!$A$2:$C$86,3,0)</f>
        <v>3507238</v>
      </c>
      <c r="F64" s="50">
        <f t="shared" si="10"/>
        <v>14585</v>
      </c>
      <c r="G64" s="50">
        <f t="shared" si="11"/>
        <v>4290</v>
      </c>
      <c r="H64" s="50">
        <f t="shared" si="12"/>
        <v>18875</v>
      </c>
      <c r="I64" s="51">
        <f t="shared" si="13"/>
        <v>2.9376818678862929E-3</v>
      </c>
      <c r="J64" s="51">
        <f t="shared" si="14"/>
        <v>1.6613740221516536E-2</v>
      </c>
      <c r="K64" s="51">
        <f t="shared" si="15"/>
        <v>3.6138103269392663E-3</v>
      </c>
    </row>
    <row r="65" spans="1:11" x14ac:dyDescent="0.2">
      <c r="A65" s="46">
        <v>55</v>
      </c>
      <c r="B65" s="50" t="s">
        <v>184</v>
      </c>
      <c r="C65" s="50" t="s">
        <v>52</v>
      </c>
      <c r="D65" s="50">
        <f>VLOOKUP(A65,'[9]2021'!$A$2:$B$86,2,0)</f>
        <v>14440105</v>
      </c>
      <c r="E65" s="50">
        <f>VLOOKUP(A65,'[9]2021'!$A$2:$C$86,3,0)</f>
        <v>3507238</v>
      </c>
      <c r="F65" s="50">
        <f t="shared" si="10"/>
        <v>13143</v>
      </c>
      <c r="G65" s="50">
        <f t="shared" si="11"/>
        <v>908</v>
      </c>
      <c r="H65" s="50">
        <f t="shared" si="12"/>
        <v>14051</v>
      </c>
      <c r="I65" s="51">
        <f t="shared" si="13"/>
        <v>2.6472370784799142E-3</v>
      </c>
      <c r="J65" s="51">
        <f t="shared" si="14"/>
        <v>3.5163813802184182E-3</v>
      </c>
      <c r="K65" s="51">
        <f t="shared" si="15"/>
        <v>2.6902065644409871E-3</v>
      </c>
    </row>
    <row r="66" spans="1:11" x14ac:dyDescent="0.2">
      <c r="A66" s="46">
        <v>9</v>
      </c>
      <c r="B66" s="50" t="s">
        <v>184</v>
      </c>
      <c r="C66" s="50" t="s">
        <v>9</v>
      </c>
      <c r="D66" s="50">
        <f>VLOOKUP(A66,'[9]2021'!$A$2:$B$86,2,0)</f>
        <v>183274</v>
      </c>
      <c r="E66" s="50">
        <f>VLOOKUP(A66,'[9]2021'!$A$2:$C$86,3,0)</f>
        <v>41307</v>
      </c>
      <c r="F66" s="50">
        <f t="shared" ref="F66:F86" si="16">IF(ISNA(VLOOKUP(A66,CASOS,2,0)),0,VLOOKUP(A66,CASOS,2,0))</f>
        <v>13216</v>
      </c>
      <c r="G66" s="50">
        <f t="shared" ref="G66:G86" si="17">IF(ISNA(VLOOKUP(A66,CASOS,3,0)),0,VLOOKUP(A66,CASOS,3,0))</f>
        <v>526</v>
      </c>
      <c r="H66" s="50">
        <f t="shared" ref="H66:H86" si="18">+G66+F66</f>
        <v>13742</v>
      </c>
      <c r="I66" s="51">
        <f t="shared" ref="I66:I86" si="19">+F66/VLOOKUP($B66,$M$2:$P$4,2,0)</f>
        <v>2.6619405941710832E-3</v>
      </c>
      <c r="J66" s="51">
        <f t="shared" ref="J66:J86" si="20">+G66/VLOOKUP($B66,$M$2:$P$4,3,0)</f>
        <v>2.0370226938269693E-3</v>
      </c>
      <c r="K66" s="51">
        <f t="shared" ref="K66:K86" si="21">+H66/VLOOKUP($B66,$M$2:$P$4,4,0)</f>
        <v>2.6310453781615574E-3</v>
      </c>
    </row>
    <row r="67" spans="1:11" ht="21" x14ac:dyDescent="0.2">
      <c r="A67" s="46">
        <v>42</v>
      </c>
      <c r="B67" s="50" t="s">
        <v>184</v>
      </c>
      <c r="C67" s="50" t="s">
        <v>42</v>
      </c>
      <c r="D67" s="50">
        <f>VLOOKUP(A67,'[9]2021'!$A$2:$B$86,2,0)</f>
        <v>14440105</v>
      </c>
      <c r="E67" s="50">
        <f>VLOOKUP(A67,'[9]2021'!$A$2:$C$86,3,0)</f>
        <v>3507238</v>
      </c>
      <c r="F67" s="50">
        <f t="shared" si="16"/>
        <v>12798</v>
      </c>
      <c r="G67" s="50">
        <f t="shared" si="17"/>
        <v>1217</v>
      </c>
      <c r="H67" s="50">
        <f t="shared" si="18"/>
        <v>14015</v>
      </c>
      <c r="I67" s="51">
        <f t="shared" si="19"/>
        <v>2.5777478604874036E-3</v>
      </c>
      <c r="J67" s="51">
        <f t="shared" si="20"/>
        <v>4.7130353961738055E-3</v>
      </c>
      <c r="K67" s="51">
        <f t="shared" si="21"/>
        <v>2.6833139990492089E-3</v>
      </c>
    </row>
    <row r="68" spans="1:11" ht="21" x14ac:dyDescent="0.2">
      <c r="A68" s="46">
        <v>10</v>
      </c>
      <c r="B68" s="50" t="s">
        <v>184</v>
      </c>
      <c r="C68" s="50" t="s">
        <v>10</v>
      </c>
      <c r="D68" s="50">
        <f>VLOOKUP(A68,'[9]2021'!$A$2:$B$86,2,0)</f>
        <v>4706589</v>
      </c>
      <c r="E68" s="50">
        <f>VLOOKUP(A68,'[9]2021'!$A$2:$C$86,3,0)</f>
        <v>1151996</v>
      </c>
      <c r="F68" s="50">
        <f t="shared" si="16"/>
        <v>11181</v>
      </c>
      <c r="G68" s="50">
        <f t="shared" si="17"/>
        <v>2264</v>
      </c>
      <c r="H68" s="50">
        <f t="shared" si="18"/>
        <v>13445</v>
      </c>
      <c r="I68" s="51">
        <f t="shared" si="19"/>
        <v>2.2520549170268523E-3</v>
      </c>
      <c r="J68" s="51">
        <f t="shared" si="20"/>
        <v>8.7677174502362332E-3</v>
      </c>
      <c r="K68" s="51">
        <f t="shared" si="21"/>
        <v>2.5741817136793873E-3</v>
      </c>
    </row>
    <row r="69" spans="1:11" x14ac:dyDescent="0.2">
      <c r="A69" s="46">
        <v>58</v>
      </c>
      <c r="B69" s="50" t="s">
        <v>184</v>
      </c>
      <c r="C69" s="50" t="s">
        <v>169</v>
      </c>
      <c r="D69" s="50">
        <f>VLOOKUP(A69,'[9]2021'!$A$2:$B$86,2,0)</f>
        <v>183274</v>
      </c>
      <c r="E69" s="50">
        <f>VLOOKUP(A69,'[9]2021'!$A$2:$C$86,3,0)</f>
        <v>41307</v>
      </c>
      <c r="F69" s="50">
        <f t="shared" si="16"/>
        <v>10373</v>
      </c>
      <c r="G69" s="50">
        <f t="shared" si="17"/>
        <v>1611</v>
      </c>
      <c r="H69" s="50">
        <f t="shared" si="18"/>
        <v>11984</v>
      </c>
      <c r="I69" s="51">
        <f t="shared" si="19"/>
        <v>2.0893091543081601E-3</v>
      </c>
      <c r="J69" s="51">
        <f t="shared" si="20"/>
        <v>6.2388660831848809E-3</v>
      </c>
      <c r="K69" s="51">
        <f t="shared" si="21"/>
        <v>2.2944584348630554E-3</v>
      </c>
    </row>
    <row r="70" spans="1:11" ht="21" x14ac:dyDescent="0.2">
      <c r="A70" s="46">
        <v>74</v>
      </c>
      <c r="B70" s="50" t="s">
        <v>184</v>
      </c>
      <c r="C70" s="50" t="s">
        <v>291</v>
      </c>
      <c r="D70" s="50">
        <f>VLOOKUP(A70,'[9]2021'!$A$2:$B$86,2,0)</f>
        <v>11636577</v>
      </c>
      <c r="E70" s="50">
        <f>VLOOKUP(A70,'[9]2021'!$A$2:$C$86,3,0)</f>
        <v>2821354</v>
      </c>
      <c r="F70" s="50">
        <f t="shared" si="16"/>
        <v>9499</v>
      </c>
      <c r="G70" s="50">
        <f t="shared" si="17"/>
        <v>1458</v>
      </c>
      <c r="H70" s="50">
        <f t="shared" si="18"/>
        <v>10957</v>
      </c>
      <c r="I70" s="51">
        <f t="shared" si="19"/>
        <v>1.913269802060466E-3</v>
      </c>
      <c r="J70" s="51">
        <f t="shared" si="20"/>
        <v>5.6463480752846412E-3</v>
      </c>
      <c r="K70" s="51">
        <f t="shared" si="21"/>
        <v>2.0978288610476047E-3</v>
      </c>
    </row>
    <row r="71" spans="1:11" x14ac:dyDescent="0.2">
      <c r="A71" s="46">
        <v>13</v>
      </c>
      <c r="B71" s="50" t="s">
        <v>184</v>
      </c>
      <c r="C71" s="50" t="s">
        <v>13</v>
      </c>
      <c r="D71" s="50">
        <f>VLOOKUP(A71,'[9]2021'!$A$2:$B$86,2,0)</f>
        <v>183274</v>
      </c>
      <c r="E71" s="50">
        <f>VLOOKUP(A71,'[9]2021'!$A$2:$C$86,3,0)</f>
        <v>41307</v>
      </c>
      <c r="F71" s="50">
        <f t="shared" si="16"/>
        <v>6271</v>
      </c>
      <c r="G71" s="50">
        <f t="shared" si="17"/>
        <v>970</v>
      </c>
      <c r="H71" s="50">
        <f t="shared" si="18"/>
        <v>7241</v>
      </c>
      <c r="I71" s="51">
        <f t="shared" si="19"/>
        <v>1.2630924232783643E-3</v>
      </c>
      <c r="J71" s="51">
        <f t="shared" si="20"/>
        <v>3.7564867167531562E-3</v>
      </c>
      <c r="K71" s="51">
        <f t="shared" si="21"/>
        <v>1.3863629444962769E-3</v>
      </c>
    </row>
    <row r="72" spans="1:11" ht="31.5" x14ac:dyDescent="0.2">
      <c r="A72" s="46">
        <v>79</v>
      </c>
      <c r="B72" s="50" t="s">
        <v>184</v>
      </c>
      <c r="C72" s="50" t="s">
        <v>296</v>
      </c>
      <c r="D72" s="50">
        <f>VLOOKUP(A72,'[9]2021'!$A$2:$B$86,2,0)</f>
        <v>11636577</v>
      </c>
      <c r="E72" s="50">
        <f>VLOOKUP(A72,'[9]2021'!$A$2:$C$86,3,0)</f>
        <v>2821354</v>
      </c>
      <c r="F72" s="50">
        <f t="shared" si="16"/>
        <v>5216</v>
      </c>
      <c r="G72" s="50">
        <f t="shared" si="17"/>
        <v>609</v>
      </c>
      <c r="H72" s="50">
        <f t="shared" si="18"/>
        <v>5825</v>
      </c>
      <c r="I72" s="51">
        <f t="shared" si="19"/>
        <v>1.0505964088374977E-3</v>
      </c>
      <c r="J72" s="51">
        <f t="shared" si="20"/>
        <v>2.3584540314460539E-3</v>
      </c>
      <c r="K72" s="51">
        <f t="shared" si="21"/>
        <v>1.1152553724196677E-3</v>
      </c>
    </row>
    <row r="73" spans="1:11" ht="21" x14ac:dyDescent="0.2">
      <c r="A73" s="46">
        <v>77</v>
      </c>
      <c r="B73" s="50" t="s">
        <v>184</v>
      </c>
      <c r="C73" s="50" t="s">
        <v>294</v>
      </c>
      <c r="D73" s="50">
        <f>VLOOKUP(A73,'[9]2021'!$A$2:$B$86,2,0)</f>
        <v>1333955</v>
      </c>
      <c r="E73" s="50">
        <f>VLOOKUP(A73,'[9]2021'!$A$2:$C$86,3,0)</f>
        <v>318657</v>
      </c>
      <c r="F73" s="50">
        <f t="shared" si="16"/>
        <v>1099</v>
      </c>
      <c r="G73" s="50">
        <f t="shared" si="17"/>
        <v>259</v>
      </c>
      <c r="H73" s="50">
        <f t="shared" si="18"/>
        <v>1358</v>
      </c>
      <c r="I73" s="51">
        <f t="shared" si="19"/>
        <v>2.213584074602013E-4</v>
      </c>
      <c r="J73" s="51">
        <f t="shared" si="20"/>
        <v>1.0030206800402757E-3</v>
      </c>
      <c r="K73" s="51">
        <f t="shared" si="21"/>
        <v>2.6000288338985558E-4</v>
      </c>
    </row>
    <row r="74" spans="1:11" x14ac:dyDescent="0.2">
      <c r="A74" s="46">
        <v>3</v>
      </c>
      <c r="B74" s="50" t="s">
        <v>185</v>
      </c>
      <c r="C74" s="50" t="s">
        <v>3</v>
      </c>
      <c r="D74" s="50">
        <f>VLOOKUP(A74,'[9]2021'!$A$2:$B$86,2,0)</f>
        <v>6220381</v>
      </c>
      <c r="E74" s="50">
        <f>VLOOKUP(A74,'[9]2021'!$A$2:$C$86,3,0)</f>
        <v>1132211</v>
      </c>
      <c r="F74" s="50">
        <f t="shared" si="16"/>
        <v>6826891</v>
      </c>
      <c r="G74" s="50">
        <f t="shared" si="17"/>
        <v>24461</v>
      </c>
      <c r="H74" s="50">
        <f t="shared" si="18"/>
        <v>6851352</v>
      </c>
      <c r="I74" s="51">
        <f t="shared" si="19"/>
        <v>0.81306467034089946</v>
      </c>
      <c r="J74" s="51">
        <f t="shared" si="20"/>
        <v>6.2380936593874878E-2</v>
      </c>
      <c r="K74" s="51">
        <f t="shared" si="21"/>
        <v>0.77957129763904776</v>
      </c>
    </row>
    <row r="75" spans="1:11" x14ac:dyDescent="0.2">
      <c r="A75" s="46">
        <v>34</v>
      </c>
      <c r="B75" s="50" t="s">
        <v>185</v>
      </c>
      <c r="C75" s="50" t="s">
        <v>34</v>
      </c>
      <c r="D75" s="50">
        <f>VLOOKUP(A75,'[9]2021'!$A$2:$B$86,2,0)</f>
        <v>11636577</v>
      </c>
      <c r="E75" s="50">
        <f>VLOOKUP(A75,'[9]2021'!$A$2:$C$86,3,0)</f>
        <v>2821354</v>
      </c>
      <c r="F75" s="50">
        <f t="shared" si="16"/>
        <v>1320663</v>
      </c>
      <c r="G75" s="50">
        <f t="shared" si="17"/>
        <v>329385</v>
      </c>
      <c r="H75" s="50">
        <f t="shared" si="18"/>
        <v>1650048</v>
      </c>
      <c r="I75" s="51">
        <f t="shared" si="19"/>
        <v>0.15728747195852744</v>
      </c>
      <c r="J75" s="51">
        <f t="shared" si="20"/>
        <v>0.84000428436995533</v>
      </c>
      <c r="K75" s="51">
        <f t="shared" si="21"/>
        <v>0.18774835397841411</v>
      </c>
    </row>
    <row r="76" spans="1:11" x14ac:dyDescent="0.2">
      <c r="A76" s="46">
        <v>25</v>
      </c>
      <c r="B76" s="50" t="s">
        <v>185</v>
      </c>
      <c r="C76" s="50" t="s">
        <v>25</v>
      </c>
      <c r="D76" s="50">
        <f>VLOOKUP(A76,'[9]2021'!$A$2:$B$86,2,0)</f>
        <v>11636577</v>
      </c>
      <c r="E76" s="50">
        <f>VLOOKUP(A76,'[9]2021'!$A$2:$C$86,3,0)</f>
        <v>2821354</v>
      </c>
      <c r="F76" s="50">
        <f t="shared" si="16"/>
        <v>90106</v>
      </c>
      <c r="G76" s="50">
        <f t="shared" si="17"/>
        <v>9552</v>
      </c>
      <c r="H76" s="50">
        <f t="shared" si="18"/>
        <v>99658</v>
      </c>
      <c r="I76" s="51">
        <f t="shared" si="19"/>
        <v>1.0731386393269952E-2</v>
      </c>
      <c r="J76" s="51">
        <f t="shared" si="20"/>
        <v>2.4359703460393806E-2</v>
      </c>
      <c r="K76" s="51">
        <f t="shared" si="21"/>
        <v>1.1339443131824525E-2</v>
      </c>
    </row>
    <row r="77" spans="1:11" x14ac:dyDescent="0.2">
      <c r="A77" s="46">
        <v>15</v>
      </c>
      <c r="B77" s="50" t="s">
        <v>185</v>
      </c>
      <c r="C77" s="50" t="s">
        <v>15</v>
      </c>
      <c r="D77" s="50">
        <f>VLOOKUP(A77,'[9]2021'!$A$2:$B$86,2,0)</f>
        <v>14440105</v>
      </c>
      <c r="E77" s="50">
        <f>VLOOKUP(A77,'[9]2021'!$A$2:$C$86,3,0)</f>
        <v>3507238</v>
      </c>
      <c r="F77" s="50">
        <f t="shared" si="16"/>
        <v>44816</v>
      </c>
      <c r="G77" s="50">
        <f t="shared" si="17"/>
        <v>4456</v>
      </c>
      <c r="H77" s="50">
        <f t="shared" si="18"/>
        <v>49272</v>
      </c>
      <c r="I77" s="51">
        <f t="shared" si="19"/>
        <v>5.3374671231747736E-3</v>
      </c>
      <c r="J77" s="51">
        <f t="shared" si="20"/>
        <v>1.1363781262512017E-2</v>
      </c>
      <c r="K77" s="51">
        <f t="shared" si="21"/>
        <v>5.6063441167920084E-3</v>
      </c>
    </row>
    <row r="78" spans="1:11" x14ac:dyDescent="0.2">
      <c r="A78" s="46">
        <v>17</v>
      </c>
      <c r="B78" s="50" t="s">
        <v>185</v>
      </c>
      <c r="C78" s="50" t="s">
        <v>17</v>
      </c>
      <c r="D78" s="50">
        <f>VLOOKUP(A78,'[9]2021'!$A$2:$B$86,2,0)</f>
        <v>11636577</v>
      </c>
      <c r="E78" s="50">
        <f>VLOOKUP(A78,'[9]2021'!$A$2:$C$86,3,0)</f>
        <v>2821354</v>
      </c>
      <c r="F78" s="50">
        <f t="shared" si="16"/>
        <v>33334</v>
      </c>
      <c r="G78" s="50">
        <f t="shared" si="17"/>
        <v>5617</v>
      </c>
      <c r="H78" s="50">
        <f t="shared" si="18"/>
        <v>38951</v>
      </c>
      <c r="I78" s="51">
        <f t="shared" si="19"/>
        <v>3.9699912773096197E-3</v>
      </c>
      <c r="J78" s="51">
        <f t="shared" si="20"/>
        <v>1.4324586928081241E-2</v>
      </c>
      <c r="K78" s="51">
        <f t="shared" si="21"/>
        <v>4.431983879143642E-3</v>
      </c>
    </row>
    <row r="79" spans="1:11" x14ac:dyDescent="0.2">
      <c r="A79" s="46">
        <v>6</v>
      </c>
      <c r="B79" s="50" t="s">
        <v>185</v>
      </c>
      <c r="C79" s="50" t="s">
        <v>6</v>
      </c>
      <c r="D79" s="50">
        <f>VLOOKUP(A79,'[9]2021'!$A$2:$B$86,2,0)</f>
        <v>14440105</v>
      </c>
      <c r="E79" s="50">
        <f>VLOOKUP(A79,'[9]2021'!$A$2:$C$86,3,0)</f>
        <v>3507238</v>
      </c>
      <c r="F79" s="50">
        <f t="shared" si="16"/>
        <v>18534</v>
      </c>
      <c r="G79" s="50">
        <f t="shared" si="17"/>
        <v>9278</v>
      </c>
      <c r="H79" s="50">
        <f t="shared" si="18"/>
        <v>27812</v>
      </c>
      <c r="I79" s="51">
        <f t="shared" si="19"/>
        <v>2.2073504030016345E-3</v>
      </c>
      <c r="J79" s="51">
        <f t="shared" si="20"/>
        <v>2.3660943122438622E-2</v>
      </c>
      <c r="K79" s="51">
        <f t="shared" si="21"/>
        <v>3.1645486803096963E-3</v>
      </c>
    </row>
    <row r="80" spans="1:11" x14ac:dyDescent="0.2">
      <c r="A80" s="46">
        <v>14</v>
      </c>
      <c r="B80" s="50" t="s">
        <v>185</v>
      </c>
      <c r="C80" s="50" t="s">
        <v>14</v>
      </c>
      <c r="D80" s="50">
        <f>VLOOKUP(A80,'[9]2021'!$A$2:$B$86,2,0)</f>
        <v>2803528</v>
      </c>
      <c r="E80" s="50">
        <f>VLOOKUP(A80,'[9]2021'!$A$2:$C$86,3,0)</f>
        <v>685884</v>
      </c>
      <c r="F80" s="50">
        <f t="shared" si="16"/>
        <v>17525</v>
      </c>
      <c r="G80" s="50">
        <f t="shared" si="17"/>
        <v>2065</v>
      </c>
      <c r="H80" s="50">
        <f t="shared" si="18"/>
        <v>19590</v>
      </c>
      <c r="I80" s="51">
        <f t="shared" si="19"/>
        <v>2.0871811704221239E-3</v>
      </c>
      <c r="J80" s="51">
        <f t="shared" si="20"/>
        <v>5.2662047367790206E-3</v>
      </c>
      <c r="K80" s="51">
        <f t="shared" si="21"/>
        <v>2.2290201584663793E-3</v>
      </c>
    </row>
    <row r="81" spans="1:11" x14ac:dyDescent="0.2">
      <c r="A81" s="46">
        <v>45</v>
      </c>
      <c r="B81" s="50" t="s">
        <v>185</v>
      </c>
      <c r="C81" s="50" t="s">
        <v>43</v>
      </c>
      <c r="D81" s="50">
        <f>VLOOKUP(A81,'[9]2021'!$A$2:$B$86,2,0)</f>
        <v>11636577</v>
      </c>
      <c r="E81" s="50">
        <f>VLOOKUP(A81,'[9]2021'!$A$2:$C$86,3,0)</f>
        <v>2821354</v>
      </c>
      <c r="F81" s="50">
        <f t="shared" si="16"/>
        <v>15718</v>
      </c>
      <c r="G81" s="50">
        <f t="shared" si="17"/>
        <v>2280</v>
      </c>
      <c r="H81" s="50">
        <f t="shared" si="18"/>
        <v>17998</v>
      </c>
      <c r="I81" s="51">
        <f t="shared" si="19"/>
        <v>1.8719722474576288E-3</v>
      </c>
      <c r="J81" s="51">
        <f t="shared" si="20"/>
        <v>5.8145020822548028E-3</v>
      </c>
      <c r="K81" s="51">
        <f t="shared" si="21"/>
        <v>2.0478767132250074E-3</v>
      </c>
    </row>
    <row r="82" spans="1:11" x14ac:dyDescent="0.2">
      <c r="A82" s="46">
        <v>82</v>
      </c>
      <c r="B82" s="50" t="s">
        <v>185</v>
      </c>
      <c r="C82" s="50" t="s">
        <v>373</v>
      </c>
      <c r="D82" s="50">
        <f>VLOOKUP(A82,'[9]2021'!$A$2:$B$86,2,0)</f>
        <v>11636577</v>
      </c>
      <c r="E82" s="50">
        <f>VLOOKUP(A82,'[9]2021'!$A$2:$C$86,3,0)</f>
        <v>2821354</v>
      </c>
      <c r="F82" s="50">
        <f t="shared" si="16"/>
        <v>8993</v>
      </c>
      <c r="G82" s="50">
        <f t="shared" si="17"/>
        <v>2384</v>
      </c>
      <c r="H82" s="50">
        <f t="shared" si="18"/>
        <v>11377</v>
      </c>
      <c r="I82" s="51">
        <f t="shared" si="19"/>
        <v>1.071042525854845E-3</v>
      </c>
      <c r="J82" s="51">
        <f t="shared" si="20"/>
        <v>6.0797249842523904E-3</v>
      </c>
      <c r="K82" s="51">
        <f t="shared" si="21"/>
        <v>1.2945156887632465E-3</v>
      </c>
    </row>
    <row r="83" spans="1:11" x14ac:dyDescent="0.2">
      <c r="A83" s="46">
        <v>81</v>
      </c>
      <c r="B83" s="50" t="s">
        <v>185</v>
      </c>
      <c r="C83" s="50" t="s">
        <v>372</v>
      </c>
      <c r="D83" s="50">
        <f>VLOOKUP(A83,'[9]2021'!$A$2:$B$86,2,0)</f>
        <v>11636577</v>
      </c>
      <c r="E83" s="50">
        <f>VLOOKUP(A83,'[9]2021'!$A$2:$C$86,3,0)</f>
        <v>2821354</v>
      </c>
      <c r="F83" s="50">
        <f t="shared" si="16"/>
        <v>9438</v>
      </c>
      <c r="G83" s="50">
        <f t="shared" si="17"/>
        <v>1111</v>
      </c>
      <c r="H83" s="50">
        <f t="shared" si="18"/>
        <v>10549</v>
      </c>
      <c r="I83" s="51">
        <f t="shared" si="19"/>
        <v>1.1240408494404568E-3</v>
      </c>
      <c r="J83" s="51">
        <f t="shared" si="20"/>
        <v>2.8332946549934589E-3</v>
      </c>
      <c r="K83" s="51">
        <f t="shared" si="21"/>
        <v>1.2003028918663521E-3</v>
      </c>
    </row>
    <row r="84" spans="1:11" x14ac:dyDescent="0.2">
      <c r="A84" s="46">
        <v>83</v>
      </c>
      <c r="B84" s="50" t="s">
        <v>185</v>
      </c>
      <c r="C84" s="50" t="s">
        <v>374</v>
      </c>
      <c r="D84" s="50">
        <f>VLOOKUP(A84,'[9]2021'!$A$2:$B$86,2,0)</f>
        <v>11636577</v>
      </c>
      <c r="E84" s="50">
        <f>VLOOKUP(A84,'[9]2021'!$A$2:$C$86,3,0)</f>
        <v>2821354</v>
      </c>
      <c r="F84" s="50">
        <f t="shared" si="16"/>
        <v>6823</v>
      </c>
      <c r="G84" s="50">
        <f t="shared" si="17"/>
        <v>805</v>
      </c>
      <c r="H84" s="50">
        <f t="shared" si="18"/>
        <v>7628</v>
      </c>
      <c r="I84" s="51">
        <f t="shared" si="19"/>
        <v>8.126012625272554E-4</v>
      </c>
      <c r="J84" s="51">
        <f t="shared" si="20"/>
        <v>2.0529272702697879E-3</v>
      </c>
      <c r="K84" s="51">
        <f t="shared" si="21"/>
        <v>8.679410805911967E-4</v>
      </c>
    </row>
    <row r="85" spans="1:11" x14ac:dyDescent="0.2">
      <c r="A85" s="46">
        <v>84</v>
      </c>
      <c r="B85" s="50" t="s">
        <v>185</v>
      </c>
      <c r="C85" s="50" t="s">
        <v>375</v>
      </c>
      <c r="D85" s="50">
        <f>VLOOKUP(A85,'[9]2021'!$A$2:$B$86,2,0)</f>
        <v>11636577</v>
      </c>
      <c r="E85" s="50">
        <f>VLOOKUP(A85,'[9]2021'!$A$2:$C$86,3,0)</f>
        <v>2821354</v>
      </c>
      <c r="F85" s="50">
        <f t="shared" si="16"/>
        <v>2863</v>
      </c>
      <c r="G85" s="50">
        <f t="shared" si="17"/>
        <v>561</v>
      </c>
      <c r="H85" s="50">
        <f t="shared" si="18"/>
        <v>3424</v>
      </c>
      <c r="I85" s="51">
        <f t="shared" si="19"/>
        <v>3.4097573129349731E-4</v>
      </c>
      <c r="J85" s="51">
        <f t="shared" si="20"/>
        <v>1.4306735386600633E-3</v>
      </c>
      <c r="K85" s="51">
        <f t="shared" si="21"/>
        <v>3.8959494755430748E-4</v>
      </c>
    </row>
    <row r="86" spans="1:11" x14ac:dyDescent="0.2">
      <c r="A86" s="46">
        <v>51</v>
      </c>
      <c r="B86" s="50" t="s">
        <v>185</v>
      </c>
      <c r="C86" s="50" t="s">
        <v>151</v>
      </c>
      <c r="D86" s="50">
        <f>VLOOKUP(A86,'[9]2021'!$A$2:$B$86,2,0)</f>
        <v>183274</v>
      </c>
      <c r="E86" s="50">
        <f>VLOOKUP(A86,'[9]2021'!$A$2:$C$86,3,0)</f>
        <v>41307</v>
      </c>
      <c r="F86" s="50">
        <f t="shared" si="16"/>
        <v>788</v>
      </c>
      <c r="G86" s="50">
        <f t="shared" si="17"/>
        <v>168</v>
      </c>
      <c r="H86" s="50">
        <f t="shared" si="18"/>
        <v>956</v>
      </c>
      <c r="I86" s="51">
        <f t="shared" si="19"/>
        <v>9.3848716821262978E-5</v>
      </c>
      <c r="J86" s="51">
        <f t="shared" si="20"/>
        <v>4.2843699553456443E-4</v>
      </c>
      <c r="K86" s="51">
        <f t="shared" si="21"/>
        <v>1.0877709400172838E-4</v>
      </c>
    </row>
    <row r="88" spans="1:11" x14ac:dyDescent="0.2">
      <c r="C88" s="61" t="s">
        <v>315</v>
      </c>
      <c r="D88" s="138">
        <f>SUM(D2:D86)</f>
        <v>708782142.31062222</v>
      </c>
      <c r="E88" s="138">
        <f>SUM(E2:E86)</f>
        <v>174369232</v>
      </c>
      <c r="F88" s="62">
        <f>SUM(F2:F86)</f>
        <v>43548874</v>
      </c>
      <c r="G88" s="62">
        <f>SUM(G2:G86)</f>
        <v>2417581</v>
      </c>
      <c r="H88" s="62">
        <f>SUM(H2:H86)</f>
        <v>45966455</v>
      </c>
    </row>
    <row r="89" spans="1:11" x14ac:dyDescent="0.2">
      <c r="C89" s="61" t="s">
        <v>316</v>
      </c>
      <c r="D89" s="139">
        <v>617578511</v>
      </c>
      <c r="E89" s="139">
        <v>140705609</v>
      </c>
    </row>
  </sheetData>
  <sortState ref="A2:K86">
    <sortCondition ref="B2:B86"/>
    <sortCondition descending="1" ref="K2:K86"/>
  </sortState>
  <pageMargins left="0.7" right="0.7" top="0.75" bottom="0.7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pageSetUpPr fitToPage="1"/>
  </sheetPr>
  <dimension ref="A2:K69"/>
  <sheetViews>
    <sheetView showGridLines="0" zoomScaleNormal="100" workbookViewId="0">
      <pane xSplit="2" ySplit="6" topLeftCell="C33"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4.7109375" style="69" customWidth="1"/>
    <col min="2" max="2" width="90.7109375" style="69" customWidth="1"/>
    <col min="3" max="8" width="15.85546875" style="69" customWidth="1"/>
    <col min="9" max="16384" width="11.42578125" style="69"/>
  </cols>
  <sheetData>
    <row r="2" spans="1:11" ht="15" x14ac:dyDescent="0.2">
      <c r="A2" s="434" t="s">
        <v>406</v>
      </c>
      <c r="B2" s="434"/>
      <c r="C2" s="434"/>
      <c r="D2" s="434"/>
      <c r="E2" s="434"/>
      <c r="F2" s="434"/>
      <c r="G2" s="434"/>
      <c r="H2" s="434"/>
    </row>
    <row r="3" spans="1:11" ht="15" x14ac:dyDescent="0.2">
      <c r="A3" s="276"/>
      <c r="B3" s="276"/>
      <c r="C3" s="276"/>
      <c r="D3" s="276"/>
      <c r="E3" s="276"/>
      <c r="F3" s="276"/>
      <c r="G3" s="276"/>
      <c r="H3" s="276"/>
    </row>
    <row r="4" spans="1:11" ht="30" customHeight="1" x14ac:dyDescent="0.2">
      <c r="A4" s="435" t="s">
        <v>233</v>
      </c>
      <c r="B4" s="443" t="s">
        <v>0</v>
      </c>
      <c r="C4" s="446" t="s">
        <v>147</v>
      </c>
      <c r="D4" s="446"/>
      <c r="E4" s="446" t="s">
        <v>148</v>
      </c>
      <c r="F4" s="446"/>
      <c r="G4" s="441" t="s">
        <v>275</v>
      </c>
      <c r="H4" s="442"/>
    </row>
    <row r="5" spans="1:11" ht="15" customHeight="1" x14ac:dyDescent="0.2">
      <c r="A5" s="436"/>
      <c r="B5" s="444"/>
      <c r="C5" s="252" t="s">
        <v>54</v>
      </c>
      <c r="D5" s="253" t="s">
        <v>55</v>
      </c>
      <c r="E5" s="252" t="s">
        <v>54</v>
      </c>
      <c r="F5" s="253" t="s">
        <v>55</v>
      </c>
      <c r="G5" s="447" t="s">
        <v>54</v>
      </c>
      <c r="H5" s="449" t="s">
        <v>55</v>
      </c>
    </row>
    <row r="6" spans="1:11" ht="15" customHeight="1" x14ac:dyDescent="0.2">
      <c r="A6" s="437"/>
      <c r="B6" s="445"/>
      <c r="C6" s="254" t="s">
        <v>62</v>
      </c>
      <c r="D6" s="255">
        <v>39264</v>
      </c>
      <c r="E6" s="254">
        <v>39446</v>
      </c>
      <c r="F6" s="255">
        <v>39446</v>
      </c>
      <c r="G6" s="448"/>
      <c r="H6" s="450"/>
    </row>
    <row r="7" spans="1:11" x14ac:dyDescent="0.2">
      <c r="A7" s="256">
        <v>1</v>
      </c>
      <c r="B7" s="257" t="s">
        <v>1</v>
      </c>
      <c r="C7" s="258">
        <v>7051</v>
      </c>
      <c r="D7" s="259">
        <v>697</v>
      </c>
      <c r="E7" s="258">
        <v>9309</v>
      </c>
      <c r="F7" s="259">
        <v>813</v>
      </c>
      <c r="G7" s="258">
        <v>3550</v>
      </c>
      <c r="H7" s="260">
        <v>263</v>
      </c>
      <c r="J7" s="67"/>
      <c r="K7" s="67"/>
    </row>
    <row r="8" spans="1:11" x14ac:dyDescent="0.2">
      <c r="A8" s="256">
        <v>2</v>
      </c>
      <c r="B8" s="257" t="s">
        <v>2</v>
      </c>
      <c r="C8" s="258">
        <v>10529</v>
      </c>
      <c r="D8" s="259">
        <v>696</v>
      </c>
      <c r="E8" s="258">
        <v>17112</v>
      </c>
      <c r="F8" s="259">
        <v>843</v>
      </c>
      <c r="G8" s="258">
        <v>9196</v>
      </c>
      <c r="H8" s="260">
        <v>337</v>
      </c>
      <c r="J8" s="67"/>
      <c r="K8" s="67"/>
    </row>
    <row r="9" spans="1:11" x14ac:dyDescent="0.2">
      <c r="A9" s="256">
        <v>3</v>
      </c>
      <c r="B9" s="257" t="s">
        <v>3</v>
      </c>
      <c r="C9" s="258">
        <v>30441</v>
      </c>
      <c r="D9" s="259">
        <v>1949</v>
      </c>
      <c r="E9" s="258">
        <v>39853</v>
      </c>
      <c r="F9" s="259">
        <v>2461</v>
      </c>
      <c r="G9" s="258">
        <v>14882</v>
      </c>
      <c r="H9" s="260">
        <v>1012</v>
      </c>
      <c r="J9" s="67"/>
      <c r="K9" s="67"/>
    </row>
    <row r="10" spans="1:11" x14ac:dyDescent="0.2">
      <c r="A10" s="256">
        <v>4</v>
      </c>
      <c r="B10" s="257" t="s">
        <v>4</v>
      </c>
      <c r="C10" s="258">
        <v>21575</v>
      </c>
      <c r="D10" s="259">
        <v>787</v>
      </c>
      <c r="E10" s="258">
        <v>29807</v>
      </c>
      <c r="F10" s="259">
        <v>1034</v>
      </c>
      <c r="G10" s="258">
        <v>13383</v>
      </c>
      <c r="H10" s="260">
        <v>508</v>
      </c>
      <c r="J10" s="67"/>
      <c r="K10" s="67"/>
    </row>
    <row r="11" spans="1:11" x14ac:dyDescent="0.2">
      <c r="A11" s="256">
        <v>5</v>
      </c>
      <c r="B11" s="257" t="s">
        <v>5</v>
      </c>
      <c r="C11" s="258">
        <v>57188</v>
      </c>
      <c r="D11" s="259">
        <v>1617</v>
      </c>
      <c r="E11" s="258">
        <v>95153</v>
      </c>
      <c r="F11" s="259">
        <v>1943</v>
      </c>
      <c r="G11" s="258">
        <v>56185</v>
      </c>
      <c r="H11" s="260">
        <v>676</v>
      </c>
      <c r="J11" s="67"/>
      <c r="K11" s="67"/>
    </row>
    <row r="12" spans="1:11" x14ac:dyDescent="0.2">
      <c r="A12" s="256">
        <v>6</v>
      </c>
      <c r="B12" s="257" t="s">
        <v>6</v>
      </c>
      <c r="C12" s="258">
        <v>2368</v>
      </c>
      <c r="D12" s="259">
        <v>2427</v>
      </c>
      <c r="E12" s="258">
        <v>2812</v>
      </c>
      <c r="F12" s="259">
        <v>2838</v>
      </c>
      <c r="G12" s="258">
        <v>789</v>
      </c>
      <c r="H12" s="260">
        <v>661</v>
      </c>
    </row>
    <row r="13" spans="1:11" x14ac:dyDescent="0.2">
      <c r="A13" s="256">
        <v>7</v>
      </c>
      <c r="B13" s="257" t="s">
        <v>7</v>
      </c>
      <c r="C13" s="258">
        <v>396181</v>
      </c>
      <c r="D13" s="259">
        <v>28301</v>
      </c>
      <c r="E13" s="258">
        <v>443628</v>
      </c>
      <c r="F13" s="259">
        <v>32253</v>
      </c>
      <c r="G13" s="258">
        <v>93104</v>
      </c>
      <c r="H13" s="260">
        <v>8078</v>
      </c>
    </row>
    <row r="14" spans="1:11" x14ac:dyDescent="0.2">
      <c r="A14" s="256">
        <v>8</v>
      </c>
      <c r="B14" s="257" t="s">
        <v>8</v>
      </c>
      <c r="C14" s="258">
        <v>15918</v>
      </c>
      <c r="D14" s="259">
        <v>3827</v>
      </c>
      <c r="E14" s="258">
        <v>23064</v>
      </c>
      <c r="F14" s="259">
        <v>4823</v>
      </c>
      <c r="G14" s="258">
        <v>10736</v>
      </c>
      <c r="H14" s="260">
        <v>1999</v>
      </c>
    </row>
    <row r="15" spans="1:11" x14ac:dyDescent="0.2">
      <c r="A15" s="256">
        <v>9</v>
      </c>
      <c r="B15" s="257" t="s">
        <v>9</v>
      </c>
      <c r="C15" s="258">
        <v>791</v>
      </c>
      <c r="D15" s="259">
        <v>42</v>
      </c>
      <c r="E15" s="258">
        <v>1288</v>
      </c>
      <c r="F15" s="259">
        <v>61</v>
      </c>
      <c r="G15" s="258">
        <v>687</v>
      </c>
      <c r="H15" s="260">
        <v>36</v>
      </c>
    </row>
    <row r="16" spans="1:11" x14ac:dyDescent="0.2">
      <c r="A16" s="256">
        <v>10</v>
      </c>
      <c r="B16" s="257" t="s">
        <v>10</v>
      </c>
      <c r="C16" s="258">
        <v>627</v>
      </c>
      <c r="D16" s="259">
        <v>303</v>
      </c>
      <c r="E16" s="258">
        <v>911</v>
      </c>
      <c r="F16" s="259">
        <v>357</v>
      </c>
      <c r="G16" s="258">
        <v>413</v>
      </c>
      <c r="H16" s="260">
        <v>129</v>
      </c>
    </row>
    <row r="17" spans="1:8" x14ac:dyDescent="0.2">
      <c r="A17" s="256">
        <v>11</v>
      </c>
      <c r="B17" s="257" t="s">
        <v>11</v>
      </c>
      <c r="C17" s="258">
        <v>58162</v>
      </c>
      <c r="D17" s="259">
        <v>3194</v>
      </c>
      <c r="E17" s="258">
        <v>87911</v>
      </c>
      <c r="F17" s="259">
        <v>4112</v>
      </c>
      <c r="G17" s="258">
        <v>44647</v>
      </c>
      <c r="H17" s="260">
        <v>1654</v>
      </c>
    </row>
    <row r="18" spans="1:8" x14ac:dyDescent="0.2">
      <c r="A18" s="256">
        <v>12</v>
      </c>
      <c r="B18" s="257" t="s">
        <v>12</v>
      </c>
      <c r="C18" s="258">
        <v>2081</v>
      </c>
      <c r="D18" s="259">
        <v>321</v>
      </c>
      <c r="E18" s="258">
        <v>3245</v>
      </c>
      <c r="F18" s="259">
        <v>371</v>
      </c>
      <c r="G18" s="258">
        <v>1610</v>
      </c>
      <c r="H18" s="260">
        <v>118</v>
      </c>
    </row>
    <row r="19" spans="1:8" x14ac:dyDescent="0.2">
      <c r="A19" s="256">
        <v>13</v>
      </c>
      <c r="B19" s="257" t="s">
        <v>13</v>
      </c>
      <c r="C19" s="258">
        <v>680</v>
      </c>
      <c r="D19" s="259">
        <v>72</v>
      </c>
      <c r="E19" s="258">
        <v>895</v>
      </c>
      <c r="F19" s="259">
        <v>79</v>
      </c>
      <c r="G19" s="258">
        <v>360</v>
      </c>
      <c r="H19" s="260">
        <v>21</v>
      </c>
    </row>
    <row r="20" spans="1:8" x14ac:dyDescent="0.2">
      <c r="A20" s="256">
        <v>14</v>
      </c>
      <c r="B20" s="257" t="s">
        <v>14</v>
      </c>
      <c r="C20" s="258">
        <v>1921</v>
      </c>
      <c r="D20" s="259">
        <v>238</v>
      </c>
      <c r="E20" s="258">
        <v>2464</v>
      </c>
      <c r="F20" s="259">
        <v>279</v>
      </c>
      <c r="G20" s="258">
        <v>969</v>
      </c>
      <c r="H20" s="260">
        <v>111</v>
      </c>
    </row>
    <row r="21" spans="1:8" x14ac:dyDescent="0.2">
      <c r="A21" s="256">
        <v>15</v>
      </c>
      <c r="B21" s="257" t="s">
        <v>15</v>
      </c>
      <c r="C21" s="258">
        <v>4031</v>
      </c>
      <c r="D21" s="259">
        <v>359</v>
      </c>
      <c r="E21" s="258">
        <v>5596</v>
      </c>
      <c r="F21" s="259">
        <v>490</v>
      </c>
      <c r="G21" s="258">
        <v>2477</v>
      </c>
      <c r="H21" s="260">
        <v>252</v>
      </c>
    </row>
    <row r="22" spans="1:8" x14ac:dyDescent="0.2">
      <c r="A22" s="256">
        <v>16</v>
      </c>
      <c r="B22" s="257" t="s">
        <v>16</v>
      </c>
      <c r="C22" s="258">
        <v>3028</v>
      </c>
      <c r="D22" s="259">
        <v>515</v>
      </c>
      <c r="E22" s="258">
        <v>3930</v>
      </c>
      <c r="F22" s="259">
        <v>610</v>
      </c>
      <c r="G22" s="258">
        <v>1527</v>
      </c>
      <c r="H22" s="260">
        <v>194</v>
      </c>
    </row>
    <row r="23" spans="1:8" x14ac:dyDescent="0.2">
      <c r="A23" s="256">
        <v>17</v>
      </c>
      <c r="B23" s="257" t="s">
        <v>17</v>
      </c>
      <c r="C23" s="258">
        <v>2300</v>
      </c>
      <c r="D23" s="259">
        <v>457</v>
      </c>
      <c r="E23" s="258">
        <v>3099</v>
      </c>
      <c r="F23" s="259">
        <v>567</v>
      </c>
      <c r="G23" s="258">
        <v>1287</v>
      </c>
      <c r="H23" s="260">
        <v>213</v>
      </c>
    </row>
    <row r="24" spans="1:8" x14ac:dyDescent="0.2">
      <c r="A24" s="256">
        <v>18</v>
      </c>
      <c r="B24" s="257" t="s">
        <v>409</v>
      </c>
      <c r="C24" s="258">
        <v>327</v>
      </c>
      <c r="D24" s="259">
        <v>913</v>
      </c>
      <c r="E24" s="258">
        <v>8929</v>
      </c>
      <c r="F24" s="259">
        <v>1094</v>
      </c>
      <c r="G24" s="258">
        <v>490</v>
      </c>
      <c r="H24" s="260">
        <v>323</v>
      </c>
    </row>
    <row r="25" spans="1:8" x14ac:dyDescent="0.2">
      <c r="A25" s="256">
        <v>19</v>
      </c>
      <c r="B25" s="257" t="s">
        <v>19</v>
      </c>
      <c r="C25" s="258">
        <v>660223</v>
      </c>
      <c r="D25" s="259">
        <v>21624</v>
      </c>
      <c r="E25" s="258">
        <v>870634</v>
      </c>
      <c r="F25" s="259">
        <v>26956</v>
      </c>
      <c r="G25" s="258">
        <v>306453</v>
      </c>
      <c r="H25" s="260">
        <v>9506</v>
      </c>
    </row>
    <row r="26" spans="1:8" x14ac:dyDescent="0.2">
      <c r="A26" s="256">
        <v>20</v>
      </c>
      <c r="B26" s="257" t="s">
        <v>20</v>
      </c>
      <c r="C26" s="258">
        <v>49769</v>
      </c>
      <c r="D26" s="259">
        <v>220</v>
      </c>
      <c r="E26" s="258">
        <v>65554</v>
      </c>
      <c r="F26" s="259">
        <v>270</v>
      </c>
      <c r="G26" s="258">
        <v>23237</v>
      </c>
      <c r="H26" s="260">
        <v>93</v>
      </c>
    </row>
    <row r="27" spans="1:8" x14ac:dyDescent="0.2">
      <c r="A27" s="256">
        <v>21</v>
      </c>
      <c r="B27" s="257" t="s">
        <v>21</v>
      </c>
      <c r="C27" s="258">
        <v>1211159</v>
      </c>
      <c r="D27" s="259">
        <v>56685</v>
      </c>
      <c r="E27" s="258">
        <v>1352612</v>
      </c>
      <c r="F27" s="259">
        <v>66367</v>
      </c>
      <c r="G27" s="258">
        <v>258134</v>
      </c>
      <c r="H27" s="260">
        <v>19104</v>
      </c>
    </row>
    <row r="28" spans="1:8" x14ac:dyDescent="0.2">
      <c r="A28" s="256">
        <v>22</v>
      </c>
      <c r="B28" s="257" t="s">
        <v>22</v>
      </c>
      <c r="C28" s="258">
        <v>2319</v>
      </c>
      <c r="D28" s="259">
        <v>530</v>
      </c>
      <c r="E28" s="258">
        <v>2795</v>
      </c>
      <c r="F28" s="259">
        <v>640</v>
      </c>
      <c r="G28" s="258">
        <v>860</v>
      </c>
      <c r="H28" s="260">
        <v>214</v>
      </c>
    </row>
    <row r="29" spans="1:8" x14ac:dyDescent="0.2">
      <c r="A29" s="256">
        <v>23</v>
      </c>
      <c r="B29" s="257" t="s">
        <v>23</v>
      </c>
      <c r="C29" s="258">
        <v>145538</v>
      </c>
      <c r="D29" s="259">
        <v>18389</v>
      </c>
      <c r="E29" s="258">
        <v>185485</v>
      </c>
      <c r="F29" s="259">
        <v>24301</v>
      </c>
      <c r="G29" s="258">
        <v>61524</v>
      </c>
      <c r="H29" s="260">
        <v>11614</v>
      </c>
    </row>
    <row r="30" spans="1:8" x14ac:dyDescent="0.2">
      <c r="A30" s="256">
        <v>24</v>
      </c>
      <c r="B30" s="257" t="s">
        <v>410</v>
      </c>
      <c r="C30" s="258">
        <v>44634</v>
      </c>
      <c r="D30" s="259">
        <v>1382</v>
      </c>
      <c r="E30" s="258">
        <v>54618</v>
      </c>
      <c r="F30" s="259">
        <v>1346</v>
      </c>
      <c r="G30" s="258">
        <v>18425</v>
      </c>
      <c r="H30" s="260">
        <v>606</v>
      </c>
    </row>
    <row r="31" spans="1:8" x14ac:dyDescent="0.2">
      <c r="A31" s="256">
        <v>25</v>
      </c>
      <c r="B31" s="257" t="s">
        <v>25</v>
      </c>
      <c r="C31" s="258">
        <v>6334</v>
      </c>
      <c r="D31" s="259">
        <v>838</v>
      </c>
      <c r="E31" s="258">
        <v>8397</v>
      </c>
      <c r="F31" s="259">
        <v>1061</v>
      </c>
      <c r="G31" s="258">
        <v>3600</v>
      </c>
      <c r="H31" s="260">
        <v>437</v>
      </c>
    </row>
    <row r="32" spans="1:8" x14ac:dyDescent="0.2">
      <c r="A32" s="256"/>
      <c r="B32" s="271" t="s">
        <v>57</v>
      </c>
      <c r="C32" s="272">
        <f t="shared" ref="C32:H32" si="0">SUM(C7:C31)</f>
        <v>2735175</v>
      </c>
      <c r="D32" s="273">
        <f t="shared" si="0"/>
        <v>146383</v>
      </c>
      <c r="E32" s="272">
        <f t="shared" si="0"/>
        <v>3319101</v>
      </c>
      <c r="F32" s="273">
        <f t="shared" si="0"/>
        <v>175969</v>
      </c>
      <c r="G32" s="272">
        <f t="shared" si="0"/>
        <v>928525</v>
      </c>
      <c r="H32" s="274">
        <f t="shared" si="0"/>
        <v>58159</v>
      </c>
    </row>
    <row r="33" spans="1:8" x14ac:dyDescent="0.2">
      <c r="A33" s="256">
        <v>26</v>
      </c>
      <c r="B33" s="257" t="s">
        <v>150</v>
      </c>
      <c r="C33" s="258">
        <v>16577</v>
      </c>
      <c r="D33" s="259">
        <v>925</v>
      </c>
      <c r="E33" s="258">
        <v>26836</v>
      </c>
      <c r="F33" s="259">
        <v>1411</v>
      </c>
      <c r="G33" s="258">
        <v>17589</v>
      </c>
      <c r="H33" s="260">
        <v>950</v>
      </c>
    </row>
    <row r="34" spans="1:8" x14ac:dyDescent="0.2">
      <c r="A34" s="256">
        <v>27</v>
      </c>
      <c r="B34" s="257" t="s">
        <v>27</v>
      </c>
      <c r="C34" s="258">
        <v>8006</v>
      </c>
      <c r="D34" s="259">
        <v>146</v>
      </c>
      <c r="E34" s="258">
        <v>15194</v>
      </c>
      <c r="F34" s="259">
        <v>190</v>
      </c>
      <c r="G34" s="258">
        <v>11097</v>
      </c>
      <c r="H34" s="260">
        <v>119</v>
      </c>
    </row>
    <row r="35" spans="1:8" x14ac:dyDescent="0.2">
      <c r="A35" s="256">
        <v>28</v>
      </c>
      <c r="B35" s="257" t="s">
        <v>28</v>
      </c>
      <c r="C35" s="258">
        <v>2751</v>
      </c>
      <c r="D35" s="259">
        <v>771</v>
      </c>
      <c r="E35" s="258">
        <v>4906</v>
      </c>
      <c r="F35" s="259">
        <v>987</v>
      </c>
      <c r="G35" s="258">
        <v>3696</v>
      </c>
      <c r="H35" s="260">
        <v>522</v>
      </c>
    </row>
    <row r="36" spans="1:8" x14ac:dyDescent="0.2">
      <c r="A36" s="256">
        <v>29</v>
      </c>
      <c r="B36" s="257" t="s">
        <v>29</v>
      </c>
      <c r="C36" s="258">
        <v>127006</v>
      </c>
      <c r="D36" s="259">
        <v>608</v>
      </c>
      <c r="E36" s="258">
        <v>195640</v>
      </c>
      <c r="F36" s="259">
        <v>962</v>
      </c>
      <c r="G36" s="258">
        <v>122306</v>
      </c>
      <c r="H36" s="260">
        <v>669</v>
      </c>
    </row>
    <row r="37" spans="1:8" x14ac:dyDescent="0.2">
      <c r="A37" s="256">
        <v>30</v>
      </c>
      <c r="B37" s="257" t="s">
        <v>30</v>
      </c>
      <c r="C37" s="258">
        <v>5672</v>
      </c>
      <c r="D37" s="259">
        <v>479</v>
      </c>
      <c r="E37" s="258">
        <v>10813</v>
      </c>
      <c r="F37" s="259">
        <v>679</v>
      </c>
      <c r="G37" s="258">
        <v>8162</v>
      </c>
      <c r="H37" s="260">
        <v>421</v>
      </c>
    </row>
    <row r="38" spans="1:8" x14ac:dyDescent="0.2">
      <c r="A38" s="256">
        <v>31</v>
      </c>
      <c r="B38" s="257" t="s">
        <v>31</v>
      </c>
      <c r="C38" s="258">
        <v>9645</v>
      </c>
      <c r="D38" s="259">
        <v>630</v>
      </c>
      <c r="E38" s="258">
        <v>18987</v>
      </c>
      <c r="F38" s="259">
        <v>867</v>
      </c>
      <c r="G38" s="258">
        <v>14023</v>
      </c>
      <c r="H38" s="260">
        <v>491</v>
      </c>
    </row>
    <row r="39" spans="1:8" x14ac:dyDescent="0.2">
      <c r="A39" s="256">
        <v>32</v>
      </c>
      <c r="B39" s="257" t="s">
        <v>32</v>
      </c>
      <c r="C39" s="258">
        <v>1254</v>
      </c>
      <c r="D39" s="259">
        <v>145</v>
      </c>
      <c r="E39" s="258">
        <v>2242</v>
      </c>
      <c r="F39" s="259">
        <v>220</v>
      </c>
      <c r="G39" s="258">
        <v>1590</v>
      </c>
      <c r="H39" s="260">
        <v>143</v>
      </c>
    </row>
    <row r="40" spans="1:8" x14ac:dyDescent="0.2">
      <c r="A40" s="256">
        <v>33</v>
      </c>
      <c r="B40" s="257" t="s">
        <v>33</v>
      </c>
      <c r="C40" s="258">
        <v>848</v>
      </c>
      <c r="D40" s="259">
        <v>54</v>
      </c>
      <c r="E40" s="258">
        <v>1076</v>
      </c>
      <c r="F40" s="259">
        <v>67</v>
      </c>
      <c r="G40" s="258">
        <v>345</v>
      </c>
      <c r="H40" s="260">
        <v>28</v>
      </c>
    </row>
    <row r="41" spans="1:8" x14ac:dyDescent="0.2">
      <c r="A41" s="256">
        <v>34</v>
      </c>
      <c r="B41" s="257" t="s">
        <v>34</v>
      </c>
      <c r="C41" s="258">
        <v>178884</v>
      </c>
      <c r="D41" s="259">
        <v>24656</v>
      </c>
      <c r="E41" s="258">
        <v>285346</v>
      </c>
      <c r="F41" s="259">
        <v>35667</v>
      </c>
      <c r="G41" s="258">
        <v>174209</v>
      </c>
      <c r="H41" s="260">
        <v>21373</v>
      </c>
    </row>
    <row r="42" spans="1:8" x14ac:dyDescent="0.2">
      <c r="A42" s="256">
        <v>35</v>
      </c>
      <c r="B42" s="257" t="s">
        <v>35</v>
      </c>
      <c r="C42" s="258">
        <v>3637</v>
      </c>
      <c r="D42" s="259">
        <v>239</v>
      </c>
      <c r="E42" s="258">
        <v>6185</v>
      </c>
      <c r="F42" s="259">
        <v>318</v>
      </c>
      <c r="G42" s="258">
        <v>4145</v>
      </c>
      <c r="H42" s="260">
        <v>186</v>
      </c>
    </row>
    <row r="43" spans="1:8" x14ac:dyDescent="0.2">
      <c r="A43" s="256">
        <v>36</v>
      </c>
      <c r="B43" s="257" t="s">
        <v>36</v>
      </c>
      <c r="C43" s="258">
        <v>22037</v>
      </c>
      <c r="D43" s="259">
        <v>74</v>
      </c>
      <c r="E43" s="258">
        <v>44189</v>
      </c>
      <c r="F43" s="259">
        <v>143</v>
      </c>
      <c r="G43" s="258">
        <v>34436</v>
      </c>
      <c r="H43" s="260">
        <v>109</v>
      </c>
    </row>
    <row r="44" spans="1:8" x14ac:dyDescent="0.2">
      <c r="A44" s="256">
        <v>37</v>
      </c>
      <c r="B44" s="257" t="s">
        <v>37</v>
      </c>
      <c r="C44" s="258">
        <v>8450</v>
      </c>
      <c r="D44" s="259">
        <v>500</v>
      </c>
      <c r="E44" s="258">
        <v>16572</v>
      </c>
      <c r="F44" s="259">
        <v>727</v>
      </c>
      <c r="G44" s="258">
        <v>12336</v>
      </c>
      <c r="H44" s="260">
        <v>463</v>
      </c>
    </row>
    <row r="45" spans="1:8" x14ac:dyDescent="0.2">
      <c r="A45" s="256">
        <v>38</v>
      </c>
      <c r="B45" s="257" t="s">
        <v>38</v>
      </c>
      <c r="C45" s="258">
        <v>37366</v>
      </c>
      <c r="D45" s="259">
        <v>1029</v>
      </c>
      <c r="E45" s="258">
        <v>56527</v>
      </c>
      <c r="F45" s="259">
        <v>1374</v>
      </c>
      <c r="G45" s="258">
        <v>31309</v>
      </c>
      <c r="H45" s="260">
        <v>768</v>
      </c>
    </row>
    <row r="46" spans="1:8" x14ac:dyDescent="0.2">
      <c r="A46" s="256">
        <v>39</v>
      </c>
      <c r="B46" s="257" t="s">
        <v>39</v>
      </c>
      <c r="C46" s="258">
        <v>32109</v>
      </c>
      <c r="D46" s="259">
        <v>4070</v>
      </c>
      <c r="E46" s="258">
        <v>51237</v>
      </c>
      <c r="F46" s="259">
        <v>5407</v>
      </c>
      <c r="G46" s="258">
        <v>31235</v>
      </c>
      <c r="H46" s="260">
        <v>3311</v>
      </c>
    </row>
    <row r="47" spans="1:8" x14ac:dyDescent="0.2">
      <c r="A47" s="256">
        <v>40</v>
      </c>
      <c r="B47" s="257" t="s">
        <v>40</v>
      </c>
      <c r="C47" s="258">
        <v>2177</v>
      </c>
      <c r="D47" s="259">
        <v>168</v>
      </c>
      <c r="E47" s="258">
        <v>3654</v>
      </c>
      <c r="F47" s="259">
        <v>229</v>
      </c>
      <c r="G47" s="258">
        <v>2521</v>
      </c>
      <c r="H47" s="260">
        <v>164</v>
      </c>
    </row>
    <row r="48" spans="1:8" x14ac:dyDescent="0.2">
      <c r="A48" s="256"/>
      <c r="B48" s="271" t="s">
        <v>59</v>
      </c>
      <c r="C48" s="272">
        <f t="shared" ref="C48:H48" si="1">SUM(C33:C47)</f>
        <v>456419</v>
      </c>
      <c r="D48" s="273">
        <f t="shared" si="1"/>
        <v>34494</v>
      </c>
      <c r="E48" s="272">
        <f t="shared" si="1"/>
        <v>739404</v>
      </c>
      <c r="F48" s="273">
        <f t="shared" si="1"/>
        <v>49248</v>
      </c>
      <c r="G48" s="272">
        <f t="shared" si="1"/>
        <v>468999</v>
      </c>
      <c r="H48" s="274">
        <f t="shared" si="1"/>
        <v>29717</v>
      </c>
    </row>
    <row r="49" spans="1:8" x14ac:dyDescent="0.2">
      <c r="A49" s="256"/>
      <c r="B49" s="271" t="s">
        <v>58</v>
      </c>
      <c r="C49" s="272">
        <f t="shared" ref="C49:H49" si="2">+C48+C32</f>
        <v>3191594</v>
      </c>
      <c r="D49" s="273">
        <f t="shared" si="2"/>
        <v>180877</v>
      </c>
      <c r="E49" s="272">
        <f t="shared" si="2"/>
        <v>4058505</v>
      </c>
      <c r="F49" s="273">
        <f t="shared" si="2"/>
        <v>225217</v>
      </c>
      <c r="G49" s="272">
        <f t="shared" si="2"/>
        <v>1397524</v>
      </c>
      <c r="H49" s="274">
        <f t="shared" si="2"/>
        <v>87876</v>
      </c>
    </row>
    <row r="50" spans="1:8" ht="16.5" customHeight="1" x14ac:dyDescent="0.2">
      <c r="A50" s="256">
        <v>41</v>
      </c>
      <c r="B50" s="257" t="s">
        <v>41</v>
      </c>
      <c r="C50" s="258"/>
      <c r="D50" s="259"/>
      <c r="E50" s="258">
        <v>14400</v>
      </c>
      <c r="F50" s="259">
        <v>627</v>
      </c>
      <c r="G50" s="258">
        <v>14400</v>
      </c>
      <c r="H50" s="260">
        <v>627</v>
      </c>
    </row>
    <row r="51" spans="1:8" x14ac:dyDescent="0.2">
      <c r="A51" s="256">
        <v>42</v>
      </c>
      <c r="B51" s="257" t="s">
        <v>42</v>
      </c>
      <c r="C51" s="258"/>
      <c r="D51" s="259"/>
      <c r="E51" s="258">
        <v>267</v>
      </c>
      <c r="F51" s="259">
        <v>24</v>
      </c>
      <c r="G51" s="258">
        <v>267</v>
      </c>
      <c r="H51" s="260">
        <v>24</v>
      </c>
    </row>
    <row r="52" spans="1:8" ht="14.25" customHeight="1" x14ac:dyDescent="0.2">
      <c r="A52" s="256">
        <v>43</v>
      </c>
      <c r="B52" s="257" t="s">
        <v>149</v>
      </c>
      <c r="C52" s="258"/>
      <c r="D52" s="259"/>
      <c r="E52" s="258">
        <v>499</v>
      </c>
      <c r="F52" s="259">
        <v>47</v>
      </c>
      <c r="G52" s="258">
        <v>499</v>
      </c>
      <c r="H52" s="260">
        <v>47</v>
      </c>
    </row>
    <row r="53" spans="1:8" x14ac:dyDescent="0.2">
      <c r="A53" s="256">
        <v>44</v>
      </c>
      <c r="B53" s="257" t="s">
        <v>152</v>
      </c>
      <c r="C53" s="258"/>
      <c r="D53" s="259"/>
      <c r="E53" s="258">
        <v>1695</v>
      </c>
      <c r="F53" s="259">
        <v>348</v>
      </c>
      <c r="G53" s="258">
        <v>1695</v>
      </c>
      <c r="H53" s="260">
        <v>348</v>
      </c>
    </row>
    <row r="54" spans="1:8" x14ac:dyDescent="0.2">
      <c r="A54" s="256">
        <v>45</v>
      </c>
      <c r="B54" s="257" t="s">
        <v>43</v>
      </c>
      <c r="C54" s="258"/>
      <c r="D54" s="259"/>
      <c r="E54" s="258">
        <v>710</v>
      </c>
      <c r="F54" s="259">
        <v>82</v>
      </c>
      <c r="G54" s="258">
        <v>710</v>
      </c>
      <c r="H54" s="260">
        <v>82</v>
      </c>
    </row>
    <row r="55" spans="1:8" x14ac:dyDescent="0.2">
      <c r="A55" s="256">
        <v>46</v>
      </c>
      <c r="B55" s="257" t="s">
        <v>44</v>
      </c>
      <c r="C55" s="258"/>
      <c r="D55" s="259"/>
      <c r="E55" s="258">
        <v>215320</v>
      </c>
      <c r="F55" s="259">
        <v>4652</v>
      </c>
      <c r="G55" s="258">
        <v>215320</v>
      </c>
      <c r="H55" s="260">
        <v>4652</v>
      </c>
    </row>
    <row r="56" spans="1:8" x14ac:dyDescent="0.2">
      <c r="A56" s="256">
        <v>47</v>
      </c>
      <c r="B56" s="257" t="s">
        <v>45</v>
      </c>
      <c r="C56" s="258"/>
      <c r="D56" s="259"/>
      <c r="E56" s="258">
        <v>9213</v>
      </c>
      <c r="F56" s="259">
        <v>382</v>
      </c>
      <c r="G56" s="258">
        <v>9213</v>
      </c>
      <c r="H56" s="260">
        <v>382</v>
      </c>
    </row>
    <row r="57" spans="1:8" x14ac:dyDescent="0.2">
      <c r="A57" s="256">
        <v>48</v>
      </c>
      <c r="B57" s="257" t="s">
        <v>46</v>
      </c>
      <c r="C57" s="258"/>
      <c r="D57" s="259"/>
      <c r="E57" s="258">
        <v>555</v>
      </c>
      <c r="F57" s="259">
        <v>29</v>
      </c>
      <c r="G57" s="258">
        <v>555</v>
      </c>
      <c r="H57" s="260">
        <v>29</v>
      </c>
    </row>
    <row r="58" spans="1:8" x14ac:dyDescent="0.2">
      <c r="A58" s="256">
        <v>49</v>
      </c>
      <c r="B58" s="257" t="s">
        <v>47</v>
      </c>
      <c r="C58" s="258"/>
      <c r="D58" s="259"/>
      <c r="E58" s="258">
        <v>2279</v>
      </c>
      <c r="F58" s="259">
        <v>25</v>
      </c>
      <c r="G58" s="258">
        <v>2279</v>
      </c>
      <c r="H58" s="260">
        <v>25</v>
      </c>
    </row>
    <row r="59" spans="1:8" x14ac:dyDescent="0.2">
      <c r="A59" s="256">
        <v>50</v>
      </c>
      <c r="B59" s="257" t="s">
        <v>48</v>
      </c>
      <c r="C59" s="258"/>
      <c r="D59" s="259"/>
      <c r="E59" s="258">
        <v>4611</v>
      </c>
      <c r="F59" s="259">
        <v>16</v>
      </c>
      <c r="G59" s="258">
        <v>4611</v>
      </c>
      <c r="H59" s="260">
        <v>16</v>
      </c>
    </row>
    <row r="60" spans="1:8" x14ac:dyDescent="0.2">
      <c r="A60" s="256">
        <v>51</v>
      </c>
      <c r="B60" s="257" t="s">
        <v>151</v>
      </c>
      <c r="C60" s="258"/>
      <c r="D60" s="259"/>
      <c r="E60" s="258">
        <v>324</v>
      </c>
      <c r="F60" s="259">
        <v>17</v>
      </c>
      <c r="G60" s="258">
        <v>324</v>
      </c>
      <c r="H60" s="260">
        <v>17</v>
      </c>
    </row>
    <row r="61" spans="1:8" x14ac:dyDescent="0.2">
      <c r="A61" s="256">
        <v>52</v>
      </c>
      <c r="B61" s="257" t="s">
        <v>49</v>
      </c>
      <c r="C61" s="258"/>
      <c r="D61" s="259"/>
      <c r="E61" s="258">
        <v>9043</v>
      </c>
      <c r="F61" s="259">
        <v>774</v>
      </c>
      <c r="G61" s="258">
        <v>9043</v>
      </c>
      <c r="H61" s="260">
        <v>774</v>
      </c>
    </row>
    <row r="62" spans="1:8" x14ac:dyDescent="0.2">
      <c r="A62" s="256">
        <v>53</v>
      </c>
      <c r="B62" s="257" t="s">
        <v>50</v>
      </c>
      <c r="C62" s="258"/>
      <c r="D62" s="259"/>
      <c r="E62" s="258">
        <v>1227</v>
      </c>
      <c r="F62" s="259">
        <v>49</v>
      </c>
      <c r="G62" s="258">
        <v>1227</v>
      </c>
      <c r="H62" s="260">
        <v>49</v>
      </c>
    </row>
    <row r="63" spans="1:8" x14ac:dyDescent="0.2">
      <c r="A63" s="256">
        <v>54</v>
      </c>
      <c r="B63" s="257" t="s">
        <v>51</v>
      </c>
      <c r="C63" s="258"/>
      <c r="D63" s="259"/>
      <c r="E63" s="258">
        <v>24429</v>
      </c>
      <c r="F63" s="259">
        <v>81</v>
      </c>
      <c r="G63" s="258">
        <v>24429</v>
      </c>
      <c r="H63" s="260">
        <v>81</v>
      </c>
    </row>
    <row r="64" spans="1:8" x14ac:dyDescent="0.2">
      <c r="A64" s="256">
        <v>55</v>
      </c>
      <c r="B64" s="257" t="s">
        <v>52</v>
      </c>
      <c r="C64" s="258"/>
      <c r="D64" s="259"/>
      <c r="E64" s="258">
        <v>390</v>
      </c>
      <c r="F64" s="259">
        <v>12</v>
      </c>
      <c r="G64" s="258">
        <v>390</v>
      </c>
      <c r="H64" s="260">
        <v>12</v>
      </c>
    </row>
    <row r="65" spans="1:8" x14ac:dyDescent="0.2">
      <c r="A65" s="256">
        <v>56</v>
      </c>
      <c r="B65" s="257" t="s">
        <v>53</v>
      </c>
      <c r="C65" s="258"/>
      <c r="D65" s="259"/>
      <c r="E65" s="258">
        <v>9392</v>
      </c>
      <c r="F65" s="259">
        <v>665</v>
      </c>
      <c r="G65" s="258">
        <v>9392</v>
      </c>
      <c r="H65" s="260">
        <v>665</v>
      </c>
    </row>
    <row r="66" spans="1:8" x14ac:dyDescent="0.2">
      <c r="A66" s="256"/>
      <c r="B66" s="271" t="s">
        <v>61</v>
      </c>
      <c r="C66" s="272"/>
      <c r="D66" s="273"/>
      <c r="E66" s="272">
        <f>SUM(E50:E65)</f>
        <v>294354</v>
      </c>
      <c r="F66" s="273">
        <f>SUM(F50:F65)</f>
        <v>7830</v>
      </c>
      <c r="G66" s="272">
        <f>SUM(G50:G65)</f>
        <v>294354</v>
      </c>
      <c r="H66" s="274">
        <f>SUM(H50:H65)</f>
        <v>7830</v>
      </c>
    </row>
    <row r="67" spans="1:8" x14ac:dyDescent="0.2">
      <c r="A67" s="261"/>
      <c r="B67" s="262" t="s">
        <v>60</v>
      </c>
      <c r="C67" s="263">
        <f t="shared" ref="C67:H67" si="3">C66+C48+C32</f>
        <v>3191594</v>
      </c>
      <c r="D67" s="264">
        <f t="shared" si="3"/>
        <v>180877</v>
      </c>
      <c r="E67" s="263">
        <f t="shared" si="3"/>
        <v>4352859</v>
      </c>
      <c r="F67" s="264">
        <f t="shared" si="3"/>
        <v>233047</v>
      </c>
      <c r="G67" s="263">
        <f t="shared" si="3"/>
        <v>1691878</v>
      </c>
      <c r="H67" s="265">
        <f t="shared" si="3"/>
        <v>95706</v>
      </c>
    </row>
    <row r="69" spans="1:8" x14ac:dyDescent="0.2">
      <c r="B69" s="277"/>
    </row>
  </sheetData>
  <mergeCells count="8">
    <mergeCell ref="A2:H2"/>
    <mergeCell ref="A4:A6"/>
    <mergeCell ref="B4:B6"/>
    <mergeCell ref="C4:D4"/>
    <mergeCell ref="E4:F4"/>
    <mergeCell ref="G4:H4"/>
    <mergeCell ref="G5:G6"/>
    <mergeCell ref="H5:H6"/>
  </mergeCells>
  <phoneticPr fontId="2" type="noConversion"/>
  <pageMargins left="0.74803149606299213" right="0.74803149606299213" top="0.98425196850393704" bottom="0.98425196850393704" header="0" footer="0"/>
  <pageSetup scale="42" orientation="portrait" r:id="rId1"/>
  <headerFooter alignWithMargins="0"/>
  <ignoredErrors>
    <ignoredError sqref="D32:H32"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2:N69"/>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11.42578125" defaultRowHeight="12.75" x14ac:dyDescent="0.2"/>
  <cols>
    <col min="1" max="1" width="4.7109375" style="68" customWidth="1"/>
    <col min="2" max="2" width="90.7109375" style="68" customWidth="1"/>
    <col min="3" max="8" width="15.85546875" style="68" customWidth="1"/>
    <col min="9" max="16384" width="11.42578125" style="68"/>
  </cols>
  <sheetData>
    <row r="2" spans="1:11" ht="15" x14ac:dyDescent="0.2">
      <c r="A2" s="434" t="s">
        <v>406</v>
      </c>
      <c r="B2" s="434"/>
      <c r="C2" s="434"/>
      <c r="D2" s="434"/>
      <c r="E2" s="434"/>
      <c r="F2" s="434"/>
      <c r="G2" s="434"/>
      <c r="H2" s="434"/>
    </row>
    <row r="3" spans="1:11" ht="15" x14ac:dyDescent="0.2">
      <c r="A3" s="270"/>
      <c r="B3" s="270"/>
      <c r="C3" s="270"/>
      <c r="D3" s="270"/>
      <c r="E3" s="270"/>
      <c r="F3" s="270"/>
      <c r="G3" s="270"/>
      <c r="H3" s="270"/>
    </row>
    <row r="4" spans="1:11" ht="30" customHeight="1" x14ac:dyDescent="0.2">
      <c r="A4" s="435" t="s">
        <v>233</v>
      </c>
      <c r="B4" s="443" t="s">
        <v>0</v>
      </c>
      <c r="C4" s="446" t="s">
        <v>153</v>
      </c>
      <c r="D4" s="446"/>
      <c r="E4" s="446" t="s">
        <v>154</v>
      </c>
      <c r="F4" s="446"/>
      <c r="G4" s="441" t="s">
        <v>276</v>
      </c>
      <c r="H4" s="442"/>
    </row>
    <row r="5" spans="1:11" ht="15" customHeight="1" x14ac:dyDescent="0.2">
      <c r="A5" s="436"/>
      <c r="B5" s="444"/>
      <c r="C5" s="252" t="s">
        <v>54</v>
      </c>
      <c r="D5" s="253" t="s">
        <v>55</v>
      </c>
      <c r="E5" s="252" t="s">
        <v>54</v>
      </c>
      <c r="F5" s="253" t="s">
        <v>55</v>
      </c>
      <c r="G5" s="447" t="s">
        <v>54</v>
      </c>
      <c r="H5" s="449" t="s">
        <v>55</v>
      </c>
    </row>
    <row r="6" spans="1:11" ht="15" customHeight="1" x14ac:dyDescent="0.2">
      <c r="A6" s="437"/>
      <c r="B6" s="445"/>
      <c r="C6" s="254">
        <v>39628</v>
      </c>
      <c r="D6" s="255">
        <v>39628</v>
      </c>
      <c r="E6" s="254">
        <v>39817</v>
      </c>
      <c r="F6" s="255">
        <v>39817</v>
      </c>
      <c r="G6" s="448"/>
      <c r="H6" s="450"/>
    </row>
    <row r="7" spans="1:11" x14ac:dyDescent="0.2">
      <c r="A7" s="256">
        <v>1</v>
      </c>
      <c r="B7" s="257" t="s">
        <v>1</v>
      </c>
      <c r="C7" s="258">
        <v>10890</v>
      </c>
      <c r="D7" s="259">
        <v>881</v>
      </c>
      <c r="E7" s="258">
        <v>12674</v>
      </c>
      <c r="F7" s="259">
        <v>1142</v>
      </c>
      <c r="G7" s="258">
        <v>3365</v>
      </c>
      <c r="H7" s="260">
        <v>329</v>
      </c>
      <c r="I7" s="70"/>
      <c r="J7" s="20"/>
      <c r="K7" s="20"/>
    </row>
    <row r="8" spans="1:11" x14ac:dyDescent="0.2">
      <c r="A8" s="256">
        <v>2</v>
      </c>
      <c r="B8" s="257" t="s">
        <v>2</v>
      </c>
      <c r="C8" s="258">
        <v>18010</v>
      </c>
      <c r="D8" s="259">
        <v>929</v>
      </c>
      <c r="E8" s="258">
        <v>24604</v>
      </c>
      <c r="F8" s="259">
        <v>1196</v>
      </c>
      <c r="G8" s="258">
        <v>7492</v>
      </c>
      <c r="H8" s="260">
        <v>353</v>
      </c>
      <c r="I8" s="70"/>
      <c r="J8" s="20"/>
      <c r="K8" s="20"/>
    </row>
    <row r="9" spans="1:11" x14ac:dyDescent="0.2">
      <c r="A9" s="256">
        <v>3</v>
      </c>
      <c r="B9" s="257" t="s">
        <v>3</v>
      </c>
      <c r="C9" s="258">
        <v>47385</v>
      </c>
      <c r="D9" s="259">
        <v>3037</v>
      </c>
      <c r="E9" s="258">
        <v>54648</v>
      </c>
      <c r="F9" s="259">
        <v>3903</v>
      </c>
      <c r="G9" s="258">
        <v>14795</v>
      </c>
      <c r="H9" s="260">
        <v>1442</v>
      </c>
      <c r="I9" s="70"/>
      <c r="J9" s="20"/>
      <c r="K9" s="20"/>
    </row>
    <row r="10" spans="1:11" x14ac:dyDescent="0.2">
      <c r="A10" s="256">
        <v>4</v>
      </c>
      <c r="B10" s="257" t="s">
        <v>4</v>
      </c>
      <c r="C10" s="258">
        <v>36240</v>
      </c>
      <c r="D10" s="259">
        <v>1319</v>
      </c>
      <c r="E10" s="258">
        <v>43341</v>
      </c>
      <c r="F10" s="259">
        <v>1921</v>
      </c>
      <c r="G10" s="258">
        <v>13534</v>
      </c>
      <c r="H10" s="260">
        <v>887</v>
      </c>
      <c r="I10" s="70"/>
    </row>
    <row r="11" spans="1:11" x14ac:dyDescent="0.2">
      <c r="A11" s="256">
        <v>5</v>
      </c>
      <c r="B11" s="257" t="s">
        <v>5</v>
      </c>
      <c r="C11" s="258">
        <v>136206</v>
      </c>
      <c r="D11" s="259">
        <v>2126</v>
      </c>
      <c r="E11" s="258">
        <v>179070</v>
      </c>
      <c r="F11" s="259">
        <v>2968</v>
      </c>
      <c r="G11" s="258">
        <v>83917</v>
      </c>
      <c r="H11" s="260">
        <v>1025</v>
      </c>
      <c r="I11" s="70"/>
    </row>
    <row r="12" spans="1:11" x14ac:dyDescent="0.2">
      <c r="A12" s="256">
        <v>6</v>
      </c>
      <c r="B12" s="257" t="s">
        <v>6</v>
      </c>
      <c r="C12" s="258">
        <v>3241</v>
      </c>
      <c r="D12" s="259">
        <v>3214</v>
      </c>
      <c r="E12" s="258">
        <v>3676</v>
      </c>
      <c r="F12" s="259">
        <v>3717</v>
      </c>
      <c r="G12" s="258">
        <v>864</v>
      </c>
      <c r="H12" s="260">
        <v>879</v>
      </c>
      <c r="I12" s="70"/>
    </row>
    <row r="13" spans="1:11" x14ac:dyDescent="0.2">
      <c r="A13" s="256">
        <v>7</v>
      </c>
      <c r="B13" s="257" t="s">
        <v>7</v>
      </c>
      <c r="C13" s="258">
        <v>486716</v>
      </c>
      <c r="D13" s="259">
        <v>35717</v>
      </c>
      <c r="E13" s="258">
        <v>518704</v>
      </c>
      <c r="F13" s="259">
        <v>41099</v>
      </c>
      <c r="G13" s="258">
        <v>75076</v>
      </c>
      <c r="H13" s="260">
        <v>8846</v>
      </c>
      <c r="I13" s="70"/>
    </row>
    <row r="14" spans="1:11" x14ac:dyDescent="0.2">
      <c r="A14" s="256">
        <v>8</v>
      </c>
      <c r="B14" s="257" t="s">
        <v>8</v>
      </c>
      <c r="C14" s="258">
        <v>26178</v>
      </c>
      <c r="D14" s="259">
        <v>5937</v>
      </c>
      <c r="E14" s="258">
        <v>32817</v>
      </c>
      <c r="F14" s="259">
        <v>7431</v>
      </c>
      <c r="G14" s="258">
        <v>9753</v>
      </c>
      <c r="H14" s="260">
        <v>2608</v>
      </c>
      <c r="I14" s="70"/>
    </row>
    <row r="15" spans="1:11" x14ac:dyDescent="0.2">
      <c r="A15" s="256">
        <v>9</v>
      </c>
      <c r="B15" s="257" t="s">
        <v>9</v>
      </c>
      <c r="C15" s="258">
        <v>1370</v>
      </c>
      <c r="D15" s="259">
        <v>82</v>
      </c>
      <c r="E15" s="258">
        <v>2052</v>
      </c>
      <c r="F15" s="259">
        <v>111</v>
      </c>
      <c r="G15" s="258">
        <v>764</v>
      </c>
      <c r="H15" s="260">
        <v>50</v>
      </c>
      <c r="I15" s="70"/>
    </row>
    <row r="16" spans="1:11" x14ac:dyDescent="0.2">
      <c r="A16" s="256">
        <v>10</v>
      </c>
      <c r="B16" s="257" t="s">
        <v>10</v>
      </c>
      <c r="C16" s="258">
        <v>1128</v>
      </c>
      <c r="D16" s="259">
        <v>365</v>
      </c>
      <c r="E16" s="258">
        <v>2110</v>
      </c>
      <c r="F16" s="259">
        <v>535</v>
      </c>
      <c r="G16" s="258">
        <v>1199</v>
      </c>
      <c r="H16" s="260">
        <v>178</v>
      </c>
      <c r="I16" s="70"/>
    </row>
    <row r="17" spans="1:14" x14ac:dyDescent="0.2">
      <c r="A17" s="256">
        <v>11</v>
      </c>
      <c r="B17" s="257" t="s">
        <v>11</v>
      </c>
      <c r="C17" s="258">
        <v>118586</v>
      </c>
      <c r="D17" s="259">
        <v>4918</v>
      </c>
      <c r="E17" s="258">
        <v>177728</v>
      </c>
      <c r="F17" s="259">
        <v>6280</v>
      </c>
      <c r="G17" s="258">
        <v>89817</v>
      </c>
      <c r="H17" s="260">
        <v>2168</v>
      </c>
      <c r="I17" s="70"/>
    </row>
    <row r="18" spans="1:14" ht="15" x14ac:dyDescent="0.2">
      <c r="A18" s="256">
        <v>12</v>
      </c>
      <c r="B18" s="257" t="s">
        <v>12</v>
      </c>
      <c r="C18" s="258">
        <v>4053</v>
      </c>
      <c r="D18" s="259">
        <v>420</v>
      </c>
      <c r="E18" s="258">
        <v>6942</v>
      </c>
      <c r="F18" s="259">
        <v>532</v>
      </c>
      <c r="G18" s="258">
        <v>3697</v>
      </c>
      <c r="H18" s="260">
        <v>161</v>
      </c>
      <c r="I18" s="70"/>
      <c r="J18" s="451"/>
      <c r="K18" s="451"/>
      <c r="L18" s="451"/>
      <c r="M18" s="451"/>
      <c r="N18" s="451"/>
    </row>
    <row r="19" spans="1:14" x14ac:dyDescent="0.2">
      <c r="A19" s="256">
        <v>13</v>
      </c>
      <c r="B19" s="257" t="s">
        <v>13</v>
      </c>
      <c r="C19" s="258">
        <v>1066</v>
      </c>
      <c r="D19" s="259">
        <v>91</v>
      </c>
      <c r="E19" s="258">
        <v>1388</v>
      </c>
      <c r="F19" s="259">
        <v>129</v>
      </c>
      <c r="G19" s="258">
        <v>493</v>
      </c>
      <c r="H19" s="260">
        <v>50</v>
      </c>
      <c r="I19" s="70"/>
    </row>
    <row r="20" spans="1:14" x14ac:dyDescent="0.2">
      <c r="A20" s="256">
        <v>14</v>
      </c>
      <c r="B20" s="257" t="s">
        <v>14</v>
      </c>
      <c r="C20" s="258">
        <v>2961</v>
      </c>
      <c r="D20" s="259">
        <v>305</v>
      </c>
      <c r="E20" s="258">
        <v>3987</v>
      </c>
      <c r="F20" s="259">
        <v>410</v>
      </c>
      <c r="G20" s="258">
        <v>1523</v>
      </c>
      <c r="H20" s="260">
        <v>131</v>
      </c>
      <c r="I20" s="70"/>
    </row>
    <row r="21" spans="1:14" x14ac:dyDescent="0.2">
      <c r="A21" s="256">
        <v>15</v>
      </c>
      <c r="B21" s="257" t="s">
        <v>15</v>
      </c>
      <c r="C21" s="258">
        <v>6828</v>
      </c>
      <c r="D21" s="259">
        <v>599</v>
      </c>
      <c r="E21" s="258">
        <v>9781</v>
      </c>
      <c r="F21" s="259">
        <v>764</v>
      </c>
      <c r="G21" s="258">
        <v>4185</v>
      </c>
      <c r="H21" s="260">
        <v>274</v>
      </c>
      <c r="I21" s="70"/>
    </row>
    <row r="22" spans="1:14" x14ac:dyDescent="0.2">
      <c r="A22" s="256">
        <v>16</v>
      </c>
      <c r="B22" s="257" t="s">
        <v>16</v>
      </c>
      <c r="C22" s="258">
        <v>4887</v>
      </c>
      <c r="D22" s="259">
        <v>715</v>
      </c>
      <c r="E22" s="258">
        <v>6622</v>
      </c>
      <c r="F22" s="259">
        <v>895</v>
      </c>
      <c r="G22" s="258">
        <v>2692</v>
      </c>
      <c r="H22" s="260">
        <v>285</v>
      </c>
      <c r="I22" s="70"/>
    </row>
    <row r="23" spans="1:14" x14ac:dyDescent="0.2">
      <c r="A23" s="256">
        <v>17</v>
      </c>
      <c r="B23" s="257" t="s">
        <v>17</v>
      </c>
      <c r="C23" s="258">
        <v>3874</v>
      </c>
      <c r="D23" s="259">
        <v>664</v>
      </c>
      <c r="E23" s="258">
        <v>5246</v>
      </c>
      <c r="F23" s="259">
        <v>853</v>
      </c>
      <c r="G23" s="258">
        <v>2147</v>
      </c>
      <c r="H23" s="260">
        <v>286</v>
      </c>
      <c r="I23" s="70"/>
    </row>
    <row r="24" spans="1:14" x14ac:dyDescent="0.2">
      <c r="A24" s="256">
        <v>18</v>
      </c>
      <c r="B24" s="257" t="s">
        <v>409</v>
      </c>
      <c r="C24" s="258">
        <v>9494</v>
      </c>
      <c r="D24" s="259">
        <v>1347</v>
      </c>
      <c r="E24" s="258">
        <v>9494</v>
      </c>
      <c r="F24" s="259">
        <v>1675</v>
      </c>
      <c r="G24" s="258">
        <v>565</v>
      </c>
      <c r="H24" s="260">
        <v>581</v>
      </c>
      <c r="I24" s="70"/>
    </row>
    <row r="25" spans="1:14" x14ac:dyDescent="0.2">
      <c r="A25" s="256">
        <v>19</v>
      </c>
      <c r="B25" s="257" t="s">
        <v>19</v>
      </c>
      <c r="C25" s="258">
        <v>992798</v>
      </c>
      <c r="D25" s="259">
        <v>28662</v>
      </c>
      <c r="E25" s="258">
        <v>1183662</v>
      </c>
      <c r="F25" s="259">
        <v>36840</v>
      </c>
      <c r="G25" s="258">
        <v>313028</v>
      </c>
      <c r="H25" s="260">
        <v>9884</v>
      </c>
      <c r="I25" s="70"/>
    </row>
    <row r="26" spans="1:14" x14ac:dyDescent="0.2">
      <c r="A26" s="256">
        <v>20</v>
      </c>
      <c r="B26" s="257" t="s">
        <v>20</v>
      </c>
      <c r="C26" s="258">
        <v>74069</v>
      </c>
      <c r="D26" s="259">
        <v>280</v>
      </c>
      <c r="E26" s="258">
        <v>86789</v>
      </c>
      <c r="F26" s="259">
        <v>367</v>
      </c>
      <c r="G26" s="258">
        <v>21235</v>
      </c>
      <c r="H26" s="260">
        <v>97</v>
      </c>
      <c r="I26" s="70"/>
    </row>
    <row r="27" spans="1:14" x14ac:dyDescent="0.2">
      <c r="A27" s="256">
        <v>21</v>
      </c>
      <c r="B27" s="257" t="s">
        <v>21</v>
      </c>
      <c r="C27" s="258">
        <v>1456723</v>
      </c>
      <c r="D27" s="259">
        <v>71934</v>
      </c>
      <c r="E27" s="258">
        <v>1541613</v>
      </c>
      <c r="F27" s="259">
        <v>88066</v>
      </c>
      <c r="G27" s="258">
        <v>189001</v>
      </c>
      <c r="H27" s="260">
        <v>21699</v>
      </c>
      <c r="I27" s="70"/>
    </row>
    <row r="28" spans="1:14" x14ac:dyDescent="0.2">
      <c r="A28" s="256">
        <v>22</v>
      </c>
      <c r="B28" s="257" t="s">
        <v>22</v>
      </c>
      <c r="C28" s="258">
        <v>3193</v>
      </c>
      <c r="D28" s="259">
        <v>797</v>
      </c>
      <c r="E28" s="258">
        <v>3582</v>
      </c>
      <c r="F28" s="259">
        <v>878</v>
      </c>
      <c r="G28" s="258">
        <v>787</v>
      </c>
      <c r="H28" s="260">
        <v>238</v>
      </c>
      <c r="I28" s="70"/>
    </row>
    <row r="29" spans="1:14" x14ac:dyDescent="0.2">
      <c r="A29" s="256">
        <v>23</v>
      </c>
      <c r="B29" s="257" t="s">
        <v>23</v>
      </c>
      <c r="C29" s="258">
        <v>217827</v>
      </c>
      <c r="D29" s="259">
        <v>30610</v>
      </c>
      <c r="E29" s="258">
        <v>262274</v>
      </c>
      <c r="F29" s="259">
        <v>37625</v>
      </c>
      <c r="G29" s="258">
        <v>76789</v>
      </c>
      <c r="H29" s="260">
        <v>13324</v>
      </c>
      <c r="I29" s="70"/>
    </row>
    <row r="30" spans="1:14" x14ac:dyDescent="0.2">
      <c r="A30" s="256">
        <v>24</v>
      </c>
      <c r="B30" s="257" t="s">
        <v>410</v>
      </c>
      <c r="C30" s="258">
        <v>64891</v>
      </c>
      <c r="D30" s="259">
        <v>1401</v>
      </c>
      <c r="E30" s="258">
        <v>79100</v>
      </c>
      <c r="F30" s="259">
        <v>2307</v>
      </c>
      <c r="G30" s="258">
        <v>24482</v>
      </c>
      <c r="H30" s="260">
        <v>961</v>
      </c>
      <c r="I30" s="70"/>
    </row>
    <row r="31" spans="1:14" x14ac:dyDescent="0.2">
      <c r="A31" s="256">
        <v>25</v>
      </c>
      <c r="B31" s="257" t="s">
        <v>25</v>
      </c>
      <c r="C31" s="258">
        <v>10638</v>
      </c>
      <c r="D31" s="259">
        <v>1239</v>
      </c>
      <c r="E31" s="258">
        <v>14706</v>
      </c>
      <c r="F31" s="259">
        <v>1614</v>
      </c>
      <c r="G31" s="258">
        <v>6309</v>
      </c>
      <c r="H31" s="260">
        <v>553</v>
      </c>
      <c r="I31" s="70"/>
    </row>
    <row r="32" spans="1:14" x14ac:dyDescent="0.2">
      <c r="A32" s="256"/>
      <c r="B32" s="271" t="s">
        <v>57</v>
      </c>
      <c r="C32" s="272">
        <f t="shared" ref="C32:H32" si="0">SUM(C7:C31)</f>
        <v>3739252</v>
      </c>
      <c r="D32" s="273">
        <f t="shared" si="0"/>
        <v>197589</v>
      </c>
      <c r="E32" s="272">
        <f t="shared" si="0"/>
        <v>4266610</v>
      </c>
      <c r="F32" s="273">
        <f t="shared" si="0"/>
        <v>243258</v>
      </c>
      <c r="G32" s="272">
        <f>SUM(G7:G31)</f>
        <v>947509</v>
      </c>
      <c r="H32" s="274">
        <f t="shared" si="0"/>
        <v>67289</v>
      </c>
      <c r="I32" s="70"/>
    </row>
    <row r="33" spans="1:9" x14ac:dyDescent="0.2">
      <c r="A33" s="256">
        <v>26</v>
      </c>
      <c r="B33" s="257" t="s">
        <v>150</v>
      </c>
      <c r="C33" s="258">
        <v>36848</v>
      </c>
      <c r="D33" s="259">
        <v>2067</v>
      </c>
      <c r="E33" s="258">
        <v>46398</v>
      </c>
      <c r="F33" s="259">
        <v>2971</v>
      </c>
      <c r="G33" s="258">
        <v>19562</v>
      </c>
      <c r="H33" s="260">
        <v>1560</v>
      </c>
      <c r="I33" s="70"/>
    </row>
    <row r="34" spans="1:9" x14ac:dyDescent="0.2">
      <c r="A34" s="256">
        <v>27</v>
      </c>
      <c r="B34" s="257" t="s">
        <v>27</v>
      </c>
      <c r="C34" s="258">
        <v>22884</v>
      </c>
      <c r="D34" s="259">
        <v>246</v>
      </c>
      <c r="E34" s="258">
        <v>29778</v>
      </c>
      <c r="F34" s="259">
        <v>345</v>
      </c>
      <c r="G34" s="258">
        <v>14584</v>
      </c>
      <c r="H34" s="260">
        <v>155</v>
      </c>
      <c r="I34" s="70"/>
    </row>
    <row r="35" spans="1:9" x14ac:dyDescent="0.2">
      <c r="A35" s="256">
        <v>28</v>
      </c>
      <c r="B35" s="257" t="s">
        <v>28</v>
      </c>
      <c r="C35" s="258">
        <v>6725</v>
      </c>
      <c r="D35" s="259">
        <v>1187</v>
      </c>
      <c r="E35" s="258">
        <v>10073</v>
      </c>
      <c r="F35" s="259">
        <v>1618</v>
      </c>
      <c r="G35" s="258">
        <v>5167</v>
      </c>
      <c r="H35" s="260">
        <v>631</v>
      </c>
      <c r="I35" s="70"/>
    </row>
    <row r="36" spans="1:9" x14ac:dyDescent="0.2">
      <c r="A36" s="256">
        <v>29</v>
      </c>
      <c r="B36" s="257" t="s">
        <v>29</v>
      </c>
      <c r="C36" s="258">
        <v>250579</v>
      </c>
      <c r="D36" s="259">
        <v>1376</v>
      </c>
      <c r="E36" s="258">
        <v>311480</v>
      </c>
      <c r="F36" s="259">
        <v>1900</v>
      </c>
      <c r="G36" s="258">
        <v>115840</v>
      </c>
      <c r="H36" s="260">
        <v>938</v>
      </c>
      <c r="I36" s="70"/>
    </row>
    <row r="37" spans="1:9" x14ac:dyDescent="0.2">
      <c r="A37" s="256">
        <v>30</v>
      </c>
      <c r="B37" s="257" t="s">
        <v>30</v>
      </c>
      <c r="C37" s="258">
        <v>15669</v>
      </c>
      <c r="D37" s="259">
        <v>925</v>
      </c>
      <c r="E37" s="258">
        <v>25023</v>
      </c>
      <c r="F37" s="259">
        <v>1274</v>
      </c>
      <c r="G37" s="258">
        <v>14210</v>
      </c>
      <c r="H37" s="260">
        <v>595</v>
      </c>
      <c r="I37" s="70"/>
    </row>
    <row r="38" spans="1:9" x14ac:dyDescent="0.2">
      <c r="A38" s="256">
        <v>31</v>
      </c>
      <c r="B38" s="257" t="s">
        <v>31</v>
      </c>
      <c r="C38" s="258">
        <v>28887</v>
      </c>
      <c r="D38" s="259">
        <v>1176</v>
      </c>
      <c r="E38" s="258">
        <v>49555</v>
      </c>
      <c r="F38" s="259">
        <v>1495</v>
      </c>
      <c r="G38" s="258">
        <v>30568</v>
      </c>
      <c r="H38" s="260">
        <v>628</v>
      </c>
      <c r="I38" s="70"/>
    </row>
    <row r="39" spans="1:9" x14ac:dyDescent="0.2">
      <c r="A39" s="256">
        <v>32</v>
      </c>
      <c r="B39" s="257" t="s">
        <v>32</v>
      </c>
      <c r="C39" s="258">
        <v>3137</v>
      </c>
      <c r="D39" s="259">
        <v>304</v>
      </c>
      <c r="E39" s="258">
        <v>4758</v>
      </c>
      <c r="F39" s="259">
        <v>441</v>
      </c>
      <c r="G39" s="258">
        <v>2516</v>
      </c>
      <c r="H39" s="260">
        <v>221</v>
      </c>
      <c r="I39" s="70"/>
    </row>
    <row r="40" spans="1:9" x14ac:dyDescent="0.2">
      <c r="A40" s="256">
        <v>33</v>
      </c>
      <c r="B40" s="257" t="s">
        <v>33</v>
      </c>
      <c r="C40" s="258">
        <v>1325</v>
      </c>
      <c r="D40" s="259">
        <v>75</v>
      </c>
      <c r="E40" s="258">
        <v>1579</v>
      </c>
      <c r="F40" s="259">
        <v>90</v>
      </c>
      <c r="G40" s="258">
        <v>503</v>
      </c>
      <c r="H40" s="260">
        <v>23</v>
      </c>
      <c r="I40" s="70"/>
    </row>
    <row r="41" spans="1:9" x14ac:dyDescent="0.2">
      <c r="A41" s="256">
        <v>34</v>
      </c>
      <c r="B41" s="257" t="s">
        <v>34</v>
      </c>
      <c r="C41" s="258">
        <v>365172</v>
      </c>
      <c r="D41" s="259">
        <v>46581</v>
      </c>
      <c r="E41" s="258">
        <v>433766</v>
      </c>
      <c r="F41" s="259">
        <v>61668</v>
      </c>
      <c r="G41" s="258">
        <v>148420</v>
      </c>
      <c r="H41" s="260">
        <v>26001</v>
      </c>
      <c r="I41" s="70"/>
    </row>
    <row r="42" spans="1:9" ht="14.25" customHeight="1" x14ac:dyDescent="0.2">
      <c r="A42" s="256">
        <v>35</v>
      </c>
      <c r="B42" s="257" t="s">
        <v>35</v>
      </c>
      <c r="C42" s="258">
        <v>8607</v>
      </c>
      <c r="D42" s="259">
        <v>438</v>
      </c>
      <c r="E42" s="258">
        <v>10859</v>
      </c>
      <c r="F42" s="259">
        <v>665</v>
      </c>
      <c r="G42" s="258">
        <v>4674</v>
      </c>
      <c r="H42" s="260">
        <v>347</v>
      </c>
      <c r="I42" s="70"/>
    </row>
    <row r="43" spans="1:9" x14ac:dyDescent="0.2">
      <c r="A43" s="256">
        <v>36</v>
      </c>
      <c r="B43" s="257" t="s">
        <v>36</v>
      </c>
      <c r="C43" s="258">
        <v>65629</v>
      </c>
      <c r="D43" s="259">
        <v>197</v>
      </c>
      <c r="E43" s="258">
        <v>98386</v>
      </c>
      <c r="F43" s="259">
        <v>269</v>
      </c>
      <c r="G43" s="258">
        <v>54197</v>
      </c>
      <c r="H43" s="260">
        <v>126</v>
      </c>
      <c r="I43" s="70"/>
    </row>
    <row r="44" spans="1:9" x14ac:dyDescent="0.2">
      <c r="A44" s="256">
        <v>37</v>
      </c>
      <c r="B44" s="257" t="s">
        <v>37</v>
      </c>
      <c r="C44" s="258">
        <v>23556</v>
      </c>
      <c r="D44" s="259">
        <v>1012</v>
      </c>
      <c r="E44" s="258">
        <v>31627</v>
      </c>
      <c r="F44" s="259">
        <v>1554</v>
      </c>
      <c r="G44" s="258">
        <v>15055</v>
      </c>
      <c r="H44" s="260">
        <v>827</v>
      </c>
      <c r="I44" s="70"/>
    </row>
    <row r="45" spans="1:9" x14ac:dyDescent="0.2">
      <c r="A45" s="256">
        <v>38</v>
      </c>
      <c r="B45" s="257" t="s">
        <v>38</v>
      </c>
      <c r="C45" s="258">
        <v>69951</v>
      </c>
      <c r="D45" s="259">
        <v>1628</v>
      </c>
      <c r="E45" s="258">
        <v>83201</v>
      </c>
      <c r="F45" s="259">
        <v>2251</v>
      </c>
      <c r="G45" s="258">
        <v>26674</v>
      </c>
      <c r="H45" s="260">
        <v>877</v>
      </c>
      <c r="I45" s="70"/>
    </row>
    <row r="46" spans="1:9" x14ac:dyDescent="0.2">
      <c r="A46" s="256">
        <v>39</v>
      </c>
      <c r="B46" s="257" t="s">
        <v>39</v>
      </c>
      <c r="C46" s="258">
        <v>64214</v>
      </c>
      <c r="D46" s="259">
        <v>6587</v>
      </c>
      <c r="E46" s="258">
        <v>78066</v>
      </c>
      <c r="F46" s="259">
        <v>9108</v>
      </c>
      <c r="G46" s="258">
        <v>26829</v>
      </c>
      <c r="H46" s="260">
        <v>3701</v>
      </c>
      <c r="I46" s="70"/>
    </row>
    <row r="47" spans="1:9" x14ac:dyDescent="0.2">
      <c r="A47" s="256">
        <v>40</v>
      </c>
      <c r="B47" s="257" t="s">
        <v>40</v>
      </c>
      <c r="C47" s="258">
        <v>5022</v>
      </c>
      <c r="D47" s="259">
        <v>294</v>
      </c>
      <c r="E47" s="258">
        <v>6436</v>
      </c>
      <c r="F47" s="259">
        <v>481</v>
      </c>
      <c r="G47" s="258">
        <v>2782</v>
      </c>
      <c r="H47" s="260">
        <v>252</v>
      </c>
      <c r="I47" s="70"/>
    </row>
    <row r="48" spans="1:9" x14ac:dyDescent="0.2">
      <c r="A48" s="256"/>
      <c r="B48" s="271" t="s">
        <v>59</v>
      </c>
      <c r="C48" s="272">
        <f t="shared" ref="C48:H48" si="1">SUM(C33:C47)</f>
        <v>968205</v>
      </c>
      <c r="D48" s="273">
        <f t="shared" si="1"/>
        <v>64093</v>
      </c>
      <c r="E48" s="272">
        <f t="shared" si="1"/>
        <v>1220985</v>
      </c>
      <c r="F48" s="273">
        <f t="shared" si="1"/>
        <v>86130</v>
      </c>
      <c r="G48" s="272">
        <f>SUM(G33:G47)</f>
        <v>481581</v>
      </c>
      <c r="H48" s="274">
        <f t="shared" si="1"/>
        <v>36882</v>
      </c>
      <c r="I48" s="70"/>
    </row>
    <row r="49" spans="1:9" x14ac:dyDescent="0.2">
      <c r="A49" s="256"/>
      <c r="B49" s="271" t="s">
        <v>58</v>
      </c>
      <c r="C49" s="272">
        <f t="shared" ref="C49:H49" si="2">+C48+C32</f>
        <v>4707457</v>
      </c>
      <c r="D49" s="273">
        <f t="shared" si="2"/>
        <v>261682</v>
      </c>
      <c r="E49" s="272">
        <f t="shared" si="2"/>
        <v>5487595</v>
      </c>
      <c r="F49" s="273">
        <f t="shared" si="2"/>
        <v>329388</v>
      </c>
      <c r="G49" s="272">
        <f>+G48+G32</f>
        <v>1429090</v>
      </c>
      <c r="H49" s="274">
        <f t="shared" si="2"/>
        <v>104171</v>
      </c>
      <c r="I49" s="70"/>
    </row>
    <row r="50" spans="1:9" x14ac:dyDescent="0.2">
      <c r="A50" s="256">
        <v>41</v>
      </c>
      <c r="B50" s="257" t="s">
        <v>41</v>
      </c>
      <c r="C50" s="258">
        <v>35944</v>
      </c>
      <c r="D50" s="259">
        <v>1234</v>
      </c>
      <c r="E50" s="258">
        <v>58383</v>
      </c>
      <c r="F50" s="259">
        <v>2103</v>
      </c>
      <c r="G50" s="258">
        <v>43983</v>
      </c>
      <c r="H50" s="260">
        <v>1476</v>
      </c>
      <c r="I50" s="70"/>
    </row>
    <row r="51" spans="1:9" x14ac:dyDescent="0.2">
      <c r="A51" s="256">
        <v>42</v>
      </c>
      <c r="B51" s="257" t="s">
        <v>42</v>
      </c>
      <c r="C51" s="258">
        <v>649</v>
      </c>
      <c r="D51" s="259">
        <v>74</v>
      </c>
      <c r="E51" s="258">
        <v>1154</v>
      </c>
      <c r="F51" s="259">
        <v>138</v>
      </c>
      <c r="G51" s="258">
        <v>887</v>
      </c>
      <c r="H51" s="260">
        <v>114</v>
      </c>
      <c r="I51" s="70"/>
    </row>
    <row r="52" spans="1:9" x14ac:dyDescent="0.2">
      <c r="A52" s="256">
        <v>43</v>
      </c>
      <c r="B52" s="257" t="s">
        <v>149</v>
      </c>
      <c r="C52" s="258">
        <v>1058</v>
      </c>
      <c r="D52" s="259">
        <v>104</v>
      </c>
      <c r="E52" s="258">
        <v>1593</v>
      </c>
      <c r="F52" s="259">
        <v>230</v>
      </c>
      <c r="G52" s="258">
        <v>1094</v>
      </c>
      <c r="H52" s="260">
        <v>183</v>
      </c>
      <c r="I52" s="70"/>
    </row>
    <row r="53" spans="1:9" x14ac:dyDescent="0.2">
      <c r="A53" s="256">
        <v>44</v>
      </c>
      <c r="B53" s="257" t="s">
        <v>152</v>
      </c>
      <c r="C53" s="258">
        <v>3426</v>
      </c>
      <c r="D53" s="259">
        <v>919</v>
      </c>
      <c r="E53" s="258">
        <v>4860</v>
      </c>
      <c r="F53" s="259">
        <v>1795</v>
      </c>
      <c r="G53" s="258">
        <v>3165</v>
      </c>
      <c r="H53" s="260">
        <v>1447</v>
      </c>
      <c r="I53" s="70"/>
    </row>
    <row r="54" spans="1:9" x14ac:dyDescent="0.2">
      <c r="A54" s="256">
        <v>45</v>
      </c>
      <c r="B54" s="257" t="s">
        <v>43</v>
      </c>
      <c r="C54" s="258">
        <v>1172</v>
      </c>
      <c r="D54" s="259">
        <v>163</v>
      </c>
      <c r="E54" s="258">
        <v>1593</v>
      </c>
      <c r="F54" s="259">
        <v>234</v>
      </c>
      <c r="G54" s="258">
        <v>883</v>
      </c>
      <c r="H54" s="260">
        <v>152</v>
      </c>
      <c r="I54" s="70"/>
    </row>
    <row r="55" spans="1:9" x14ac:dyDescent="0.2">
      <c r="A55" s="256">
        <v>46</v>
      </c>
      <c r="B55" s="257" t="s">
        <v>44</v>
      </c>
      <c r="C55" s="258">
        <v>533831</v>
      </c>
      <c r="D55" s="259">
        <v>10100</v>
      </c>
      <c r="E55" s="258">
        <v>793780</v>
      </c>
      <c r="F55" s="259">
        <v>16459</v>
      </c>
      <c r="G55" s="258">
        <v>578460</v>
      </c>
      <c r="H55" s="260">
        <v>11807</v>
      </c>
      <c r="I55" s="70"/>
    </row>
    <row r="56" spans="1:9" x14ac:dyDescent="0.2">
      <c r="A56" s="256">
        <v>47</v>
      </c>
      <c r="B56" s="257" t="s">
        <v>45</v>
      </c>
      <c r="C56" s="258">
        <v>19837</v>
      </c>
      <c r="D56" s="259">
        <v>742</v>
      </c>
      <c r="E56" s="258">
        <v>34223</v>
      </c>
      <c r="F56" s="259">
        <v>1138</v>
      </c>
      <c r="G56" s="258">
        <v>25010</v>
      </c>
      <c r="H56" s="260">
        <v>756</v>
      </c>
      <c r="I56" s="70"/>
    </row>
    <row r="57" spans="1:9" x14ac:dyDescent="0.2">
      <c r="A57" s="256">
        <v>48</v>
      </c>
      <c r="B57" s="257" t="s">
        <v>46</v>
      </c>
      <c r="C57" s="258">
        <v>1233</v>
      </c>
      <c r="D57" s="259">
        <v>73</v>
      </c>
      <c r="E57" s="258">
        <v>2070</v>
      </c>
      <c r="F57" s="259">
        <v>144</v>
      </c>
      <c r="G57" s="258">
        <v>1515</v>
      </c>
      <c r="H57" s="260">
        <v>115</v>
      </c>
      <c r="I57" s="70"/>
    </row>
    <row r="58" spans="1:9" x14ac:dyDescent="0.2">
      <c r="A58" s="256">
        <v>49</v>
      </c>
      <c r="B58" s="257" t="s">
        <v>47</v>
      </c>
      <c r="C58" s="258">
        <v>6121</v>
      </c>
      <c r="D58" s="259">
        <v>72</v>
      </c>
      <c r="E58" s="258">
        <v>10883</v>
      </c>
      <c r="F58" s="259">
        <v>162</v>
      </c>
      <c r="G58" s="258">
        <v>8604</v>
      </c>
      <c r="H58" s="260">
        <v>137</v>
      </c>
      <c r="I58" s="70"/>
    </row>
    <row r="59" spans="1:9" x14ac:dyDescent="0.2">
      <c r="A59" s="256">
        <v>50</v>
      </c>
      <c r="B59" s="257" t="s">
        <v>48</v>
      </c>
      <c r="C59" s="258">
        <v>13785</v>
      </c>
      <c r="D59" s="259">
        <v>49</v>
      </c>
      <c r="E59" s="258">
        <v>23257</v>
      </c>
      <c r="F59" s="259">
        <v>95</v>
      </c>
      <c r="G59" s="258">
        <v>18646</v>
      </c>
      <c r="H59" s="260">
        <v>79</v>
      </c>
      <c r="I59" s="70"/>
    </row>
    <row r="60" spans="1:9" x14ac:dyDescent="0.2">
      <c r="A60" s="256">
        <v>51</v>
      </c>
      <c r="B60" s="257" t="s">
        <v>151</v>
      </c>
      <c r="C60" s="258">
        <v>347</v>
      </c>
      <c r="D60" s="259">
        <v>32</v>
      </c>
      <c r="E60" s="258">
        <v>367</v>
      </c>
      <c r="F60" s="259">
        <v>45</v>
      </c>
      <c r="G60" s="258">
        <v>43</v>
      </c>
      <c r="H60" s="260">
        <v>28</v>
      </c>
      <c r="I60" s="70"/>
    </row>
    <row r="61" spans="1:9" x14ac:dyDescent="0.2">
      <c r="A61" s="256">
        <v>52</v>
      </c>
      <c r="B61" s="257" t="s">
        <v>49</v>
      </c>
      <c r="C61" s="258">
        <v>14586</v>
      </c>
      <c r="D61" s="259">
        <v>1612</v>
      </c>
      <c r="E61" s="258">
        <v>18052</v>
      </c>
      <c r="F61" s="259">
        <v>2464</v>
      </c>
      <c r="G61" s="258">
        <v>9009</v>
      </c>
      <c r="H61" s="260">
        <v>1690</v>
      </c>
      <c r="I61" s="70"/>
    </row>
    <row r="62" spans="1:9" x14ac:dyDescent="0.2">
      <c r="A62" s="256">
        <v>53</v>
      </c>
      <c r="B62" s="257" t="s">
        <v>50</v>
      </c>
      <c r="C62" s="258">
        <v>2105</v>
      </c>
      <c r="D62" s="259">
        <v>110</v>
      </c>
      <c r="E62" s="258">
        <v>3287</v>
      </c>
      <c r="F62" s="259">
        <v>189</v>
      </c>
      <c r="G62" s="258">
        <v>2060</v>
      </c>
      <c r="H62" s="260">
        <v>140</v>
      </c>
      <c r="I62" s="70"/>
    </row>
    <row r="63" spans="1:9" x14ac:dyDescent="0.2">
      <c r="A63" s="256">
        <v>54</v>
      </c>
      <c r="B63" s="257" t="s">
        <v>51</v>
      </c>
      <c r="C63" s="258">
        <v>58181</v>
      </c>
      <c r="D63" s="259">
        <v>145</v>
      </c>
      <c r="E63" s="258">
        <v>92795</v>
      </c>
      <c r="F63" s="259">
        <v>210</v>
      </c>
      <c r="G63" s="258">
        <v>68366</v>
      </c>
      <c r="H63" s="260">
        <v>129</v>
      </c>
      <c r="I63" s="70"/>
    </row>
    <row r="64" spans="1:9" x14ac:dyDescent="0.2">
      <c r="A64" s="256">
        <v>55</v>
      </c>
      <c r="B64" s="257" t="s">
        <v>52</v>
      </c>
      <c r="C64" s="258">
        <v>807</v>
      </c>
      <c r="D64" s="259">
        <v>28</v>
      </c>
      <c r="E64" s="258">
        <v>1275</v>
      </c>
      <c r="F64" s="259">
        <v>66</v>
      </c>
      <c r="G64" s="258">
        <v>885</v>
      </c>
      <c r="H64" s="260">
        <v>54</v>
      </c>
      <c r="I64" s="70"/>
    </row>
    <row r="65" spans="1:9" ht="17.25" customHeight="1" x14ac:dyDescent="0.2">
      <c r="A65" s="256">
        <v>56</v>
      </c>
      <c r="B65" s="257" t="s">
        <v>53</v>
      </c>
      <c r="C65" s="258">
        <v>19065</v>
      </c>
      <c r="D65" s="259">
        <v>1372</v>
      </c>
      <c r="E65" s="258">
        <v>29874</v>
      </c>
      <c r="F65" s="259">
        <v>2137</v>
      </c>
      <c r="G65" s="258">
        <v>20482</v>
      </c>
      <c r="H65" s="260">
        <v>1472</v>
      </c>
      <c r="I65" s="70"/>
    </row>
    <row r="66" spans="1:9" x14ac:dyDescent="0.2">
      <c r="A66" s="256"/>
      <c r="B66" s="271" t="s">
        <v>61</v>
      </c>
      <c r="C66" s="272">
        <f t="shared" ref="C66:H66" si="3">SUM(C50:C65)</f>
        <v>712147</v>
      </c>
      <c r="D66" s="273">
        <f t="shared" si="3"/>
        <v>16829</v>
      </c>
      <c r="E66" s="272">
        <f t="shared" si="3"/>
        <v>1077446</v>
      </c>
      <c r="F66" s="273">
        <f t="shared" si="3"/>
        <v>27609</v>
      </c>
      <c r="G66" s="272">
        <f t="shared" si="3"/>
        <v>783092</v>
      </c>
      <c r="H66" s="274">
        <f t="shared" si="3"/>
        <v>19779</v>
      </c>
      <c r="I66" s="70"/>
    </row>
    <row r="67" spans="1:9" x14ac:dyDescent="0.2">
      <c r="A67" s="261"/>
      <c r="B67" s="262" t="s">
        <v>60</v>
      </c>
      <c r="C67" s="263">
        <f t="shared" ref="C67:H67" si="4">C66+C48+C32</f>
        <v>5419604</v>
      </c>
      <c r="D67" s="264">
        <f t="shared" si="4"/>
        <v>278511</v>
      </c>
      <c r="E67" s="263">
        <f t="shared" si="4"/>
        <v>6565041</v>
      </c>
      <c r="F67" s="264">
        <f t="shared" si="4"/>
        <v>356997</v>
      </c>
      <c r="G67" s="263">
        <f>G66+G48+G32</f>
        <v>2212182</v>
      </c>
      <c r="H67" s="265">
        <f t="shared" si="4"/>
        <v>123950</v>
      </c>
      <c r="I67" s="70"/>
    </row>
    <row r="68" spans="1:9" x14ac:dyDescent="0.2">
      <c r="G68" s="71"/>
    </row>
    <row r="69" spans="1:9" x14ac:dyDescent="0.2">
      <c r="B69" s="66"/>
    </row>
  </sheetData>
  <mergeCells count="9">
    <mergeCell ref="H5:H6"/>
    <mergeCell ref="J18:N18"/>
    <mergeCell ref="A2:H2"/>
    <mergeCell ref="A4:A6"/>
    <mergeCell ref="B4:B6"/>
    <mergeCell ref="C4:D4"/>
    <mergeCell ref="E4:F4"/>
    <mergeCell ref="G4:H4"/>
    <mergeCell ref="G5:G6"/>
  </mergeCells>
  <phoneticPr fontId="2" type="noConversion"/>
  <pageMargins left="0.74803149606299213" right="0.74803149606299213" top="0.98425196850393704" bottom="0.98425196850393704" header="0" footer="0"/>
  <pageSetup scale="35" orientation="portrait" r:id="rId1"/>
  <headerFooter alignWithMargins="0"/>
  <ignoredErrors>
    <ignoredError sqref="C32:H32"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
    <pageSetUpPr fitToPage="1"/>
  </sheetPr>
  <dimension ref="A2:U132"/>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4" width="15.85546875" style="68" customWidth="1"/>
    <col min="5" max="8" width="15.85546875" style="69" customWidth="1"/>
    <col min="9" max="12" width="14.85546875" style="69" customWidth="1"/>
    <col min="13" max="19" width="11.42578125" style="68"/>
    <col min="20" max="20" width="66.42578125" style="68" bestFit="1" customWidth="1"/>
    <col min="21" max="16384" width="11.42578125" style="68"/>
  </cols>
  <sheetData>
    <row r="2" spans="1:21" ht="16.899999999999999" customHeight="1" x14ac:dyDescent="0.2">
      <c r="A2" s="434" t="s">
        <v>406</v>
      </c>
      <c r="B2" s="434"/>
      <c r="C2" s="434"/>
      <c r="D2" s="434"/>
      <c r="E2" s="434"/>
      <c r="F2" s="434"/>
      <c r="G2" s="434"/>
      <c r="H2" s="434"/>
      <c r="I2" s="434"/>
      <c r="J2" s="434"/>
      <c r="K2" s="434"/>
      <c r="L2" s="434"/>
    </row>
    <row r="3" spans="1:21" ht="16.899999999999999" customHeight="1" x14ac:dyDescent="0.2">
      <c r="A3" s="270"/>
      <c r="B3" s="270"/>
      <c r="C3" s="270"/>
      <c r="D3" s="270"/>
      <c r="E3" s="270"/>
      <c r="F3" s="270"/>
      <c r="G3" s="270"/>
      <c r="H3" s="270"/>
      <c r="I3" s="72"/>
      <c r="J3" s="72"/>
      <c r="K3" s="72"/>
      <c r="L3" s="72"/>
    </row>
    <row r="4" spans="1:21" ht="30" customHeight="1" x14ac:dyDescent="0.2">
      <c r="A4" s="435" t="s">
        <v>233</v>
      </c>
      <c r="B4" s="443" t="s">
        <v>0</v>
      </c>
      <c r="C4" s="446" t="s">
        <v>414</v>
      </c>
      <c r="D4" s="446"/>
      <c r="E4" s="446" t="s">
        <v>415</v>
      </c>
      <c r="F4" s="446"/>
      <c r="G4" s="446" t="s">
        <v>416</v>
      </c>
      <c r="H4" s="446"/>
      <c r="I4" s="446" t="s">
        <v>417</v>
      </c>
      <c r="J4" s="446"/>
      <c r="K4" s="441" t="s">
        <v>418</v>
      </c>
      <c r="L4" s="442"/>
      <c r="U4" s="73"/>
    </row>
    <row r="5" spans="1:21" ht="15" customHeight="1" x14ac:dyDescent="0.2">
      <c r="A5" s="436"/>
      <c r="B5" s="444"/>
      <c r="C5" s="252" t="s">
        <v>54</v>
      </c>
      <c r="D5" s="253" t="s">
        <v>55</v>
      </c>
      <c r="E5" s="252" t="s">
        <v>54</v>
      </c>
      <c r="F5" s="253" t="s">
        <v>55</v>
      </c>
      <c r="G5" s="252" t="s">
        <v>54</v>
      </c>
      <c r="H5" s="253" t="s">
        <v>55</v>
      </c>
      <c r="I5" s="252" t="s">
        <v>54</v>
      </c>
      <c r="J5" s="253" t="s">
        <v>55</v>
      </c>
      <c r="K5" s="447" t="s">
        <v>54</v>
      </c>
      <c r="L5" s="449" t="s">
        <v>55</v>
      </c>
    </row>
    <row r="6" spans="1:21" ht="15" customHeight="1" x14ac:dyDescent="0.2">
      <c r="A6" s="437"/>
      <c r="B6" s="445"/>
      <c r="C6" s="254">
        <v>39901</v>
      </c>
      <c r="D6" s="255">
        <v>39901</v>
      </c>
      <c r="E6" s="254">
        <v>39992</v>
      </c>
      <c r="F6" s="255">
        <v>39992</v>
      </c>
      <c r="G6" s="254">
        <v>40083</v>
      </c>
      <c r="H6" s="255">
        <v>40083</v>
      </c>
      <c r="I6" s="254">
        <v>40174</v>
      </c>
      <c r="J6" s="255">
        <v>40174</v>
      </c>
      <c r="K6" s="448"/>
      <c r="L6" s="450"/>
    </row>
    <row r="7" spans="1:21" x14ac:dyDescent="0.2">
      <c r="A7" s="256">
        <v>1</v>
      </c>
      <c r="B7" s="257" t="s">
        <v>1</v>
      </c>
      <c r="C7" s="258">
        <v>13414</v>
      </c>
      <c r="D7" s="259">
        <v>1216</v>
      </c>
      <c r="E7" s="258">
        <v>14290</v>
      </c>
      <c r="F7" s="259">
        <v>1275</v>
      </c>
      <c r="G7" s="258">
        <v>15111</v>
      </c>
      <c r="H7" s="259">
        <v>1347</v>
      </c>
      <c r="I7" s="258">
        <v>16147</v>
      </c>
      <c r="J7" s="259">
        <v>1410</v>
      </c>
      <c r="K7" s="258">
        <v>3473</v>
      </c>
      <c r="L7" s="260">
        <v>268</v>
      </c>
      <c r="N7" s="20"/>
      <c r="O7" s="20"/>
    </row>
    <row r="8" spans="1:21" x14ac:dyDescent="0.2">
      <c r="A8" s="256">
        <v>2</v>
      </c>
      <c r="B8" s="257" t="s">
        <v>2</v>
      </c>
      <c r="C8" s="258">
        <v>26553</v>
      </c>
      <c r="D8" s="259">
        <v>1284</v>
      </c>
      <c r="E8" s="258">
        <v>28568</v>
      </c>
      <c r="F8" s="259">
        <v>1367</v>
      </c>
      <c r="G8" s="258">
        <v>30524</v>
      </c>
      <c r="H8" s="259">
        <v>1465</v>
      </c>
      <c r="I8" s="258">
        <v>32787</v>
      </c>
      <c r="J8" s="259">
        <v>1522</v>
      </c>
      <c r="K8" s="258">
        <v>8183</v>
      </c>
      <c r="L8" s="260">
        <v>326</v>
      </c>
      <c r="N8" s="20"/>
      <c r="O8" s="20"/>
    </row>
    <row r="9" spans="1:21" x14ac:dyDescent="0.2">
      <c r="A9" s="256">
        <v>3</v>
      </c>
      <c r="B9" s="257" t="s">
        <v>3</v>
      </c>
      <c r="C9" s="258">
        <v>58085</v>
      </c>
      <c r="D9" s="259">
        <v>4201</v>
      </c>
      <c r="E9" s="258">
        <v>61845</v>
      </c>
      <c r="F9" s="259">
        <v>4577</v>
      </c>
      <c r="G9" s="258">
        <v>65782</v>
      </c>
      <c r="H9" s="259">
        <v>4943</v>
      </c>
      <c r="I9" s="258">
        <v>70639</v>
      </c>
      <c r="J9" s="259">
        <v>5278</v>
      </c>
      <c r="K9" s="258">
        <v>15991</v>
      </c>
      <c r="L9" s="260">
        <v>1375</v>
      </c>
      <c r="N9" s="20"/>
      <c r="O9" s="20"/>
    </row>
    <row r="10" spans="1:21" x14ac:dyDescent="0.2">
      <c r="A10" s="256">
        <v>4</v>
      </c>
      <c r="B10" s="257" t="s">
        <v>4</v>
      </c>
      <c r="C10" s="258">
        <v>46702</v>
      </c>
      <c r="D10" s="259">
        <v>2094</v>
      </c>
      <c r="E10" s="258">
        <v>50356</v>
      </c>
      <c r="F10" s="259">
        <v>2300</v>
      </c>
      <c r="G10" s="258">
        <v>53865</v>
      </c>
      <c r="H10" s="259">
        <v>2523</v>
      </c>
      <c r="I10" s="258">
        <v>58547</v>
      </c>
      <c r="J10" s="259">
        <v>2710</v>
      </c>
      <c r="K10" s="258">
        <v>15206</v>
      </c>
      <c r="L10" s="260">
        <v>789</v>
      </c>
    </row>
    <row r="11" spans="1:21" x14ac:dyDescent="0.2">
      <c r="A11" s="256">
        <v>5</v>
      </c>
      <c r="B11" s="257" t="s">
        <v>5</v>
      </c>
      <c r="C11" s="258">
        <v>197571</v>
      </c>
      <c r="D11" s="259">
        <v>3176</v>
      </c>
      <c r="E11" s="258">
        <v>218245</v>
      </c>
      <c r="F11" s="259">
        <v>3405</v>
      </c>
      <c r="G11" s="258">
        <v>238093</v>
      </c>
      <c r="H11" s="259">
        <v>3687</v>
      </c>
      <c r="I11" s="258">
        <v>264459</v>
      </c>
      <c r="J11" s="259">
        <v>3881</v>
      </c>
      <c r="K11" s="258">
        <v>85389</v>
      </c>
      <c r="L11" s="260">
        <v>913</v>
      </c>
    </row>
    <row r="12" spans="1:21" x14ac:dyDescent="0.2">
      <c r="A12" s="256">
        <v>6</v>
      </c>
      <c r="B12" s="257" t="s">
        <v>6</v>
      </c>
      <c r="C12" s="258">
        <v>3840</v>
      </c>
      <c r="D12" s="259">
        <v>3859</v>
      </c>
      <c r="E12" s="258">
        <v>4029</v>
      </c>
      <c r="F12" s="259">
        <v>3980</v>
      </c>
      <c r="G12" s="258">
        <v>4265</v>
      </c>
      <c r="H12" s="259">
        <v>4130</v>
      </c>
      <c r="I12" s="258">
        <v>4519</v>
      </c>
      <c r="J12" s="259">
        <v>4227</v>
      </c>
      <c r="K12" s="258">
        <v>843</v>
      </c>
      <c r="L12" s="260">
        <v>510</v>
      </c>
    </row>
    <row r="13" spans="1:21" x14ac:dyDescent="0.2">
      <c r="A13" s="256">
        <v>7</v>
      </c>
      <c r="B13" s="257" t="s">
        <v>7</v>
      </c>
      <c r="C13" s="258">
        <v>537721</v>
      </c>
      <c r="D13" s="259">
        <v>42967</v>
      </c>
      <c r="E13" s="258">
        <v>559317</v>
      </c>
      <c r="F13" s="259">
        <v>44830</v>
      </c>
      <c r="G13" s="258">
        <v>577327</v>
      </c>
      <c r="H13" s="259">
        <v>46878</v>
      </c>
      <c r="I13" s="258">
        <v>599903</v>
      </c>
      <c r="J13" s="259">
        <v>48468</v>
      </c>
      <c r="K13" s="258">
        <v>81199</v>
      </c>
      <c r="L13" s="260">
        <v>7369</v>
      </c>
    </row>
    <row r="14" spans="1:21" x14ac:dyDescent="0.2">
      <c r="A14" s="256">
        <v>8</v>
      </c>
      <c r="B14" s="257" t="s">
        <v>8</v>
      </c>
      <c r="C14" s="258">
        <v>35117</v>
      </c>
      <c r="D14" s="259">
        <v>8009</v>
      </c>
      <c r="E14" s="258">
        <v>37825</v>
      </c>
      <c r="F14" s="259">
        <v>8578</v>
      </c>
      <c r="G14" s="258">
        <v>40156</v>
      </c>
      <c r="H14" s="259">
        <v>9162</v>
      </c>
      <c r="I14" s="258">
        <v>43739</v>
      </c>
      <c r="J14" s="259">
        <v>9688</v>
      </c>
      <c r="K14" s="258">
        <v>10922</v>
      </c>
      <c r="L14" s="260">
        <v>2257</v>
      </c>
    </row>
    <row r="15" spans="1:21" x14ac:dyDescent="0.2">
      <c r="A15" s="256">
        <v>9</v>
      </c>
      <c r="B15" s="257" t="s">
        <v>9</v>
      </c>
      <c r="C15" s="258">
        <v>2224</v>
      </c>
      <c r="D15" s="259">
        <v>121</v>
      </c>
      <c r="E15" s="258">
        <v>2498</v>
      </c>
      <c r="F15" s="259">
        <v>131</v>
      </c>
      <c r="G15" s="258">
        <v>2751</v>
      </c>
      <c r="H15" s="259">
        <v>138</v>
      </c>
      <c r="I15" s="258">
        <v>3092</v>
      </c>
      <c r="J15" s="259">
        <v>146</v>
      </c>
      <c r="K15" s="258">
        <v>1040</v>
      </c>
      <c r="L15" s="260">
        <v>35</v>
      </c>
    </row>
    <row r="16" spans="1:21" x14ac:dyDescent="0.2">
      <c r="A16" s="256">
        <v>10</v>
      </c>
      <c r="B16" s="257" t="s">
        <v>10</v>
      </c>
      <c r="C16" s="258">
        <v>2218</v>
      </c>
      <c r="D16" s="259">
        <v>576</v>
      </c>
      <c r="E16" s="258">
        <v>2389</v>
      </c>
      <c r="F16" s="259">
        <v>613</v>
      </c>
      <c r="G16" s="258">
        <v>2561</v>
      </c>
      <c r="H16" s="259">
        <v>656</v>
      </c>
      <c r="I16" s="258">
        <v>2733</v>
      </c>
      <c r="J16" s="259">
        <v>681</v>
      </c>
      <c r="K16" s="258">
        <v>623</v>
      </c>
      <c r="L16" s="260">
        <v>146</v>
      </c>
    </row>
    <row r="17" spans="1:18" x14ac:dyDescent="0.2">
      <c r="A17" s="256">
        <v>11</v>
      </c>
      <c r="B17" s="257" t="s">
        <v>11</v>
      </c>
      <c r="C17" s="258">
        <v>191247</v>
      </c>
      <c r="D17" s="259">
        <v>6807</v>
      </c>
      <c r="E17" s="258">
        <v>205515</v>
      </c>
      <c r="F17" s="259">
        <v>7256</v>
      </c>
      <c r="G17" s="258">
        <v>218557</v>
      </c>
      <c r="H17" s="259">
        <v>7791</v>
      </c>
      <c r="I17" s="258">
        <v>236290</v>
      </c>
      <c r="J17" s="259">
        <v>8243</v>
      </c>
      <c r="K17" s="258">
        <v>58562</v>
      </c>
      <c r="L17" s="260">
        <v>1963</v>
      </c>
    </row>
    <row r="18" spans="1:18" ht="15" x14ac:dyDescent="0.2">
      <c r="A18" s="256">
        <v>12</v>
      </c>
      <c r="B18" s="257" t="s">
        <v>12</v>
      </c>
      <c r="C18" s="258">
        <v>7517</v>
      </c>
      <c r="D18" s="259">
        <v>565</v>
      </c>
      <c r="E18" s="258">
        <v>8071</v>
      </c>
      <c r="F18" s="259">
        <v>598</v>
      </c>
      <c r="G18" s="258">
        <v>8562</v>
      </c>
      <c r="H18" s="259">
        <v>640</v>
      </c>
      <c r="I18" s="258">
        <v>9286</v>
      </c>
      <c r="J18" s="259">
        <v>671</v>
      </c>
      <c r="K18" s="258">
        <v>2344</v>
      </c>
      <c r="L18" s="260">
        <v>139</v>
      </c>
      <c r="N18" s="451"/>
      <c r="O18" s="451"/>
      <c r="P18" s="451"/>
      <c r="Q18" s="451"/>
      <c r="R18" s="451"/>
    </row>
    <row r="19" spans="1:18" x14ac:dyDescent="0.2">
      <c r="A19" s="256">
        <v>13</v>
      </c>
      <c r="B19" s="257" t="s">
        <v>13</v>
      </c>
      <c r="C19" s="258">
        <v>1458</v>
      </c>
      <c r="D19" s="259">
        <v>142</v>
      </c>
      <c r="E19" s="258">
        <v>1564</v>
      </c>
      <c r="F19" s="259">
        <v>150</v>
      </c>
      <c r="G19" s="258">
        <v>1642</v>
      </c>
      <c r="H19" s="259">
        <v>162</v>
      </c>
      <c r="I19" s="258">
        <v>1727</v>
      </c>
      <c r="J19" s="259">
        <v>177</v>
      </c>
      <c r="K19" s="258">
        <v>339</v>
      </c>
      <c r="L19" s="260">
        <v>48</v>
      </c>
    </row>
    <row r="20" spans="1:18" x14ac:dyDescent="0.2">
      <c r="A20" s="256">
        <v>14</v>
      </c>
      <c r="B20" s="257" t="s">
        <v>14</v>
      </c>
      <c r="C20" s="258">
        <v>4223</v>
      </c>
      <c r="D20" s="259">
        <v>440</v>
      </c>
      <c r="E20" s="258">
        <v>4512</v>
      </c>
      <c r="F20" s="259">
        <v>460</v>
      </c>
      <c r="G20" s="258">
        <v>4782</v>
      </c>
      <c r="H20" s="259">
        <v>498</v>
      </c>
      <c r="I20" s="258">
        <v>5143</v>
      </c>
      <c r="J20" s="259">
        <v>522</v>
      </c>
      <c r="K20" s="258">
        <v>1156</v>
      </c>
      <c r="L20" s="260">
        <v>112</v>
      </c>
    </row>
    <row r="21" spans="1:18" x14ac:dyDescent="0.2">
      <c r="A21" s="256">
        <v>15</v>
      </c>
      <c r="B21" s="257" t="s">
        <v>15</v>
      </c>
      <c r="C21" s="258">
        <v>10416</v>
      </c>
      <c r="D21" s="259">
        <v>821</v>
      </c>
      <c r="E21" s="258">
        <v>11248</v>
      </c>
      <c r="F21" s="259">
        <v>890</v>
      </c>
      <c r="G21" s="258">
        <v>11939</v>
      </c>
      <c r="H21" s="259">
        <v>962</v>
      </c>
      <c r="I21" s="258">
        <v>12828</v>
      </c>
      <c r="J21" s="259">
        <v>1021</v>
      </c>
      <c r="K21" s="258">
        <v>3047</v>
      </c>
      <c r="L21" s="260">
        <v>257</v>
      </c>
    </row>
    <row r="22" spans="1:18" x14ac:dyDescent="0.2">
      <c r="A22" s="256">
        <v>16</v>
      </c>
      <c r="B22" s="257" t="s">
        <v>16</v>
      </c>
      <c r="C22" s="258">
        <v>7055</v>
      </c>
      <c r="D22" s="259">
        <v>953</v>
      </c>
      <c r="E22" s="258">
        <v>7519</v>
      </c>
      <c r="F22" s="259">
        <v>1005</v>
      </c>
      <c r="G22" s="258">
        <v>7929</v>
      </c>
      <c r="H22" s="259">
        <v>1080</v>
      </c>
      <c r="I22" s="258">
        <v>8441</v>
      </c>
      <c r="J22" s="259">
        <v>1135</v>
      </c>
      <c r="K22" s="258">
        <v>1819</v>
      </c>
      <c r="L22" s="260">
        <v>240</v>
      </c>
    </row>
    <row r="23" spans="1:18" x14ac:dyDescent="0.2">
      <c r="A23" s="256">
        <v>17</v>
      </c>
      <c r="B23" s="257" t="s">
        <v>17</v>
      </c>
      <c r="C23" s="258">
        <v>5592</v>
      </c>
      <c r="D23" s="259">
        <v>914</v>
      </c>
      <c r="E23" s="258">
        <v>5968</v>
      </c>
      <c r="F23" s="259">
        <v>980</v>
      </c>
      <c r="G23" s="258">
        <v>6367</v>
      </c>
      <c r="H23" s="259">
        <v>1050</v>
      </c>
      <c r="I23" s="258">
        <v>6935</v>
      </c>
      <c r="J23" s="259">
        <v>1122</v>
      </c>
      <c r="K23" s="258">
        <v>1689</v>
      </c>
      <c r="L23" s="260">
        <v>269</v>
      </c>
    </row>
    <row r="24" spans="1:18" x14ac:dyDescent="0.2">
      <c r="A24" s="256">
        <v>18</v>
      </c>
      <c r="B24" s="257" t="s">
        <v>409</v>
      </c>
      <c r="C24" s="375" t="s">
        <v>56</v>
      </c>
      <c r="D24" s="259">
        <v>1827</v>
      </c>
      <c r="E24" s="375" t="s">
        <v>56</v>
      </c>
      <c r="F24" s="259">
        <v>1961</v>
      </c>
      <c r="G24" s="375" t="s">
        <v>56</v>
      </c>
      <c r="H24" s="259">
        <v>2098</v>
      </c>
      <c r="I24" s="375" t="s">
        <v>56</v>
      </c>
      <c r="J24" s="259">
        <v>2213</v>
      </c>
      <c r="K24" s="258">
        <v>0</v>
      </c>
      <c r="L24" s="260">
        <v>538</v>
      </c>
    </row>
    <row r="25" spans="1:18" x14ac:dyDescent="0.2">
      <c r="A25" s="256">
        <v>19</v>
      </c>
      <c r="B25" s="257" t="s">
        <v>19</v>
      </c>
      <c r="C25" s="258">
        <v>1222705</v>
      </c>
      <c r="D25" s="259">
        <v>37857</v>
      </c>
      <c r="E25" s="258">
        <v>1326546</v>
      </c>
      <c r="F25" s="259">
        <v>41114</v>
      </c>
      <c r="G25" s="258">
        <v>1427661</v>
      </c>
      <c r="H25" s="259">
        <v>44832</v>
      </c>
      <c r="I25" s="258">
        <v>1523606</v>
      </c>
      <c r="J25" s="259">
        <v>47223</v>
      </c>
      <c r="K25" s="258">
        <v>339944</v>
      </c>
      <c r="L25" s="260">
        <v>10383</v>
      </c>
    </row>
    <row r="26" spans="1:18" x14ac:dyDescent="0.2">
      <c r="A26" s="256">
        <v>20</v>
      </c>
      <c r="B26" s="257" t="s">
        <v>20</v>
      </c>
      <c r="C26" s="258">
        <v>90399</v>
      </c>
      <c r="D26" s="259">
        <v>375</v>
      </c>
      <c r="E26" s="258">
        <v>96678</v>
      </c>
      <c r="F26" s="259">
        <v>385</v>
      </c>
      <c r="G26" s="258">
        <v>102991</v>
      </c>
      <c r="H26" s="259">
        <v>399</v>
      </c>
      <c r="I26" s="258">
        <v>109567</v>
      </c>
      <c r="J26" s="259">
        <v>422</v>
      </c>
      <c r="K26" s="258">
        <v>22778</v>
      </c>
      <c r="L26" s="260">
        <v>55</v>
      </c>
    </row>
    <row r="27" spans="1:18" x14ac:dyDescent="0.2">
      <c r="A27" s="256">
        <v>21</v>
      </c>
      <c r="B27" s="257" t="s">
        <v>21</v>
      </c>
      <c r="C27" s="258">
        <v>1586546</v>
      </c>
      <c r="D27" s="259">
        <v>92036</v>
      </c>
      <c r="E27" s="258">
        <v>1642351</v>
      </c>
      <c r="F27" s="259">
        <v>96555</v>
      </c>
      <c r="G27" s="258">
        <v>1689340</v>
      </c>
      <c r="H27" s="259">
        <v>101787</v>
      </c>
      <c r="I27" s="258">
        <v>1743599</v>
      </c>
      <c r="J27" s="259">
        <v>105749</v>
      </c>
      <c r="K27" s="258">
        <v>201986</v>
      </c>
      <c r="L27" s="260">
        <v>17683</v>
      </c>
    </row>
    <row r="28" spans="1:18" x14ac:dyDescent="0.2">
      <c r="A28" s="256">
        <v>22</v>
      </c>
      <c r="B28" s="257" t="s">
        <v>22</v>
      </c>
      <c r="C28" s="258">
        <v>3740</v>
      </c>
      <c r="D28" s="259">
        <v>919</v>
      </c>
      <c r="E28" s="258">
        <v>3916</v>
      </c>
      <c r="F28" s="259">
        <v>947</v>
      </c>
      <c r="G28" s="258">
        <v>4071</v>
      </c>
      <c r="H28" s="259">
        <v>997</v>
      </c>
      <c r="I28" s="258">
        <v>4284</v>
      </c>
      <c r="J28" s="259">
        <v>1035</v>
      </c>
      <c r="K28" s="258">
        <v>702</v>
      </c>
      <c r="L28" s="260">
        <v>157</v>
      </c>
    </row>
    <row r="29" spans="1:18" x14ac:dyDescent="0.2">
      <c r="A29" s="256">
        <v>23</v>
      </c>
      <c r="B29" s="257" t="s">
        <v>23</v>
      </c>
      <c r="C29" s="258">
        <v>277561</v>
      </c>
      <c r="D29" s="259">
        <v>41022</v>
      </c>
      <c r="E29" s="258">
        <v>304413</v>
      </c>
      <c r="F29" s="259">
        <v>44140</v>
      </c>
      <c r="G29" s="258">
        <v>326640</v>
      </c>
      <c r="H29" s="259">
        <v>47491</v>
      </c>
      <c r="I29" s="258">
        <v>352605</v>
      </c>
      <c r="J29" s="259">
        <v>49951</v>
      </c>
      <c r="K29" s="258">
        <v>90331</v>
      </c>
      <c r="L29" s="260">
        <v>12326</v>
      </c>
    </row>
    <row r="30" spans="1:18" x14ac:dyDescent="0.2">
      <c r="A30" s="256">
        <v>24</v>
      </c>
      <c r="B30" s="257" t="s">
        <v>410</v>
      </c>
      <c r="C30" s="258">
        <v>85537</v>
      </c>
      <c r="D30" s="259">
        <v>2616</v>
      </c>
      <c r="E30" s="258">
        <v>90937</v>
      </c>
      <c r="F30" s="259">
        <v>2724</v>
      </c>
      <c r="G30" s="258">
        <v>95689</v>
      </c>
      <c r="H30" s="259">
        <v>3005</v>
      </c>
      <c r="I30" s="258">
        <v>102304</v>
      </c>
      <c r="J30" s="259">
        <v>3205</v>
      </c>
      <c r="K30" s="258">
        <v>23204</v>
      </c>
      <c r="L30" s="260">
        <v>898</v>
      </c>
    </row>
    <row r="31" spans="1:18" x14ac:dyDescent="0.2">
      <c r="A31" s="256">
        <v>25</v>
      </c>
      <c r="B31" s="257" t="s">
        <v>25</v>
      </c>
      <c r="C31" s="258">
        <v>15773</v>
      </c>
      <c r="D31" s="259">
        <v>1740</v>
      </c>
      <c r="E31" s="258">
        <v>16946</v>
      </c>
      <c r="F31" s="259">
        <v>1843</v>
      </c>
      <c r="G31" s="258">
        <v>18060</v>
      </c>
      <c r="H31" s="259">
        <v>2001</v>
      </c>
      <c r="I31" s="258">
        <v>19525</v>
      </c>
      <c r="J31" s="259">
        <v>2126</v>
      </c>
      <c r="K31" s="258">
        <v>4819</v>
      </c>
      <c r="L31" s="260">
        <v>512</v>
      </c>
    </row>
    <row r="32" spans="1:18" x14ac:dyDescent="0.2">
      <c r="A32" s="256"/>
      <c r="B32" s="271" t="s">
        <v>57</v>
      </c>
      <c r="C32" s="272">
        <f t="shared" ref="C32:H32" si="0">SUM(C7:C31)</f>
        <v>4433214</v>
      </c>
      <c r="D32" s="273">
        <f t="shared" si="0"/>
        <v>256537</v>
      </c>
      <c r="E32" s="272">
        <f t="shared" si="0"/>
        <v>4705546</v>
      </c>
      <c r="F32" s="273">
        <f t="shared" si="0"/>
        <v>272064</v>
      </c>
      <c r="G32" s="272">
        <f t="shared" si="0"/>
        <v>4954665</v>
      </c>
      <c r="H32" s="273">
        <f t="shared" si="0"/>
        <v>289722</v>
      </c>
      <c r="I32" s="272">
        <f>SUM(I7:I31)</f>
        <v>5232705</v>
      </c>
      <c r="J32" s="273">
        <f>SUM(J7:J31)</f>
        <v>302826</v>
      </c>
      <c r="K32" s="272">
        <f>SUM(K7:K31)</f>
        <v>975589</v>
      </c>
      <c r="L32" s="274">
        <f>SUM(L7:L31)</f>
        <v>59568</v>
      </c>
    </row>
    <row r="33" spans="1:12" x14ac:dyDescent="0.2">
      <c r="A33" s="256">
        <v>26</v>
      </c>
      <c r="B33" s="257" t="s">
        <v>150</v>
      </c>
      <c r="C33" s="258">
        <v>51333</v>
      </c>
      <c r="D33" s="259">
        <v>3358</v>
      </c>
      <c r="E33" s="258">
        <v>56517</v>
      </c>
      <c r="F33" s="259">
        <v>3710</v>
      </c>
      <c r="G33" s="258">
        <v>61280</v>
      </c>
      <c r="H33" s="259">
        <v>4129</v>
      </c>
      <c r="I33" s="258">
        <v>67472</v>
      </c>
      <c r="J33" s="259">
        <v>4484</v>
      </c>
      <c r="K33" s="258">
        <v>21074</v>
      </c>
      <c r="L33" s="260">
        <v>1513</v>
      </c>
    </row>
    <row r="34" spans="1:12" x14ac:dyDescent="0.2">
      <c r="A34" s="256">
        <v>27</v>
      </c>
      <c r="B34" s="257" t="s">
        <v>27</v>
      </c>
      <c r="C34" s="258">
        <v>35088</v>
      </c>
      <c r="D34" s="259">
        <v>371</v>
      </c>
      <c r="E34" s="258">
        <v>38293</v>
      </c>
      <c r="F34" s="259">
        <v>403</v>
      </c>
      <c r="G34" s="258">
        <v>41407</v>
      </c>
      <c r="H34" s="259">
        <v>446</v>
      </c>
      <c r="I34" s="258">
        <v>45566</v>
      </c>
      <c r="J34" s="259">
        <v>481</v>
      </c>
      <c r="K34" s="258">
        <v>15788</v>
      </c>
      <c r="L34" s="260">
        <v>136</v>
      </c>
    </row>
    <row r="35" spans="1:12" x14ac:dyDescent="0.2">
      <c r="A35" s="256">
        <v>28</v>
      </c>
      <c r="B35" s="257" t="s">
        <v>28</v>
      </c>
      <c r="C35" s="258">
        <v>10911</v>
      </c>
      <c r="D35" s="259">
        <v>1721</v>
      </c>
      <c r="E35" s="258">
        <v>11829</v>
      </c>
      <c r="F35" s="259">
        <v>1839</v>
      </c>
      <c r="G35" s="258">
        <v>12782</v>
      </c>
      <c r="H35" s="259">
        <v>1972</v>
      </c>
      <c r="I35" s="258">
        <v>13774</v>
      </c>
      <c r="J35" s="259">
        <v>2096</v>
      </c>
      <c r="K35" s="258">
        <v>3701</v>
      </c>
      <c r="L35" s="260">
        <v>478</v>
      </c>
    </row>
    <row r="36" spans="1:12" x14ac:dyDescent="0.2">
      <c r="A36" s="256">
        <v>29</v>
      </c>
      <c r="B36" s="257" t="s">
        <v>29</v>
      </c>
      <c r="C36" s="258">
        <v>339512</v>
      </c>
      <c r="D36" s="259">
        <v>2115</v>
      </c>
      <c r="E36" s="258">
        <v>370023</v>
      </c>
      <c r="F36" s="259">
        <v>2372</v>
      </c>
      <c r="G36" s="258">
        <v>398929</v>
      </c>
      <c r="H36" s="259">
        <v>2600</v>
      </c>
      <c r="I36" s="258">
        <v>437419</v>
      </c>
      <c r="J36" s="259">
        <v>2847</v>
      </c>
      <c r="K36" s="258">
        <v>125939</v>
      </c>
      <c r="L36" s="260">
        <v>947</v>
      </c>
    </row>
    <row r="37" spans="1:12" x14ac:dyDescent="0.2">
      <c r="A37" s="256">
        <v>30</v>
      </c>
      <c r="B37" s="257" t="s">
        <v>30</v>
      </c>
      <c r="C37" s="258">
        <v>27320</v>
      </c>
      <c r="D37" s="259">
        <v>1401</v>
      </c>
      <c r="E37" s="258">
        <v>29583</v>
      </c>
      <c r="F37" s="259">
        <v>1527</v>
      </c>
      <c r="G37" s="258">
        <v>31661</v>
      </c>
      <c r="H37" s="259">
        <v>1643</v>
      </c>
      <c r="I37" s="258">
        <v>34298</v>
      </c>
      <c r="J37" s="259">
        <v>1759</v>
      </c>
      <c r="K37" s="258">
        <v>9275</v>
      </c>
      <c r="L37" s="260">
        <v>485</v>
      </c>
    </row>
    <row r="38" spans="1:12" x14ac:dyDescent="0.2">
      <c r="A38" s="256">
        <v>31</v>
      </c>
      <c r="B38" s="257" t="s">
        <v>31</v>
      </c>
      <c r="C38" s="258">
        <v>58853</v>
      </c>
      <c r="D38" s="259">
        <v>1624</v>
      </c>
      <c r="E38" s="258">
        <v>63934</v>
      </c>
      <c r="F38" s="259">
        <v>1755</v>
      </c>
      <c r="G38" s="258">
        <v>69321</v>
      </c>
      <c r="H38" s="259">
        <v>1881</v>
      </c>
      <c r="I38" s="258">
        <v>76385</v>
      </c>
      <c r="J38" s="259">
        <v>1993</v>
      </c>
      <c r="K38" s="258">
        <v>26830</v>
      </c>
      <c r="L38" s="260">
        <v>498</v>
      </c>
    </row>
    <row r="39" spans="1:12" x14ac:dyDescent="0.2">
      <c r="A39" s="256">
        <v>32</v>
      </c>
      <c r="B39" s="257" t="s">
        <v>32</v>
      </c>
      <c r="C39" s="258">
        <v>5252</v>
      </c>
      <c r="D39" s="259">
        <v>495</v>
      </c>
      <c r="E39" s="258">
        <v>5744</v>
      </c>
      <c r="F39" s="259">
        <v>529</v>
      </c>
      <c r="G39" s="258">
        <v>6223</v>
      </c>
      <c r="H39" s="259">
        <v>578</v>
      </c>
      <c r="I39" s="258">
        <v>6922</v>
      </c>
      <c r="J39" s="259">
        <v>614</v>
      </c>
      <c r="K39" s="258">
        <v>2164</v>
      </c>
      <c r="L39" s="260">
        <v>173</v>
      </c>
    </row>
    <row r="40" spans="1:12" x14ac:dyDescent="0.2">
      <c r="A40" s="256">
        <v>33</v>
      </c>
      <c r="B40" s="257" t="s">
        <v>33</v>
      </c>
      <c r="C40" s="258">
        <v>1667</v>
      </c>
      <c r="D40" s="259">
        <v>96</v>
      </c>
      <c r="E40" s="258">
        <v>1790</v>
      </c>
      <c r="F40" s="259">
        <v>106</v>
      </c>
      <c r="G40" s="258">
        <v>1902</v>
      </c>
      <c r="H40" s="259">
        <v>116</v>
      </c>
      <c r="I40" s="258">
        <v>2030</v>
      </c>
      <c r="J40" s="259">
        <v>119</v>
      </c>
      <c r="K40" s="258">
        <v>451</v>
      </c>
      <c r="L40" s="260">
        <v>29</v>
      </c>
    </row>
    <row r="41" spans="1:12" x14ac:dyDescent="0.2">
      <c r="A41" s="256">
        <v>34</v>
      </c>
      <c r="B41" s="257" t="s">
        <v>34</v>
      </c>
      <c r="C41" s="258">
        <v>465963</v>
      </c>
      <c r="D41" s="259">
        <v>66654</v>
      </c>
      <c r="E41" s="258">
        <v>501015</v>
      </c>
      <c r="F41" s="259">
        <v>72296</v>
      </c>
      <c r="G41" s="258">
        <v>528450</v>
      </c>
      <c r="H41" s="259">
        <v>78682</v>
      </c>
      <c r="I41" s="258">
        <v>563644</v>
      </c>
      <c r="J41" s="259">
        <v>83954</v>
      </c>
      <c r="K41" s="258">
        <v>129878</v>
      </c>
      <c r="L41" s="260">
        <v>22286</v>
      </c>
    </row>
    <row r="42" spans="1:12" ht="14.25" customHeight="1" x14ac:dyDescent="0.2">
      <c r="A42" s="256">
        <v>35</v>
      </c>
      <c r="B42" s="257" t="s">
        <v>35</v>
      </c>
      <c r="C42" s="258">
        <v>11815</v>
      </c>
      <c r="D42" s="259">
        <v>718</v>
      </c>
      <c r="E42" s="258">
        <v>12941</v>
      </c>
      <c r="F42" s="259">
        <v>787</v>
      </c>
      <c r="G42" s="258">
        <v>14085</v>
      </c>
      <c r="H42" s="259">
        <v>867</v>
      </c>
      <c r="I42" s="258">
        <v>15442</v>
      </c>
      <c r="J42" s="259">
        <v>930</v>
      </c>
      <c r="K42" s="258">
        <v>4583</v>
      </c>
      <c r="L42" s="260">
        <v>265</v>
      </c>
    </row>
    <row r="43" spans="1:12" x14ac:dyDescent="0.2">
      <c r="A43" s="256">
        <v>36</v>
      </c>
      <c r="B43" s="257" t="s">
        <v>36</v>
      </c>
      <c r="C43" s="258">
        <v>109014</v>
      </c>
      <c r="D43" s="259">
        <v>300</v>
      </c>
      <c r="E43" s="258">
        <v>120683</v>
      </c>
      <c r="F43" s="259">
        <v>335</v>
      </c>
      <c r="G43" s="258">
        <v>131651</v>
      </c>
      <c r="H43" s="259">
        <v>382</v>
      </c>
      <c r="I43" s="258">
        <v>146825</v>
      </c>
      <c r="J43" s="259">
        <v>427</v>
      </c>
      <c r="K43" s="258">
        <v>48439</v>
      </c>
      <c r="L43" s="260">
        <v>158</v>
      </c>
    </row>
    <row r="44" spans="1:12" x14ac:dyDescent="0.2">
      <c r="A44" s="256">
        <v>37</v>
      </c>
      <c r="B44" s="257" t="s">
        <v>37</v>
      </c>
      <c r="C44" s="258">
        <v>35219</v>
      </c>
      <c r="D44" s="259">
        <v>1730</v>
      </c>
      <c r="E44" s="258">
        <v>39196</v>
      </c>
      <c r="F44" s="259">
        <v>1898</v>
      </c>
      <c r="G44" s="258">
        <v>43305</v>
      </c>
      <c r="H44" s="259">
        <v>2109</v>
      </c>
      <c r="I44" s="258">
        <v>49783</v>
      </c>
      <c r="J44" s="259">
        <v>2280</v>
      </c>
      <c r="K44" s="258">
        <v>18156</v>
      </c>
      <c r="L44" s="260">
        <v>726</v>
      </c>
    </row>
    <row r="45" spans="1:12" x14ac:dyDescent="0.2">
      <c r="A45" s="256">
        <v>38</v>
      </c>
      <c r="B45" s="257" t="s">
        <v>38</v>
      </c>
      <c r="C45" s="258">
        <v>88329</v>
      </c>
      <c r="D45" s="259">
        <v>2391</v>
      </c>
      <c r="E45" s="258">
        <v>94685</v>
      </c>
      <c r="F45" s="259">
        <v>2592</v>
      </c>
      <c r="G45" s="258">
        <v>100473</v>
      </c>
      <c r="H45" s="259">
        <v>2818</v>
      </c>
      <c r="I45" s="258">
        <v>106449</v>
      </c>
      <c r="J45" s="259">
        <v>2981</v>
      </c>
      <c r="K45" s="258">
        <v>23248</v>
      </c>
      <c r="L45" s="260">
        <v>730</v>
      </c>
    </row>
    <row r="46" spans="1:12" x14ac:dyDescent="0.2">
      <c r="A46" s="256">
        <v>39</v>
      </c>
      <c r="B46" s="257" t="s">
        <v>39</v>
      </c>
      <c r="C46" s="258">
        <v>82325</v>
      </c>
      <c r="D46" s="259">
        <v>9698</v>
      </c>
      <c r="E46" s="258">
        <v>90071</v>
      </c>
      <c r="F46" s="259">
        <v>10767</v>
      </c>
      <c r="G46" s="258">
        <v>96606</v>
      </c>
      <c r="H46" s="259">
        <v>11594</v>
      </c>
      <c r="I46" s="258">
        <v>105568</v>
      </c>
      <c r="J46" s="259">
        <v>12644</v>
      </c>
      <c r="K46" s="258">
        <v>27502</v>
      </c>
      <c r="L46" s="260">
        <v>3536</v>
      </c>
    </row>
    <row r="47" spans="1:12" x14ac:dyDescent="0.2">
      <c r="A47" s="256">
        <v>40</v>
      </c>
      <c r="B47" s="257" t="s">
        <v>40</v>
      </c>
      <c r="C47" s="258">
        <v>7123</v>
      </c>
      <c r="D47" s="259">
        <v>550</v>
      </c>
      <c r="E47" s="258">
        <v>7841</v>
      </c>
      <c r="F47" s="259">
        <v>604</v>
      </c>
      <c r="G47" s="258">
        <v>8493</v>
      </c>
      <c r="H47" s="259">
        <v>671</v>
      </c>
      <c r="I47" s="258">
        <v>9337</v>
      </c>
      <c r="J47" s="259">
        <v>744</v>
      </c>
      <c r="K47" s="258">
        <v>2901</v>
      </c>
      <c r="L47" s="260">
        <v>263</v>
      </c>
    </row>
    <row r="48" spans="1:12" x14ac:dyDescent="0.2">
      <c r="A48" s="256"/>
      <c r="B48" s="271" t="s">
        <v>59</v>
      </c>
      <c r="C48" s="272">
        <f t="shared" ref="C48:H48" si="1">SUM(C33:C47)</f>
        <v>1329724</v>
      </c>
      <c r="D48" s="273">
        <f t="shared" si="1"/>
        <v>93222</v>
      </c>
      <c r="E48" s="272">
        <f t="shared" si="1"/>
        <v>1444145</v>
      </c>
      <c r="F48" s="273">
        <f t="shared" si="1"/>
        <v>101520</v>
      </c>
      <c r="G48" s="272">
        <f t="shared" si="1"/>
        <v>1546568</v>
      </c>
      <c r="H48" s="273">
        <f t="shared" si="1"/>
        <v>110488</v>
      </c>
      <c r="I48" s="272">
        <f>SUM(I33:I47)</f>
        <v>1680914</v>
      </c>
      <c r="J48" s="273">
        <f>SUM(J33:J47)</f>
        <v>118353</v>
      </c>
      <c r="K48" s="272">
        <f>SUM(K33:K47)</f>
        <v>459929</v>
      </c>
      <c r="L48" s="274">
        <f>SUM(L33:L47)</f>
        <v>32223</v>
      </c>
    </row>
    <row r="49" spans="1:12" x14ac:dyDescent="0.2">
      <c r="A49" s="256"/>
      <c r="B49" s="271" t="s">
        <v>58</v>
      </c>
      <c r="C49" s="272">
        <f t="shared" ref="C49:H49" si="2">+C48+C32</f>
        <v>5762938</v>
      </c>
      <c r="D49" s="273">
        <f t="shared" si="2"/>
        <v>349759</v>
      </c>
      <c r="E49" s="272">
        <f t="shared" si="2"/>
        <v>6149691</v>
      </c>
      <c r="F49" s="273">
        <f t="shared" si="2"/>
        <v>373584</v>
      </c>
      <c r="G49" s="272">
        <f t="shared" si="2"/>
        <v>6501233</v>
      </c>
      <c r="H49" s="273">
        <f t="shared" si="2"/>
        <v>400210</v>
      </c>
      <c r="I49" s="272">
        <f>+I48+I32</f>
        <v>6913619</v>
      </c>
      <c r="J49" s="273">
        <f>+J48+J32</f>
        <v>421179</v>
      </c>
      <c r="K49" s="272">
        <f>+K48+K32</f>
        <v>1435518</v>
      </c>
      <c r="L49" s="274">
        <f>+L48+L32</f>
        <v>91791</v>
      </c>
    </row>
    <row r="50" spans="1:12" x14ac:dyDescent="0.2">
      <c r="A50" s="256">
        <v>41</v>
      </c>
      <c r="B50" s="257" t="s">
        <v>41</v>
      </c>
      <c r="C50" s="258">
        <v>70818</v>
      </c>
      <c r="D50" s="259">
        <v>2370</v>
      </c>
      <c r="E50" s="258">
        <v>85097</v>
      </c>
      <c r="F50" s="259">
        <v>2681</v>
      </c>
      <c r="G50" s="258">
        <v>96669</v>
      </c>
      <c r="H50" s="259">
        <v>3001</v>
      </c>
      <c r="I50" s="258">
        <v>113081</v>
      </c>
      <c r="J50" s="259">
        <v>3325</v>
      </c>
      <c r="K50" s="258">
        <v>54698</v>
      </c>
      <c r="L50" s="260">
        <v>1222</v>
      </c>
    </row>
    <row r="51" spans="1:12" x14ac:dyDescent="0.2">
      <c r="A51" s="256">
        <v>42</v>
      </c>
      <c r="B51" s="257" t="s">
        <v>42</v>
      </c>
      <c r="C51" s="258">
        <v>1341</v>
      </c>
      <c r="D51" s="259">
        <v>156</v>
      </c>
      <c r="E51" s="258">
        <v>1521</v>
      </c>
      <c r="F51" s="259">
        <v>174</v>
      </c>
      <c r="G51" s="258">
        <v>1704</v>
      </c>
      <c r="H51" s="259">
        <v>203</v>
      </c>
      <c r="I51" s="258">
        <v>1934</v>
      </c>
      <c r="J51" s="259">
        <v>225</v>
      </c>
      <c r="K51" s="258">
        <v>780</v>
      </c>
      <c r="L51" s="260">
        <v>87</v>
      </c>
    </row>
    <row r="52" spans="1:12" x14ac:dyDescent="0.2">
      <c r="A52" s="256">
        <v>43</v>
      </c>
      <c r="B52" s="257" t="s">
        <v>149</v>
      </c>
      <c r="C52" s="258">
        <v>1824</v>
      </c>
      <c r="D52" s="259">
        <v>267</v>
      </c>
      <c r="E52" s="258">
        <v>2095</v>
      </c>
      <c r="F52" s="259">
        <v>310</v>
      </c>
      <c r="G52" s="258">
        <v>2328</v>
      </c>
      <c r="H52" s="259">
        <v>364</v>
      </c>
      <c r="I52" s="258">
        <v>2647</v>
      </c>
      <c r="J52" s="259">
        <v>401</v>
      </c>
      <c r="K52" s="258">
        <v>1054</v>
      </c>
      <c r="L52" s="260">
        <v>171</v>
      </c>
    </row>
    <row r="53" spans="1:12" x14ac:dyDescent="0.2">
      <c r="A53" s="256">
        <v>44</v>
      </c>
      <c r="B53" s="257" t="s">
        <v>152</v>
      </c>
      <c r="C53" s="258">
        <v>5483</v>
      </c>
      <c r="D53" s="259">
        <v>2094</v>
      </c>
      <c r="E53" s="258">
        <v>6237</v>
      </c>
      <c r="F53" s="259">
        <v>2390</v>
      </c>
      <c r="G53" s="258">
        <v>6845</v>
      </c>
      <c r="H53" s="259">
        <v>2742</v>
      </c>
      <c r="I53" s="258">
        <v>7722</v>
      </c>
      <c r="J53" s="259">
        <v>3041</v>
      </c>
      <c r="K53" s="258">
        <v>2862</v>
      </c>
      <c r="L53" s="260">
        <v>1246</v>
      </c>
    </row>
    <row r="54" spans="1:12" x14ac:dyDescent="0.2">
      <c r="A54" s="256">
        <v>45</v>
      </c>
      <c r="B54" s="257" t="s">
        <v>43</v>
      </c>
      <c r="C54" s="258">
        <v>1770</v>
      </c>
      <c r="D54" s="259">
        <v>265</v>
      </c>
      <c r="E54" s="258">
        <v>1945</v>
      </c>
      <c r="F54" s="259">
        <v>279</v>
      </c>
      <c r="G54" s="258">
        <v>2145</v>
      </c>
      <c r="H54" s="259">
        <v>308</v>
      </c>
      <c r="I54" s="258">
        <v>2390</v>
      </c>
      <c r="J54" s="259">
        <v>333</v>
      </c>
      <c r="K54" s="258">
        <v>797</v>
      </c>
      <c r="L54" s="260">
        <v>99</v>
      </c>
    </row>
    <row r="55" spans="1:12" x14ac:dyDescent="0.2">
      <c r="A55" s="256">
        <v>46</v>
      </c>
      <c r="B55" s="257" t="s">
        <v>44</v>
      </c>
      <c r="C55" s="258">
        <v>914395</v>
      </c>
      <c r="D55" s="259">
        <v>19488</v>
      </c>
      <c r="E55" s="258">
        <v>1043912</v>
      </c>
      <c r="F55" s="259">
        <v>22330</v>
      </c>
      <c r="G55" s="258">
        <v>1157577</v>
      </c>
      <c r="H55" s="259">
        <v>25675</v>
      </c>
      <c r="I55" s="258">
        <v>1305639</v>
      </c>
      <c r="J55" s="259">
        <v>28587</v>
      </c>
      <c r="K55" s="258">
        <v>511859</v>
      </c>
      <c r="L55" s="260">
        <v>12128</v>
      </c>
    </row>
    <row r="56" spans="1:12" x14ac:dyDescent="0.2">
      <c r="A56" s="256">
        <v>47</v>
      </c>
      <c r="B56" s="257" t="s">
        <v>45</v>
      </c>
      <c r="C56" s="258">
        <v>41089</v>
      </c>
      <c r="D56" s="259">
        <v>1327</v>
      </c>
      <c r="E56" s="258">
        <v>47745</v>
      </c>
      <c r="F56" s="259">
        <v>1508</v>
      </c>
      <c r="G56" s="258">
        <v>55616</v>
      </c>
      <c r="H56" s="259">
        <v>1735</v>
      </c>
      <c r="I56" s="258">
        <v>65700</v>
      </c>
      <c r="J56" s="259">
        <v>1917</v>
      </c>
      <c r="K56" s="258">
        <v>31477</v>
      </c>
      <c r="L56" s="260">
        <v>779</v>
      </c>
    </row>
    <row r="57" spans="1:12" x14ac:dyDescent="0.2">
      <c r="A57" s="256">
        <v>48</v>
      </c>
      <c r="B57" s="257" t="s">
        <v>46</v>
      </c>
      <c r="C57" s="258">
        <v>2472</v>
      </c>
      <c r="D57" s="259">
        <v>174</v>
      </c>
      <c r="E57" s="258">
        <v>2824</v>
      </c>
      <c r="F57" s="259">
        <v>188</v>
      </c>
      <c r="G57" s="258">
        <v>3154</v>
      </c>
      <c r="H57" s="259">
        <v>210</v>
      </c>
      <c r="I57" s="258">
        <v>3680</v>
      </c>
      <c r="J57" s="259">
        <v>234</v>
      </c>
      <c r="K57" s="258">
        <v>1610</v>
      </c>
      <c r="L57" s="260">
        <v>90</v>
      </c>
    </row>
    <row r="58" spans="1:12" x14ac:dyDescent="0.2">
      <c r="A58" s="256">
        <v>49</v>
      </c>
      <c r="B58" s="257" t="s">
        <v>47</v>
      </c>
      <c r="C58" s="258">
        <v>13765</v>
      </c>
      <c r="D58" s="259">
        <v>196</v>
      </c>
      <c r="E58" s="258">
        <v>16369</v>
      </c>
      <c r="F58" s="259">
        <v>223</v>
      </c>
      <c r="G58" s="258">
        <v>18894</v>
      </c>
      <c r="H58" s="259">
        <v>263</v>
      </c>
      <c r="I58" s="258">
        <v>22760</v>
      </c>
      <c r="J58" s="259">
        <v>297</v>
      </c>
      <c r="K58" s="258">
        <v>11877</v>
      </c>
      <c r="L58" s="260">
        <v>135</v>
      </c>
    </row>
    <row r="59" spans="1:12" x14ac:dyDescent="0.2">
      <c r="A59" s="256">
        <v>50</v>
      </c>
      <c r="B59" s="257" t="s">
        <v>48</v>
      </c>
      <c r="C59" s="258">
        <v>26938</v>
      </c>
      <c r="D59" s="259">
        <v>110</v>
      </c>
      <c r="E59" s="258">
        <v>31221</v>
      </c>
      <c r="F59" s="259">
        <v>136</v>
      </c>
      <c r="G59" s="258">
        <v>35212</v>
      </c>
      <c r="H59" s="259">
        <v>151</v>
      </c>
      <c r="I59" s="258">
        <v>42232</v>
      </c>
      <c r="J59" s="259">
        <v>168</v>
      </c>
      <c r="K59" s="258">
        <v>18975</v>
      </c>
      <c r="L59" s="260">
        <v>73</v>
      </c>
    </row>
    <row r="60" spans="1:12" x14ac:dyDescent="0.2">
      <c r="A60" s="256">
        <v>51</v>
      </c>
      <c r="B60" s="257" t="s">
        <v>151</v>
      </c>
      <c r="C60" s="258">
        <v>376</v>
      </c>
      <c r="D60" s="259">
        <v>49</v>
      </c>
      <c r="E60" s="258">
        <v>381</v>
      </c>
      <c r="F60" s="259">
        <v>54</v>
      </c>
      <c r="G60" s="258">
        <v>385</v>
      </c>
      <c r="H60" s="259">
        <v>56</v>
      </c>
      <c r="I60" s="258">
        <v>396</v>
      </c>
      <c r="J60" s="259">
        <v>57</v>
      </c>
      <c r="K60" s="258">
        <v>29</v>
      </c>
      <c r="L60" s="260">
        <v>12</v>
      </c>
    </row>
    <row r="61" spans="1:12" x14ac:dyDescent="0.2">
      <c r="A61" s="256">
        <v>52</v>
      </c>
      <c r="B61" s="257" t="s">
        <v>49</v>
      </c>
      <c r="C61" s="258">
        <v>19141</v>
      </c>
      <c r="D61" s="259">
        <v>2752</v>
      </c>
      <c r="E61" s="258">
        <v>20688</v>
      </c>
      <c r="F61" s="259">
        <v>2995</v>
      </c>
      <c r="G61" s="258">
        <v>21948</v>
      </c>
      <c r="H61" s="259">
        <v>3264</v>
      </c>
      <c r="I61" s="258">
        <v>23370</v>
      </c>
      <c r="J61" s="259">
        <v>3452</v>
      </c>
      <c r="K61" s="258">
        <v>5318</v>
      </c>
      <c r="L61" s="260">
        <v>988</v>
      </c>
    </row>
    <row r="62" spans="1:12" x14ac:dyDescent="0.2">
      <c r="A62" s="256">
        <v>53</v>
      </c>
      <c r="B62" s="257" t="s">
        <v>50</v>
      </c>
      <c r="C62" s="258">
        <v>3616</v>
      </c>
      <c r="D62" s="259">
        <v>203</v>
      </c>
      <c r="E62" s="258">
        <v>4105</v>
      </c>
      <c r="F62" s="259">
        <v>244</v>
      </c>
      <c r="G62" s="258">
        <v>4679</v>
      </c>
      <c r="H62" s="259">
        <v>284</v>
      </c>
      <c r="I62" s="258">
        <v>5314</v>
      </c>
      <c r="J62" s="259">
        <v>311</v>
      </c>
      <c r="K62" s="258">
        <v>2027</v>
      </c>
      <c r="L62" s="260">
        <v>122</v>
      </c>
    </row>
    <row r="63" spans="1:12" x14ac:dyDescent="0.2">
      <c r="A63" s="256">
        <v>54</v>
      </c>
      <c r="B63" s="257" t="s">
        <v>51</v>
      </c>
      <c r="C63" s="258">
        <v>109060</v>
      </c>
      <c r="D63" s="259">
        <v>268</v>
      </c>
      <c r="E63" s="258">
        <v>125823</v>
      </c>
      <c r="F63" s="259">
        <v>307</v>
      </c>
      <c r="G63" s="258">
        <v>142076</v>
      </c>
      <c r="H63" s="259">
        <v>360</v>
      </c>
      <c r="I63" s="258">
        <v>163164</v>
      </c>
      <c r="J63" s="259">
        <v>406</v>
      </c>
      <c r="K63" s="258">
        <v>70369</v>
      </c>
      <c r="L63" s="260">
        <v>196</v>
      </c>
    </row>
    <row r="64" spans="1:12" x14ac:dyDescent="0.2">
      <c r="A64" s="256">
        <v>55</v>
      </c>
      <c r="B64" s="257" t="s">
        <v>52</v>
      </c>
      <c r="C64" s="258">
        <v>1454</v>
      </c>
      <c r="D64" s="259">
        <v>74</v>
      </c>
      <c r="E64" s="258">
        <v>1631</v>
      </c>
      <c r="F64" s="259">
        <v>81</v>
      </c>
      <c r="G64" s="258">
        <v>1837</v>
      </c>
      <c r="H64" s="259">
        <v>90</v>
      </c>
      <c r="I64" s="258">
        <v>2101</v>
      </c>
      <c r="J64" s="259">
        <v>99</v>
      </c>
      <c r="K64" s="258">
        <v>826</v>
      </c>
      <c r="L64" s="260">
        <v>33</v>
      </c>
    </row>
    <row r="65" spans="1:12" x14ac:dyDescent="0.2">
      <c r="A65" s="256">
        <v>56</v>
      </c>
      <c r="B65" s="257" t="s">
        <v>53</v>
      </c>
      <c r="C65" s="258">
        <v>34261</v>
      </c>
      <c r="D65" s="259">
        <v>2433</v>
      </c>
      <c r="E65" s="258">
        <v>40263</v>
      </c>
      <c r="F65" s="259">
        <v>2787</v>
      </c>
      <c r="G65" s="258">
        <v>46400</v>
      </c>
      <c r="H65" s="259">
        <v>3152</v>
      </c>
      <c r="I65" s="258">
        <v>55112</v>
      </c>
      <c r="J65" s="259">
        <v>3474</v>
      </c>
      <c r="K65" s="258">
        <v>25238</v>
      </c>
      <c r="L65" s="260">
        <v>1337</v>
      </c>
    </row>
    <row r="66" spans="1:12" ht="17.25" customHeight="1" x14ac:dyDescent="0.2">
      <c r="A66" s="256"/>
      <c r="B66" s="257" t="s">
        <v>145</v>
      </c>
      <c r="C66" s="258"/>
      <c r="D66" s="259">
        <v>6</v>
      </c>
      <c r="E66" s="258"/>
      <c r="F66" s="259"/>
      <c r="G66" s="258"/>
      <c r="H66" s="259">
        <v>7</v>
      </c>
      <c r="I66" s="258"/>
      <c r="J66" s="259">
        <v>7</v>
      </c>
      <c r="K66" s="258"/>
      <c r="L66" s="260"/>
    </row>
    <row r="67" spans="1:12" x14ac:dyDescent="0.2">
      <c r="A67" s="256"/>
      <c r="B67" s="271" t="s">
        <v>61</v>
      </c>
      <c r="C67" s="272">
        <f t="shared" ref="C67:H67" si="3">SUM(C50:C65)</f>
        <v>1247803</v>
      </c>
      <c r="D67" s="273">
        <f t="shared" si="3"/>
        <v>32226</v>
      </c>
      <c r="E67" s="272">
        <f t="shared" si="3"/>
        <v>1431857</v>
      </c>
      <c r="F67" s="273">
        <f t="shared" si="3"/>
        <v>36687</v>
      </c>
      <c r="G67" s="272">
        <f t="shared" si="3"/>
        <v>1597469</v>
      </c>
      <c r="H67" s="273">
        <f t="shared" si="3"/>
        <v>41858</v>
      </c>
      <c r="I67" s="272">
        <f>SUM(I50:I65)</f>
        <v>1817242</v>
      </c>
      <c r="J67" s="273">
        <f>SUM(J50:J66)</f>
        <v>46334</v>
      </c>
      <c r="K67" s="272">
        <f>SUM(K50:K65)</f>
        <v>739796</v>
      </c>
      <c r="L67" s="274">
        <f>SUM(L50:L66)</f>
        <v>18718</v>
      </c>
    </row>
    <row r="68" spans="1:12" x14ac:dyDescent="0.2">
      <c r="A68" s="261"/>
      <c r="B68" s="262" t="s">
        <v>60</v>
      </c>
      <c r="C68" s="263">
        <f>C67+C48+C32</f>
        <v>7010741</v>
      </c>
      <c r="D68" s="264">
        <f>D67+D48+D32+D66</f>
        <v>381991</v>
      </c>
      <c r="E68" s="263">
        <f>E67+E48+E32</f>
        <v>7581548</v>
      </c>
      <c r="F68" s="264">
        <f t="shared" ref="F68:L68" si="4">F67+F48+F32+F66</f>
        <v>410271</v>
      </c>
      <c r="G68" s="263">
        <f t="shared" si="4"/>
        <v>8098702</v>
      </c>
      <c r="H68" s="264">
        <f t="shared" si="4"/>
        <v>442075</v>
      </c>
      <c r="I68" s="263">
        <f t="shared" si="4"/>
        <v>8730861</v>
      </c>
      <c r="J68" s="264">
        <v>467513</v>
      </c>
      <c r="K68" s="263">
        <f t="shared" si="4"/>
        <v>2175314</v>
      </c>
      <c r="L68" s="265">
        <f t="shared" si="4"/>
        <v>110509</v>
      </c>
    </row>
    <row r="69" spans="1:12" x14ac:dyDescent="0.2">
      <c r="F69" s="74"/>
      <c r="G69" s="74"/>
      <c r="H69" s="74"/>
      <c r="I69" s="74"/>
      <c r="J69" s="74"/>
      <c r="K69" s="74"/>
      <c r="L69" s="74"/>
    </row>
    <row r="73" spans="1:12" x14ac:dyDescent="0.2">
      <c r="F73" s="75"/>
    </row>
    <row r="74" spans="1:12" ht="14.25" x14ac:dyDescent="0.2">
      <c r="A74" s="76"/>
      <c r="B74" s="76"/>
      <c r="C74" s="77"/>
      <c r="D74" s="78"/>
    </row>
    <row r="75" spans="1:12" ht="14.25" x14ac:dyDescent="0.2">
      <c r="A75" s="76"/>
      <c r="B75" s="76"/>
      <c r="C75" s="77"/>
      <c r="D75" s="78"/>
    </row>
    <row r="76" spans="1:12" ht="14.25" x14ac:dyDescent="0.2">
      <c r="A76" s="76"/>
      <c r="B76" s="76"/>
      <c r="C76" s="77"/>
      <c r="D76" s="78"/>
    </row>
    <row r="77" spans="1:12" ht="14.25" x14ac:dyDescent="0.2">
      <c r="A77" s="76"/>
      <c r="B77" s="76"/>
      <c r="C77" s="77"/>
      <c r="D77" s="78"/>
    </row>
    <row r="78" spans="1:12" ht="14.25" x14ac:dyDescent="0.2">
      <c r="A78" s="76"/>
      <c r="B78" s="76"/>
      <c r="C78" s="77"/>
      <c r="D78" s="78"/>
    </row>
    <row r="79" spans="1:12" ht="14.25" x14ac:dyDescent="0.2">
      <c r="A79" s="76"/>
      <c r="B79" s="76"/>
      <c r="C79" s="77"/>
      <c r="D79" s="78"/>
    </row>
    <row r="80" spans="1:12" ht="14.25" x14ac:dyDescent="0.2">
      <c r="A80" s="76"/>
      <c r="B80" s="76"/>
      <c r="C80" s="77"/>
      <c r="D80" s="78"/>
    </row>
    <row r="81" spans="1:4" ht="14.25" x14ac:dyDescent="0.2">
      <c r="A81" s="76"/>
      <c r="B81" s="76"/>
      <c r="C81" s="77"/>
      <c r="D81" s="78"/>
    </row>
    <row r="82" spans="1:4" ht="14.25" x14ac:dyDescent="0.2">
      <c r="A82" s="76"/>
      <c r="B82" s="76"/>
      <c r="C82" s="77"/>
      <c r="D82" s="78"/>
    </row>
    <row r="83" spans="1:4" ht="14.25" x14ac:dyDescent="0.2">
      <c r="A83" s="76"/>
      <c r="B83" s="76"/>
      <c r="C83" s="77"/>
      <c r="D83" s="78"/>
    </row>
    <row r="84" spans="1:4" ht="14.25" x14ac:dyDescent="0.2">
      <c r="A84" s="76"/>
      <c r="B84" s="76"/>
      <c r="C84" s="77"/>
      <c r="D84" s="78"/>
    </row>
    <row r="85" spans="1:4" ht="14.25" x14ac:dyDescent="0.2">
      <c r="A85" s="76"/>
      <c r="B85" s="76"/>
      <c r="C85" s="77"/>
      <c r="D85" s="78"/>
    </row>
    <row r="86" spans="1:4" ht="14.25" x14ac:dyDescent="0.2">
      <c r="A86" s="76"/>
      <c r="B86" s="76"/>
      <c r="C86" s="77"/>
      <c r="D86" s="78"/>
    </row>
    <row r="87" spans="1:4" ht="14.25" x14ac:dyDescent="0.2">
      <c r="A87" s="76"/>
      <c r="B87" s="76"/>
      <c r="C87" s="77"/>
      <c r="D87" s="78"/>
    </row>
    <row r="88" spans="1:4" ht="14.25" x14ac:dyDescent="0.2">
      <c r="A88" s="76"/>
      <c r="B88" s="76"/>
      <c r="C88" s="77"/>
      <c r="D88" s="78"/>
    </row>
    <row r="89" spans="1:4" ht="14.25" x14ac:dyDescent="0.2">
      <c r="A89" s="76"/>
      <c r="B89" s="76"/>
      <c r="C89" s="77"/>
      <c r="D89" s="78"/>
    </row>
    <row r="90" spans="1:4" ht="14.25" x14ac:dyDescent="0.2">
      <c r="A90" s="76"/>
      <c r="B90" s="76"/>
      <c r="C90" s="77"/>
      <c r="D90" s="78"/>
    </row>
    <row r="91" spans="1:4" ht="14.25" x14ac:dyDescent="0.2">
      <c r="A91" s="76"/>
      <c r="B91" s="76"/>
      <c r="C91" s="77"/>
      <c r="D91" s="78"/>
    </row>
    <row r="92" spans="1:4" ht="14.25" x14ac:dyDescent="0.2">
      <c r="A92" s="76"/>
      <c r="B92" s="76"/>
      <c r="C92" s="77"/>
      <c r="D92" s="78"/>
    </row>
    <row r="93" spans="1:4" ht="14.25" x14ac:dyDescent="0.2">
      <c r="A93" s="76"/>
      <c r="B93" s="76"/>
      <c r="C93" s="77"/>
      <c r="D93" s="78"/>
    </row>
    <row r="94" spans="1:4" ht="14.25" x14ac:dyDescent="0.2">
      <c r="A94" s="76"/>
      <c r="B94" s="76"/>
      <c r="C94" s="77"/>
      <c r="D94" s="78"/>
    </row>
    <row r="95" spans="1:4" ht="14.25" x14ac:dyDescent="0.2">
      <c r="A95" s="76"/>
      <c r="B95" s="76"/>
      <c r="C95" s="77"/>
      <c r="D95" s="78"/>
    </row>
    <row r="96" spans="1:4" ht="14.25" x14ac:dyDescent="0.2">
      <c r="A96" s="76"/>
      <c r="B96" s="76"/>
      <c r="C96" s="77"/>
      <c r="D96" s="78"/>
    </row>
    <row r="97" spans="1:4" ht="14.25" x14ac:dyDescent="0.2">
      <c r="A97" s="76"/>
      <c r="B97" s="76"/>
      <c r="C97" s="77"/>
      <c r="D97" s="78"/>
    </row>
    <row r="98" spans="1:4" ht="14.25" x14ac:dyDescent="0.2">
      <c r="A98" s="76"/>
      <c r="B98" s="76"/>
      <c r="C98" s="77"/>
      <c r="D98" s="78"/>
    </row>
    <row r="99" spans="1:4" ht="14.25" x14ac:dyDescent="0.2">
      <c r="A99" s="76"/>
      <c r="B99" s="76"/>
      <c r="C99" s="77"/>
      <c r="D99" s="78"/>
    </row>
    <row r="100" spans="1:4" ht="14.25" x14ac:dyDescent="0.2">
      <c r="A100" s="76"/>
      <c r="B100" s="76"/>
      <c r="C100" s="77"/>
      <c r="D100" s="78"/>
    </row>
    <row r="101" spans="1:4" ht="14.25" x14ac:dyDescent="0.2">
      <c r="A101" s="76"/>
      <c r="B101" s="76"/>
      <c r="C101" s="77"/>
      <c r="D101" s="78"/>
    </row>
    <row r="102" spans="1:4" ht="14.25" x14ac:dyDescent="0.2">
      <c r="A102" s="76"/>
      <c r="B102" s="76"/>
      <c r="C102" s="77"/>
      <c r="D102" s="78"/>
    </row>
    <row r="103" spans="1:4" ht="14.25" x14ac:dyDescent="0.2">
      <c r="A103" s="76"/>
      <c r="B103" s="76"/>
      <c r="C103" s="77"/>
      <c r="D103" s="78"/>
    </row>
    <row r="104" spans="1:4" ht="14.25" x14ac:dyDescent="0.2">
      <c r="A104" s="76"/>
      <c r="B104" s="76"/>
      <c r="C104" s="77"/>
      <c r="D104" s="78"/>
    </row>
    <row r="105" spans="1:4" ht="14.25" x14ac:dyDescent="0.2">
      <c r="A105" s="76"/>
      <c r="B105" s="76"/>
      <c r="C105" s="77"/>
      <c r="D105" s="78"/>
    </row>
    <row r="106" spans="1:4" ht="14.25" x14ac:dyDescent="0.2">
      <c r="A106" s="76"/>
      <c r="B106" s="76"/>
      <c r="C106" s="77"/>
      <c r="D106" s="78"/>
    </row>
    <row r="107" spans="1:4" ht="14.25" x14ac:dyDescent="0.2">
      <c r="A107" s="76"/>
      <c r="B107" s="76"/>
      <c r="C107" s="77"/>
      <c r="D107" s="78"/>
    </row>
    <row r="108" spans="1:4" ht="14.25" x14ac:dyDescent="0.2">
      <c r="A108" s="76"/>
      <c r="B108" s="76"/>
      <c r="C108" s="77"/>
      <c r="D108" s="78"/>
    </row>
    <row r="109" spans="1:4" ht="14.25" x14ac:dyDescent="0.2">
      <c r="A109" s="76"/>
      <c r="B109" s="76"/>
      <c r="C109" s="77"/>
      <c r="D109" s="78"/>
    </row>
    <row r="110" spans="1:4" ht="14.25" x14ac:dyDescent="0.2">
      <c r="A110" s="76"/>
      <c r="B110" s="76"/>
      <c r="C110" s="77"/>
      <c r="D110" s="78"/>
    </row>
    <row r="111" spans="1:4" ht="14.25" x14ac:dyDescent="0.2">
      <c r="A111" s="76"/>
      <c r="B111" s="76"/>
      <c r="C111" s="77"/>
      <c r="D111" s="78"/>
    </row>
    <row r="112" spans="1:4" ht="14.25" x14ac:dyDescent="0.2">
      <c r="A112" s="76"/>
      <c r="B112" s="76"/>
      <c r="C112" s="77"/>
      <c r="D112" s="78"/>
    </row>
    <row r="113" spans="1:4" ht="14.25" x14ac:dyDescent="0.2">
      <c r="A113" s="76"/>
      <c r="B113" s="76"/>
      <c r="C113" s="77"/>
      <c r="D113" s="78"/>
    </row>
    <row r="114" spans="1:4" ht="14.25" x14ac:dyDescent="0.2">
      <c r="A114" s="76"/>
      <c r="B114" s="76"/>
      <c r="C114" s="77"/>
      <c r="D114" s="78"/>
    </row>
    <row r="115" spans="1:4" ht="14.25" x14ac:dyDescent="0.2">
      <c r="A115" s="76"/>
      <c r="B115" s="76"/>
      <c r="C115" s="77"/>
      <c r="D115" s="78"/>
    </row>
    <row r="116" spans="1:4" ht="14.25" x14ac:dyDescent="0.2">
      <c r="A116" s="76"/>
      <c r="B116" s="76"/>
      <c r="C116" s="77"/>
      <c r="D116" s="78"/>
    </row>
    <row r="117" spans="1:4" ht="14.25" x14ac:dyDescent="0.2">
      <c r="A117" s="76"/>
      <c r="B117" s="76"/>
      <c r="C117" s="77"/>
      <c r="D117" s="78"/>
    </row>
    <row r="118" spans="1:4" ht="14.25" x14ac:dyDescent="0.2">
      <c r="A118" s="76"/>
      <c r="B118" s="76"/>
      <c r="C118" s="77"/>
      <c r="D118" s="78"/>
    </row>
    <row r="119" spans="1:4" ht="14.25" x14ac:dyDescent="0.2">
      <c r="A119" s="76"/>
      <c r="B119" s="76"/>
      <c r="C119" s="77"/>
      <c r="D119" s="78"/>
    </row>
    <row r="120" spans="1:4" ht="14.25" x14ac:dyDescent="0.2">
      <c r="A120" s="76"/>
      <c r="B120" s="76"/>
      <c r="C120" s="77"/>
      <c r="D120" s="78"/>
    </row>
    <row r="121" spans="1:4" ht="14.25" x14ac:dyDescent="0.2">
      <c r="A121" s="76"/>
      <c r="B121" s="76"/>
      <c r="C121" s="77"/>
      <c r="D121" s="78"/>
    </row>
    <row r="122" spans="1:4" ht="14.25" x14ac:dyDescent="0.2">
      <c r="A122" s="76"/>
      <c r="B122" s="76"/>
      <c r="C122" s="77"/>
      <c r="D122" s="78"/>
    </row>
    <row r="123" spans="1:4" ht="14.25" x14ac:dyDescent="0.2">
      <c r="A123" s="76"/>
      <c r="B123" s="76"/>
      <c r="C123" s="77"/>
      <c r="D123" s="78"/>
    </row>
    <row r="124" spans="1:4" ht="14.25" x14ac:dyDescent="0.2">
      <c r="A124" s="76"/>
      <c r="B124" s="76"/>
      <c r="C124" s="77"/>
      <c r="D124" s="78"/>
    </row>
    <row r="125" spans="1:4" ht="14.25" x14ac:dyDescent="0.2">
      <c r="A125" s="76"/>
      <c r="B125" s="76"/>
      <c r="C125" s="77"/>
      <c r="D125" s="78"/>
    </row>
    <row r="126" spans="1:4" ht="14.25" x14ac:dyDescent="0.2">
      <c r="A126" s="76"/>
      <c r="B126" s="76"/>
      <c r="C126" s="77"/>
      <c r="D126" s="78"/>
    </row>
    <row r="127" spans="1:4" ht="14.25" x14ac:dyDescent="0.2">
      <c r="A127" s="76"/>
      <c r="B127" s="76"/>
      <c r="C127" s="77"/>
      <c r="D127" s="78"/>
    </row>
    <row r="128" spans="1:4" ht="14.25" x14ac:dyDescent="0.2">
      <c r="A128" s="76"/>
      <c r="B128" s="76"/>
      <c r="C128" s="77"/>
      <c r="D128" s="78"/>
    </row>
    <row r="129" spans="1:4" ht="14.25" x14ac:dyDescent="0.2">
      <c r="A129" s="76"/>
      <c r="B129" s="76"/>
      <c r="C129" s="77"/>
      <c r="D129" s="78"/>
    </row>
    <row r="130" spans="1:4" x14ac:dyDescent="0.2">
      <c r="A130" s="65"/>
      <c r="B130" s="65"/>
      <c r="C130" s="65"/>
      <c r="D130" s="78"/>
    </row>
    <row r="131" spans="1:4" x14ac:dyDescent="0.2">
      <c r="A131" s="65"/>
      <c r="B131" s="65"/>
      <c r="C131" s="65"/>
      <c r="D131" s="78"/>
    </row>
    <row r="132" spans="1:4" x14ac:dyDescent="0.2">
      <c r="A132" s="65"/>
      <c r="B132" s="65"/>
      <c r="C132" s="65"/>
      <c r="D132" s="78"/>
    </row>
  </sheetData>
  <mergeCells count="11">
    <mergeCell ref="N18:R18"/>
    <mergeCell ref="G4:H4"/>
    <mergeCell ref="I4:J4"/>
    <mergeCell ref="K4:L4"/>
    <mergeCell ref="K5:K6"/>
    <mergeCell ref="L5:L6"/>
    <mergeCell ref="A2:L2"/>
    <mergeCell ref="A4:A6"/>
    <mergeCell ref="B4:B6"/>
    <mergeCell ref="C4:D4"/>
    <mergeCell ref="E4:F4"/>
  </mergeCells>
  <phoneticPr fontId="2" type="noConversion"/>
  <pageMargins left="0.74803149606299213" right="0.74803149606299213" top="0.98425196850393704" bottom="0.98425196850393704" header="0" footer="0"/>
  <pageSetup scale="28" orientation="portrait" r:id="rId1"/>
  <headerFooter alignWithMargins="0"/>
  <ignoredErrors>
    <ignoredError sqref="D32:L32 D67:I67 K67:L67" formulaRange="1"/>
    <ignoredError sqref="D68:I68 K68:L68" formula="1"/>
    <ignoredError sqref="J67"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A2:V14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2.7109375" style="68" customWidth="1"/>
    <col min="10" max="10" width="17.42578125" style="68" customWidth="1"/>
    <col min="11" max="12" width="14" style="68" customWidth="1"/>
    <col min="13" max="13" width="10.140625" style="68" customWidth="1"/>
    <col min="14" max="20" width="11.42578125" style="68"/>
    <col min="21" max="21" width="4" style="68" customWidth="1"/>
    <col min="22" max="16384" width="11.42578125" style="68"/>
  </cols>
  <sheetData>
    <row r="2" spans="1:22" ht="16.899999999999999" customHeight="1" x14ac:dyDescent="0.2">
      <c r="A2" s="434" t="s">
        <v>406</v>
      </c>
      <c r="B2" s="434"/>
      <c r="C2" s="434"/>
      <c r="D2" s="434"/>
      <c r="E2" s="434"/>
      <c r="F2" s="434"/>
      <c r="G2" s="434"/>
      <c r="H2" s="434"/>
      <c r="I2" s="434"/>
      <c r="J2" s="434"/>
      <c r="K2" s="434"/>
      <c r="L2" s="434"/>
      <c r="M2" s="79"/>
    </row>
    <row r="3" spans="1:22" ht="16.899999999999999" customHeight="1" x14ac:dyDescent="0.2">
      <c r="A3" s="270"/>
      <c r="B3" s="270"/>
      <c r="C3" s="270"/>
      <c r="D3" s="270"/>
      <c r="E3" s="270"/>
      <c r="F3" s="270"/>
      <c r="G3" s="270"/>
      <c r="H3" s="270"/>
      <c r="I3" s="79"/>
      <c r="J3" s="79"/>
      <c r="K3" s="79"/>
      <c r="L3" s="79"/>
      <c r="M3" s="79"/>
    </row>
    <row r="4" spans="1:22" ht="30" customHeight="1" x14ac:dyDescent="0.2">
      <c r="A4" s="435" t="s">
        <v>233</v>
      </c>
      <c r="B4" s="443" t="s">
        <v>0</v>
      </c>
      <c r="C4" s="446" t="s">
        <v>419</v>
      </c>
      <c r="D4" s="446"/>
      <c r="E4" s="446" t="s">
        <v>420</v>
      </c>
      <c r="F4" s="446"/>
      <c r="G4" s="446" t="s">
        <v>421</v>
      </c>
      <c r="H4" s="446"/>
      <c r="I4" s="446" t="s">
        <v>422</v>
      </c>
      <c r="J4" s="446"/>
      <c r="K4" s="441" t="s">
        <v>423</v>
      </c>
      <c r="L4" s="442"/>
      <c r="M4" s="80"/>
    </row>
    <row r="5" spans="1:22"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V5" s="73"/>
    </row>
    <row r="6" spans="1:22" ht="15" customHeight="1" x14ac:dyDescent="0.2">
      <c r="A6" s="437"/>
      <c r="B6" s="445"/>
      <c r="C6" s="254">
        <v>40265</v>
      </c>
      <c r="D6" s="255">
        <v>40265</v>
      </c>
      <c r="E6" s="254">
        <v>40356</v>
      </c>
      <c r="F6" s="255">
        <v>40418</v>
      </c>
      <c r="G6" s="254">
        <v>40448</v>
      </c>
      <c r="H6" s="255">
        <v>40449</v>
      </c>
      <c r="I6" s="254">
        <v>40545</v>
      </c>
      <c r="J6" s="255">
        <v>40545</v>
      </c>
      <c r="K6" s="448"/>
      <c r="L6" s="450"/>
      <c r="M6" s="81"/>
    </row>
    <row r="7" spans="1:22" x14ac:dyDescent="0.2">
      <c r="A7" s="256">
        <v>1</v>
      </c>
      <c r="B7" s="257" t="s">
        <v>1</v>
      </c>
      <c r="C7" s="258">
        <v>16686</v>
      </c>
      <c r="D7" s="259">
        <v>1488</v>
      </c>
      <c r="E7" s="258">
        <v>17566</v>
      </c>
      <c r="F7" s="259">
        <v>1560</v>
      </c>
      <c r="G7" s="258">
        <v>18400</v>
      </c>
      <c r="H7" s="259">
        <v>1647</v>
      </c>
      <c r="I7" s="258">
        <v>19288</v>
      </c>
      <c r="J7" s="259">
        <v>1748</v>
      </c>
      <c r="K7" s="258">
        <f>$I7-'[2]Año 2009'!$I7</f>
        <v>3141</v>
      </c>
      <c r="L7" s="260">
        <f>$J7-'[2]Año 2009'!$J7</f>
        <v>338</v>
      </c>
      <c r="M7" s="82"/>
      <c r="O7" s="20"/>
      <c r="P7" s="20"/>
    </row>
    <row r="8" spans="1:22" x14ac:dyDescent="0.2">
      <c r="A8" s="256">
        <v>2</v>
      </c>
      <c r="B8" s="257" t="s">
        <v>2</v>
      </c>
      <c r="C8" s="258">
        <v>34053</v>
      </c>
      <c r="D8" s="259">
        <v>1616</v>
      </c>
      <c r="E8" s="258">
        <v>35855</v>
      </c>
      <c r="F8" s="259">
        <v>1715</v>
      </c>
      <c r="G8" s="258">
        <v>37430</v>
      </c>
      <c r="H8" s="259">
        <v>1812</v>
      </c>
      <c r="I8" s="258">
        <v>39093</v>
      </c>
      <c r="J8" s="259">
        <v>1909</v>
      </c>
      <c r="K8" s="258">
        <f>$I8-'[2]Año 2009'!$I8</f>
        <v>6306</v>
      </c>
      <c r="L8" s="260">
        <f>$J8-'[2]Año 2009'!$J8</f>
        <v>387</v>
      </c>
      <c r="M8" s="82"/>
      <c r="O8" s="20"/>
      <c r="P8" s="20"/>
    </row>
    <row r="9" spans="1:22" x14ac:dyDescent="0.2">
      <c r="A9" s="256">
        <v>3</v>
      </c>
      <c r="B9" s="257" t="s">
        <v>3</v>
      </c>
      <c r="C9" s="258">
        <v>73040</v>
      </c>
      <c r="D9" s="259">
        <v>5666</v>
      </c>
      <c r="E9" s="258">
        <v>77274</v>
      </c>
      <c r="F9" s="259">
        <v>6018</v>
      </c>
      <c r="G9" s="258">
        <v>82080</v>
      </c>
      <c r="H9" s="259">
        <v>6367</v>
      </c>
      <c r="I9" s="258">
        <v>119806</v>
      </c>
      <c r="J9" s="259">
        <v>6751</v>
      </c>
      <c r="K9" s="258">
        <f>$I9-'[2]Año 2009'!$I9</f>
        <v>49167</v>
      </c>
      <c r="L9" s="260">
        <f>$J9-'[2]Año 2009'!$J9</f>
        <v>1473</v>
      </c>
      <c r="M9" s="82"/>
      <c r="O9" s="20"/>
      <c r="P9" s="20"/>
    </row>
    <row r="10" spans="1:22" x14ac:dyDescent="0.2">
      <c r="A10" s="256">
        <v>4</v>
      </c>
      <c r="B10" s="257" t="s">
        <v>4</v>
      </c>
      <c r="C10" s="258">
        <v>60996</v>
      </c>
      <c r="D10" s="259">
        <v>2966</v>
      </c>
      <c r="E10" s="258">
        <v>64646</v>
      </c>
      <c r="F10" s="259">
        <v>3169</v>
      </c>
      <c r="G10" s="258">
        <v>68145</v>
      </c>
      <c r="H10" s="259">
        <v>3413</v>
      </c>
      <c r="I10" s="258">
        <v>71958</v>
      </c>
      <c r="J10" s="259">
        <v>3656</v>
      </c>
      <c r="K10" s="258">
        <f>$I10-'[2]Año 2009'!$I10</f>
        <v>13411</v>
      </c>
      <c r="L10" s="260">
        <f>$J10-'[2]Año 2009'!$J10</f>
        <v>946</v>
      </c>
      <c r="M10" s="82"/>
    </row>
    <row r="11" spans="1:22" x14ac:dyDescent="0.2">
      <c r="A11" s="256">
        <v>5</v>
      </c>
      <c r="B11" s="257" t="s">
        <v>5</v>
      </c>
      <c r="C11" s="258">
        <v>280059</v>
      </c>
      <c r="D11" s="259">
        <v>4146</v>
      </c>
      <c r="E11" s="258">
        <v>302909</v>
      </c>
      <c r="F11" s="259">
        <v>4362</v>
      </c>
      <c r="G11" s="258">
        <v>324779</v>
      </c>
      <c r="H11" s="259">
        <v>4646</v>
      </c>
      <c r="I11" s="258">
        <v>351631</v>
      </c>
      <c r="J11" s="259">
        <v>4901</v>
      </c>
      <c r="K11" s="258">
        <f>$I11-'[2]Año 2009'!$I11</f>
        <v>87172</v>
      </c>
      <c r="L11" s="260">
        <f>$J11-'[2]Año 2009'!$J11</f>
        <v>1020</v>
      </c>
      <c r="M11" s="82"/>
    </row>
    <row r="12" spans="1:22" x14ac:dyDescent="0.2">
      <c r="A12" s="256">
        <v>6</v>
      </c>
      <c r="B12" s="257" t="s">
        <v>6</v>
      </c>
      <c r="C12" s="258">
        <v>4657</v>
      </c>
      <c r="D12" s="259">
        <v>4360</v>
      </c>
      <c r="E12" s="258">
        <v>4839</v>
      </c>
      <c r="F12" s="259">
        <v>4501</v>
      </c>
      <c r="G12" s="258">
        <v>5564</v>
      </c>
      <c r="H12" s="259">
        <v>4614</v>
      </c>
      <c r="I12" s="258">
        <v>5746</v>
      </c>
      <c r="J12" s="259">
        <v>4735</v>
      </c>
      <c r="K12" s="258">
        <f>$I12-'[2]Año 2009'!$I12</f>
        <v>1227</v>
      </c>
      <c r="L12" s="260">
        <f>$J12-'[2]Año 2009'!$J12</f>
        <v>508</v>
      </c>
      <c r="M12" s="82"/>
    </row>
    <row r="13" spans="1:22" x14ac:dyDescent="0.2">
      <c r="A13" s="256">
        <v>7</v>
      </c>
      <c r="B13" s="257" t="s">
        <v>7</v>
      </c>
      <c r="C13" s="258">
        <v>611212</v>
      </c>
      <c r="D13" s="259">
        <v>50311</v>
      </c>
      <c r="E13" s="258">
        <v>629674</v>
      </c>
      <c r="F13" s="259">
        <v>52110</v>
      </c>
      <c r="G13" s="258">
        <v>647933</v>
      </c>
      <c r="H13" s="259">
        <v>54242</v>
      </c>
      <c r="I13" s="258">
        <v>666577</v>
      </c>
      <c r="J13" s="259">
        <v>56432</v>
      </c>
      <c r="K13" s="258">
        <f>$I13-'[2]Año 2009'!$I13</f>
        <v>66674</v>
      </c>
      <c r="L13" s="260">
        <f>$J13-'[2]Año 2009'!$J13</f>
        <v>7964</v>
      </c>
      <c r="M13" s="82"/>
    </row>
    <row r="14" spans="1:22" x14ac:dyDescent="0.2">
      <c r="A14" s="256">
        <v>8</v>
      </c>
      <c r="B14" s="257" t="s">
        <v>8</v>
      </c>
      <c r="C14" s="258">
        <v>45324</v>
      </c>
      <c r="D14" s="259">
        <v>10258</v>
      </c>
      <c r="E14" s="258">
        <v>47711</v>
      </c>
      <c r="F14" s="259">
        <v>10812</v>
      </c>
      <c r="G14" s="258">
        <v>49932</v>
      </c>
      <c r="H14" s="259">
        <v>11344</v>
      </c>
      <c r="I14" s="258">
        <v>52348</v>
      </c>
      <c r="J14" s="259">
        <v>11907</v>
      </c>
      <c r="K14" s="258">
        <f>$I14-'[2]Año 2009'!$I14</f>
        <v>8609</v>
      </c>
      <c r="L14" s="260">
        <f>$J14-'[2]Año 2009'!$J14</f>
        <v>2219</v>
      </c>
      <c r="M14" s="82"/>
    </row>
    <row r="15" spans="1:22" x14ac:dyDescent="0.2">
      <c r="A15" s="256">
        <v>9</v>
      </c>
      <c r="B15" s="257" t="s">
        <v>9</v>
      </c>
      <c r="C15" s="258">
        <v>3278</v>
      </c>
      <c r="D15" s="259">
        <v>156</v>
      </c>
      <c r="E15" s="258">
        <v>3557</v>
      </c>
      <c r="F15" s="259">
        <v>161</v>
      </c>
      <c r="G15" s="258">
        <v>3825</v>
      </c>
      <c r="H15" s="259">
        <v>168</v>
      </c>
      <c r="I15" s="258">
        <v>4078</v>
      </c>
      <c r="J15" s="259">
        <v>181</v>
      </c>
      <c r="K15" s="258">
        <f>$I15-'[2]Año 2009'!$I15</f>
        <v>986</v>
      </c>
      <c r="L15" s="260">
        <f>$J15-'[2]Año 2009'!$J15</f>
        <v>35</v>
      </c>
      <c r="M15" s="82"/>
    </row>
    <row r="16" spans="1:22" x14ac:dyDescent="0.2">
      <c r="A16" s="256">
        <v>10</v>
      </c>
      <c r="B16" s="257" t="s">
        <v>10</v>
      </c>
      <c r="C16" s="258">
        <v>2799</v>
      </c>
      <c r="D16" s="259">
        <v>730</v>
      </c>
      <c r="E16" s="258">
        <v>2952</v>
      </c>
      <c r="F16" s="259">
        <v>770</v>
      </c>
      <c r="G16" s="258">
        <v>3080</v>
      </c>
      <c r="H16" s="259">
        <v>807</v>
      </c>
      <c r="I16" s="258">
        <v>3258</v>
      </c>
      <c r="J16" s="259">
        <v>846</v>
      </c>
      <c r="K16" s="258">
        <f>$I16-'[2]Año 2009'!$I16</f>
        <v>525</v>
      </c>
      <c r="L16" s="260">
        <f>$J16-'[2]Año 2009'!$J16</f>
        <v>165</v>
      </c>
      <c r="M16" s="82"/>
    </row>
    <row r="17" spans="1:19" x14ac:dyDescent="0.2">
      <c r="A17" s="256">
        <v>11</v>
      </c>
      <c r="B17" s="257" t="s">
        <v>11</v>
      </c>
      <c r="C17" s="258">
        <v>244413</v>
      </c>
      <c r="D17" s="259">
        <v>8771</v>
      </c>
      <c r="E17" s="258">
        <v>256809</v>
      </c>
      <c r="F17" s="259">
        <v>9325</v>
      </c>
      <c r="G17" s="258">
        <v>267880</v>
      </c>
      <c r="H17" s="259">
        <v>9793</v>
      </c>
      <c r="I17" s="258">
        <v>280881</v>
      </c>
      <c r="J17" s="259">
        <v>10272</v>
      </c>
      <c r="K17" s="258">
        <f>$I17-'[2]Año 2009'!$I17</f>
        <v>44591</v>
      </c>
      <c r="L17" s="260">
        <f>$J17-'[2]Año 2009'!$J17</f>
        <v>2029</v>
      </c>
      <c r="M17" s="82"/>
    </row>
    <row r="18" spans="1:19" ht="15" x14ac:dyDescent="0.2">
      <c r="A18" s="256">
        <v>12</v>
      </c>
      <c r="B18" s="257" t="s">
        <v>12</v>
      </c>
      <c r="C18" s="258">
        <v>9570</v>
      </c>
      <c r="D18" s="259">
        <v>709</v>
      </c>
      <c r="E18" s="258">
        <v>10095</v>
      </c>
      <c r="F18" s="259">
        <v>737</v>
      </c>
      <c r="G18" s="258">
        <v>10580</v>
      </c>
      <c r="H18" s="259">
        <v>772</v>
      </c>
      <c r="I18" s="258">
        <v>11119</v>
      </c>
      <c r="J18" s="259">
        <v>825</v>
      </c>
      <c r="K18" s="258">
        <f>$I18-'[2]Año 2009'!$I18</f>
        <v>1833</v>
      </c>
      <c r="L18" s="260">
        <f>$J18-'[2]Año 2009'!$J18</f>
        <v>154</v>
      </c>
      <c r="M18" s="82"/>
      <c r="O18" s="451"/>
      <c r="P18" s="451"/>
      <c r="Q18" s="451"/>
      <c r="R18" s="451"/>
      <c r="S18" s="451"/>
    </row>
    <row r="19" spans="1:19" x14ac:dyDescent="0.2">
      <c r="A19" s="256">
        <v>13</v>
      </c>
      <c r="B19" s="257" t="s">
        <v>13</v>
      </c>
      <c r="C19" s="258">
        <v>1781</v>
      </c>
      <c r="D19" s="259">
        <v>182</v>
      </c>
      <c r="E19" s="258">
        <v>1865</v>
      </c>
      <c r="F19" s="259">
        <v>194</v>
      </c>
      <c r="G19" s="258">
        <v>1946</v>
      </c>
      <c r="H19" s="259">
        <v>207</v>
      </c>
      <c r="I19" s="258">
        <v>2030</v>
      </c>
      <c r="J19" s="259">
        <v>217</v>
      </c>
      <c r="K19" s="258">
        <f>$I19-'[2]Año 2009'!$I19</f>
        <v>303</v>
      </c>
      <c r="L19" s="260">
        <f>$J19-'[2]Año 2009'!$J19</f>
        <v>40</v>
      </c>
      <c r="M19" s="82"/>
    </row>
    <row r="20" spans="1:19" x14ac:dyDescent="0.2">
      <c r="A20" s="256">
        <v>14</v>
      </c>
      <c r="B20" s="257" t="s">
        <v>14</v>
      </c>
      <c r="C20" s="258">
        <v>5331</v>
      </c>
      <c r="D20" s="259">
        <v>556</v>
      </c>
      <c r="E20" s="258">
        <v>5601</v>
      </c>
      <c r="F20" s="259">
        <v>585</v>
      </c>
      <c r="G20" s="258">
        <v>5818</v>
      </c>
      <c r="H20" s="259">
        <v>615</v>
      </c>
      <c r="I20" s="258">
        <v>6058</v>
      </c>
      <c r="J20" s="259">
        <v>657</v>
      </c>
      <c r="K20" s="258">
        <f>$I20-'[2]Año 2009'!$I20</f>
        <v>915</v>
      </c>
      <c r="L20" s="260">
        <f>$J20-'[2]Año 2009'!$J20</f>
        <v>135</v>
      </c>
      <c r="M20" s="82"/>
    </row>
    <row r="21" spans="1:19" x14ac:dyDescent="0.2">
      <c r="A21" s="256">
        <v>15</v>
      </c>
      <c r="B21" s="257" t="s">
        <v>15</v>
      </c>
      <c r="C21" s="258">
        <v>13253</v>
      </c>
      <c r="D21" s="259">
        <v>1077</v>
      </c>
      <c r="E21" s="258">
        <v>13953</v>
      </c>
      <c r="F21" s="259">
        <v>1152</v>
      </c>
      <c r="G21" s="258">
        <v>14560</v>
      </c>
      <c r="H21" s="259">
        <v>1224</v>
      </c>
      <c r="I21" s="258">
        <v>15066</v>
      </c>
      <c r="J21" s="259">
        <v>1290</v>
      </c>
      <c r="K21" s="258">
        <f>$I21-'[2]Año 2009'!$I21</f>
        <v>2238</v>
      </c>
      <c r="L21" s="260">
        <f>$J21-'[2]Año 2009'!$J21</f>
        <v>269</v>
      </c>
      <c r="M21" s="82"/>
    </row>
    <row r="22" spans="1:19" x14ac:dyDescent="0.2">
      <c r="A22" s="256">
        <v>16</v>
      </c>
      <c r="B22" s="257" t="s">
        <v>16</v>
      </c>
      <c r="C22" s="258">
        <v>8654</v>
      </c>
      <c r="D22" s="259">
        <v>1210</v>
      </c>
      <c r="E22" s="258">
        <v>9009</v>
      </c>
      <c r="F22" s="259">
        <v>1292</v>
      </c>
      <c r="G22" s="258">
        <v>9328</v>
      </c>
      <c r="H22" s="259">
        <v>1352</v>
      </c>
      <c r="I22" s="258">
        <v>9675</v>
      </c>
      <c r="J22" s="259">
        <v>1430</v>
      </c>
      <c r="K22" s="258">
        <f>$I22-'[2]Año 2009'!$I22</f>
        <v>1234</v>
      </c>
      <c r="L22" s="260">
        <f>$J22-'[2]Año 2009'!$J22</f>
        <v>295</v>
      </c>
      <c r="M22" s="82"/>
    </row>
    <row r="23" spans="1:19" x14ac:dyDescent="0.2">
      <c r="A23" s="256">
        <v>17</v>
      </c>
      <c r="B23" s="257" t="s">
        <v>17</v>
      </c>
      <c r="C23" s="258">
        <v>7214</v>
      </c>
      <c r="D23" s="259">
        <v>1209</v>
      </c>
      <c r="E23" s="258">
        <v>7630</v>
      </c>
      <c r="F23" s="259">
        <v>1277</v>
      </c>
      <c r="G23" s="258">
        <v>8046</v>
      </c>
      <c r="H23" s="259">
        <v>1337</v>
      </c>
      <c r="I23" s="258">
        <v>8437</v>
      </c>
      <c r="J23" s="259">
        <v>1433</v>
      </c>
      <c r="K23" s="258">
        <f>$I23-'[2]Año 2009'!$I23</f>
        <v>1502</v>
      </c>
      <c r="L23" s="260">
        <f>$J23-'[2]Año 2009'!$J23</f>
        <v>311</v>
      </c>
      <c r="M23" s="82"/>
    </row>
    <row r="24" spans="1:19" x14ac:dyDescent="0.2">
      <c r="A24" s="256">
        <v>18</v>
      </c>
      <c r="B24" s="257" t="s">
        <v>409</v>
      </c>
      <c r="C24" s="375" t="s">
        <v>56</v>
      </c>
      <c r="D24" s="259">
        <v>2348</v>
      </c>
      <c r="E24" s="375" t="s">
        <v>56</v>
      </c>
      <c r="F24" s="259">
        <v>2506</v>
      </c>
      <c r="G24" s="375" t="s">
        <v>56</v>
      </c>
      <c r="H24" s="259">
        <v>2665</v>
      </c>
      <c r="I24" s="375" t="s">
        <v>56</v>
      </c>
      <c r="J24" s="259">
        <v>2835</v>
      </c>
      <c r="K24" s="258">
        <v>606</v>
      </c>
      <c r="L24" s="260">
        <f>$J24-'[2]Año 2009'!$J24</f>
        <v>622</v>
      </c>
      <c r="M24" s="82"/>
    </row>
    <row r="25" spans="1:19" x14ac:dyDescent="0.2">
      <c r="A25" s="256">
        <v>19</v>
      </c>
      <c r="B25" s="257" t="s">
        <v>19</v>
      </c>
      <c r="C25" s="258">
        <v>1549715</v>
      </c>
      <c r="D25" s="259">
        <v>48569</v>
      </c>
      <c r="E25" s="258">
        <v>1633129</v>
      </c>
      <c r="F25" s="259">
        <v>51811</v>
      </c>
      <c r="G25" s="258">
        <v>1752174</v>
      </c>
      <c r="H25" s="259">
        <v>56272</v>
      </c>
      <c r="I25" s="258">
        <v>1830543</v>
      </c>
      <c r="J25" s="259">
        <v>58590</v>
      </c>
      <c r="K25" s="258">
        <f>$I25-'[2]Año 2009'!$I25</f>
        <v>306937</v>
      </c>
      <c r="L25" s="260">
        <f>$J25-'[2]Año 2009'!$J25</f>
        <v>11367</v>
      </c>
      <c r="M25" s="82"/>
    </row>
    <row r="26" spans="1:19" x14ac:dyDescent="0.2">
      <c r="A26" s="256">
        <v>20</v>
      </c>
      <c r="B26" s="257" t="s">
        <v>20</v>
      </c>
      <c r="C26" s="258">
        <v>111846</v>
      </c>
      <c r="D26" s="259">
        <v>432</v>
      </c>
      <c r="E26" s="258">
        <v>117399</v>
      </c>
      <c r="F26" s="259">
        <v>440</v>
      </c>
      <c r="G26" s="258">
        <v>126416</v>
      </c>
      <c r="H26" s="259">
        <v>468</v>
      </c>
      <c r="I26" s="258">
        <v>131966</v>
      </c>
      <c r="J26" s="259">
        <v>481</v>
      </c>
      <c r="K26" s="258">
        <f>$I26-'[2]Año 2009'!$I26</f>
        <v>22399</v>
      </c>
      <c r="L26" s="260">
        <f>$J26-'[2]Año 2009'!$J26</f>
        <v>59</v>
      </c>
      <c r="M26" s="82"/>
    </row>
    <row r="27" spans="1:19" x14ac:dyDescent="0.2">
      <c r="A27" s="256">
        <v>21</v>
      </c>
      <c r="B27" s="257" t="s">
        <v>21</v>
      </c>
      <c r="C27" s="258">
        <v>1768290</v>
      </c>
      <c r="D27" s="259">
        <v>109504</v>
      </c>
      <c r="E27" s="258">
        <v>1811623</v>
      </c>
      <c r="F27" s="259">
        <v>113801</v>
      </c>
      <c r="G27" s="258">
        <v>1855701</v>
      </c>
      <c r="H27" s="259">
        <v>118933</v>
      </c>
      <c r="I27" s="258">
        <v>1894552</v>
      </c>
      <c r="J27" s="259">
        <v>123587</v>
      </c>
      <c r="K27" s="258">
        <f>$I27-'[2]Año 2009'!$I27</f>
        <v>150953</v>
      </c>
      <c r="L27" s="260">
        <f>$J27-'[2]Año 2009'!$J27</f>
        <v>17838</v>
      </c>
      <c r="M27" s="82"/>
    </row>
    <row r="28" spans="1:19" x14ac:dyDescent="0.2">
      <c r="A28" s="256">
        <v>22</v>
      </c>
      <c r="B28" s="257" t="s">
        <v>22</v>
      </c>
      <c r="C28" s="258">
        <v>4390</v>
      </c>
      <c r="D28" s="259">
        <v>1086</v>
      </c>
      <c r="E28" s="258">
        <v>4592</v>
      </c>
      <c r="F28" s="259">
        <v>1124</v>
      </c>
      <c r="G28" s="258">
        <v>4761</v>
      </c>
      <c r="H28" s="259">
        <v>1174</v>
      </c>
      <c r="I28" s="258">
        <v>4979</v>
      </c>
      <c r="J28" s="259">
        <v>1211</v>
      </c>
      <c r="K28" s="258">
        <f>$I28-'[2]Año 2009'!$I28</f>
        <v>695</v>
      </c>
      <c r="L28" s="260">
        <f>$J28-'[2]Año 2009'!$J28</f>
        <v>176</v>
      </c>
      <c r="M28" s="82"/>
    </row>
    <row r="29" spans="1:19" x14ac:dyDescent="0.2">
      <c r="A29" s="256">
        <v>23</v>
      </c>
      <c r="B29" s="257" t="s">
        <v>23</v>
      </c>
      <c r="C29" s="258">
        <v>363055</v>
      </c>
      <c r="D29" s="259">
        <v>53654</v>
      </c>
      <c r="E29" s="258">
        <v>389215</v>
      </c>
      <c r="F29" s="259">
        <v>56778</v>
      </c>
      <c r="G29" s="258">
        <v>412657</v>
      </c>
      <c r="H29" s="259">
        <v>60105</v>
      </c>
      <c r="I29" s="258">
        <v>433344</v>
      </c>
      <c r="J29" s="259">
        <v>63222</v>
      </c>
      <c r="K29" s="258">
        <f>$I29-'[2]Año 2009'!$I29</f>
        <v>80739</v>
      </c>
      <c r="L29" s="260">
        <f>$J29-'[2]Año 2009'!$J29</f>
        <v>13271</v>
      </c>
      <c r="M29" s="82"/>
    </row>
    <row r="30" spans="1:19" x14ac:dyDescent="0.2">
      <c r="A30" s="256">
        <v>24</v>
      </c>
      <c r="B30" s="257" t="s">
        <v>410</v>
      </c>
      <c r="C30" s="258">
        <v>105601</v>
      </c>
      <c r="D30" s="259">
        <v>3478</v>
      </c>
      <c r="E30" s="258">
        <v>110630</v>
      </c>
      <c r="F30" s="259">
        <v>3659</v>
      </c>
      <c r="G30" s="258">
        <v>114579</v>
      </c>
      <c r="H30" s="259">
        <v>2805</v>
      </c>
      <c r="I30" s="258">
        <v>118299</v>
      </c>
      <c r="J30" s="259">
        <v>2968</v>
      </c>
      <c r="K30" s="258">
        <f>$I30-'[2]Año 2009'!$I30</f>
        <v>15995</v>
      </c>
      <c r="L30" s="260">
        <f>$J30-'[2]Año 2009'!$J30</f>
        <v>-237</v>
      </c>
      <c r="M30" s="83"/>
    </row>
    <row r="31" spans="1:19" x14ac:dyDescent="0.2">
      <c r="A31" s="256">
        <v>25</v>
      </c>
      <c r="B31" s="257" t="s">
        <v>25</v>
      </c>
      <c r="C31" s="258">
        <v>20330</v>
      </c>
      <c r="D31" s="259">
        <v>2285</v>
      </c>
      <c r="E31" s="258">
        <v>21471</v>
      </c>
      <c r="F31" s="259">
        <v>2440</v>
      </c>
      <c r="G31" s="258">
        <v>22602</v>
      </c>
      <c r="H31" s="259">
        <v>2571</v>
      </c>
      <c r="I31" s="258">
        <v>23711</v>
      </c>
      <c r="J31" s="259">
        <v>2733</v>
      </c>
      <c r="K31" s="258">
        <f>$I31-'[2]Año 2009'!$I31</f>
        <v>4186</v>
      </c>
      <c r="L31" s="260">
        <f>$J31-'[2]Año 2009'!$J31</f>
        <v>607</v>
      </c>
      <c r="M31" s="82"/>
    </row>
    <row r="32" spans="1:19" x14ac:dyDescent="0.2">
      <c r="A32" s="256">
        <v>26</v>
      </c>
      <c r="B32" s="257" t="s">
        <v>150</v>
      </c>
      <c r="C32" s="258">
        <v>70519</v>
      </c>
      <c r="D32" s="259">
        <v>4899</v>
      </c>
      <c r="E32" s="258">
        <v>75422</v>
      </c>
      <c r="F32" s="259">
        <v>5338</v>
      </c>
      <c r="G32" s="258">
        <v>80081</v>
      </c>
      <c r="H32" s="259">
        <v>5787</v>
      </c>
      <c r="I32" s="258">
        <v>84830</v>
      </c>
      <c r="J32" s="259">
        <v>6196</v>
      </c>
      <c r="K32" s="258">
        <f>$I32-'[2]Año 2009'!$I33</f>
        <v>17358</v>
      </c>
      <c r="L32" s="260">
        <f>$J32-'[2]Año 2009'!$J33</f>
        <v>1712</v>
      </c>
      <c r="M32" s="84"/>
    </row>
    <row r="33" spans="1:13" x14ac:dyDescent="0.2">
      <c r="A33" s="256">
        <v>27</v>
      </c>
      <c r="B33" s="257" t="s">
        <v>27</v>
      </c>
      <c r="C33" s="258">
        <v>47835</v>
      </c>
      <c r="D33" s="259">
        <v>516</v>
      </c>
      <c r="E33" s="258">
        <v>51463</v>
      </c>
      <c r="F33" s="259">
        <v>551</v>
      </c>
      <c r="G33" s="258">
        <v>54630</v>
      </c>
      <c r="H33" s="259">
        <v>593</v>
      </c>
      <c r="I33" s="258">
        <v>58068</v>
      </c>
      <c r="J33" s="259">
        <v>637</v>
      </c>
      <c r="K33" s="258">
        <f>$I33-'[2]Año 2009'!$I34</f>
        <v>12502</v>
      </c>
      <c r="L33" s="260">
        <f>$J33-'[2]Año 2009'!$J34</f>
        <v>156</v>
      </c>
      <c r="M33" s="82"/>
    </row>
    <row r="34" spans="1:13" x14ac:dyDescent="0.2">
      <c r="A34" s="256">
        <v>28</v>
      </c>
      <c r="B34" s="257" t="s">
        <v>28</v>
      </c>
      <c r="C34" s="258">
        <v>14336</v>
      </c>
      <c r="D34" s="259">
        <v>2236</v>
      </c>
      <c r="E34" s="258">
        <v>15180</v>
      </c>
      <c r="F34" s="259">
        <v>2343</v>
      </c>
      <c r="G34" s="258">
        <v>16028</v>
      </c>
      <c r="H34" s="259">
        <v>2468</v>
      </c>
      <c r="I34" s="258">
        <v>16957</v>
      </c>
      <c r="J34" s="259">
        <v>2616</v>
      </c>
      <c r="K34" s="258">
        <f>$I34-'[2]Año 2009'!$I35</f>
        <v>3183</v>
      </c>
      <c r="L34" s="260">
        <f>$J34-'[2]Año 2009'!$J35</f>
        <v>520</v>
      </c>
      <c r="M34" s="82"/>
    </row>
    <row r="35" spans="1:13" x14ac:dyDescent="0.2">
      <c r="A35" s="256">
        <v>29</v>
      </c>
      <c r="B35" s="257" t="s">
        <v>29</v>
      </c>
      <c r="C35" s="258">
        <v>456276</v>
      </c>
      <c r="D35" s="259">
        <v>3169</v>
      </c>
      <c r="E35" s="258">
        <v>485517</v>
      </c>
      <c r="F35" s="259">
        <v>3526</v>
      </c>
      <c r="G35" s="258">
        <v>512482</v>
      </c>
      <c r="H35" s="259">
        <v>3882</v>
      </c>
      <c r="I35" s="258">
        <v>543370</v>
      </c>
      <c r="J35" s="259">
        <v>4260</v>
      </c>
      <c r="K35" s="258">
        <f>$I35-'[2]Año 2009'!$I36</f>
        <v>105951</v>
      </c>
      <c r="L35" s="260">
        <f>$J35-'[2]Año 2009'!$J36</f>
        <v>1413</v>
      </c>
      <c r="M35" s="82"/>
    </row>
    <row r="36" spans="1:13" x14ac:dyDescent="0.2">
      <c r="A36" s="256">
        <v>30</v>
      </c>
      <c r="B36" s="257" t="s">
        <v>30</v>
      </c>
      <c r="C36" s="258">
        <v>35823</v>
      </c>
      <c r="D36" s="259">
        <v>1904</v>
      </c>
      <c r="E36" s="258">
        <v>38087</v>
      </c>
      <c r="F36" s="259">
        <v>2035</v>
      </c>
      <c r="G36" s="258">
        <v>40031</v>
      </c>
      <c r="H36" s="259">
        <v>2156</v>
      </c>
      <c r="I36" s="258">
        <v>41995</v>
      </c>
      <c r="J36" s="259">
        <v>2301</v>
      </c>
      <c r="K36" s="258">
        <f>$I36-'[2]Año 2009'!$I37</f>
        <v>7697</v>
      </c>
      <c r="L36" s="260">
        <f>$J36-'[2]Año 2009'!$J37</f>
        <v>542</v>
      </c>
      <c r="M36" s="82"/>
    </row>
    <row r="37" spans="1:13" x14ac:dyDescent="0.2">
      <c r="A37" s="256">
        <v>31</v>
      </c>
      <c r="B37" s="257" t="s">
        <v>31</v>
      </c>
      <c r="C37" s="258">
        <v>81107</v>
      </c>
      <c r="D37" s="259">
        <v>2109</v>
      </c>
      <c r="E37" s="258">
        <v>86822</v>
      </c>
      <c r="F37" s="259">
        <v>2233</v>
      </c>
      <c r="G37" s="258">
        <v>94494</v>
      </c>
      <c r="H37" s="259">
        <v>2338</v>
      </c>
      <c r="I37" s="258">
        <v>101490</v>
      </c>
      <c r="J37" s="259">
        <v>2446</v>
      </c>
      <c r="K37" s="258">
        <f>$I37-'[2]Año 2009'!$I38</f>
        <v>25105</v>
      </c>
      <c r="L37" s="260">
        <f>$J37-'[2]Año 2009'!$J38</f>
        <v>453</v>
      </c>
      <c r="M37" s="82"/>
    </row>
    <row r="38" spans="1:13" x14ac:dyDescent="0.2">
      <c r="A38" s="256">
        <v>32</v>
      </c>
      <c r="B38" s="257" t="s">
        <v>32</v>
      </c>
      <c r="C38" s="258">
        <v>7276</v>
      </c>
      <c r="D38" s="259">
        <v>665</v>
      </c>
      <c r="E38" s="258">
        <v>7786</v>
      </c>
      <c r="F38" s="259">
        <v>709</v>
      </c>
      <c r="G38" s="258">
        <v>8197</v>
      </c>
      <c r="H38" s="259">
        <v>751</v>
      </c>
      <c r="I38" s="258">
        <v>8668</v>
      </c>
      <c r="J38" s="259">
        <v>809</v>
      </c>
      <c r="K38" s="258">
        <f>$I38-'[2]Año 2009'!$I39</f>
        <v>1746</v>
      </c>
      <c r="L38" s="260">
        <f>$J38-'[2]Año 2009'!$J39</f>
        <v>195</v>
      </c>
      <c r="M38" s="82"/>
    </row>
    <row r="39" spans="1:13" x14ac:dyDescent="0.2">
      <c r="A39" s="256">
        <v>33</v>
      </c>
      <c r="B39" s="257" t="s">
        <v>33</v>
      </c>
      <c r="C39" s="258">
        <v>2077</v>
      </c>
      <c r="D39" s="259">
        <v>131</v>
      </c>
      <c r="E39" s="258">
        <v>2168</v>
      </c>
      <c r="F39" s="259">
        <v>141</v>
      </c>
      <c r="G39" s="258">
        <v>2252</v>
      </c>
      <c r="H39" s="259">
        <v>147</v>
      </c>
      <c r="I39" s="258">
        <v>2409</v>
      </c>
      <c r="J39" s="259">
        <v>150</v>
      </c>
      <c r="K39" s="258">
        <f>$I39-'[2]Año 2009'!$I40</f>
        <v>379</v>
      </c>
      <c r="L39" s="260">
        <f>$J39-'[2]Año 2009'!$J40</f>
        <v>31</v>
      </c>
      <c r="M39" s="82"/>
    </row>
    <row r="40" spans="1:13" x14ac:dyDescent="0.2">
      <c r="A40" s="256">
        <v>34</v>
      </c>
      <c r="B40" s="257" t="s">
        <v>34</v>
      </c>
      <c r="C40" s="258">
        <v>581270</v>
      </c>
      <c r="D40" s="259">
        <v>89599</v>
      </c>
      <c r="E40" s="258">
        <v>609499</v>
      </c>
      <c r="F40" s="259">
        <v>95471</v>
      </c>
      <c r="G40" s="258">
        <v>634527</v>
      </c>
      <c r="H40" s="259">
        <v>101451</v>
      </c>
      <c r="I40" s="258">
        <v>656953</v>
      </c>
      <c r="J40" s="259">
        <v>107301</v>
      </c>
      <c r="K40" s="258">
        <f>$I40-'[2]Año 2009'!$I41</f>
        <v>93309</v>
      </c>
      <c r="L40" s="260">
        <f>$J40-'[2]Año 2009'!$J41</f>
        <v>23347</v>
      </c>
      <c r="M40" s="82"/>
    </row>
    <row r="41" spans="1:13" ht="14.25" customHeight="1" x14ac:dyDescent="0.2">
      <c r="A41" s="256">
        <v>35</v>
      </c>
      <c r="B41" s="257" t="s">
        <v>35</v>
      </c>
      <c r="C41" s="258">
        <v>16156</v>
      </c>
      <c r="D41" s="259">
        <v>983</v>
      </c>
      <c r="E41" s="258">
        <v>17195</v>
      </c>
      <c r="F41" s="259">
        <v>1049</v>
      </c>
      <c r="G41" s="258">
        <v>18237</v>
      </c>
      <c r="H41" s="259">
        <v>1126</v>
      </c>
      <c r="I41" s="258">
        <v>19335</v>
      </c>
      <c r="J41" s="259">
        <v>1234</v>
      </c>
      <c r="K41" s="258">
        <f>$I41-'[2]Año 2009'!$I42</f>
        <v>3893</v>
      </c>
      <c r="L41" s="260">
        <f>$J41-'[2]Año 2009'!$J42</f>
        <v>304</v>
      </c>
      <c r="M41" s="84"/>
    </row>
    <row r="42" spans="1:13" x14ac:dyDescent="0.2">
      <c r="A42" s="256">
        <v>36</v>
      </c>
      <c r="B42" s="257" t="s">
        <v>36</v>
      </c>
      <c r="C42" s="258">
        <v>155105</v>
      </c>
      <c r="D42" s="259">
        <v>490</v>
      </c>
      <c r="E42" s="258">
        <v>166755</v>
      </c>
      <c r="F42" s="259">
        <v>534</v>
      </c>
      <c r="G42" s="258">
        <v>178345</v>
      </c>
      <c r="H42" s="259">
        <v>580</v>
      </c>
      <c r="I42" s="258">
        <v>190591</v>
      </c>
      <c r="J42" s="259">
        <v>618</v>
      </c>
      <c r="K42" s="258">
        <f>$I42-'[2]Año 2009'!$I43</f>
        <v>43766</v>
      </c>
      <c r="L42" s="260">
        <f>$J42-'[2]Año 2009'!$J43</f>
        <v>191</v>
      </c>
      <c r="M42" s="82"/>
    </row>
    <row r="43" spans="1:13" x14ac:dyDescent="0.2">
      <c r="A43" s="256">
        <v>37</v>
      </c>
      <c r="B43" s="257" t="s">
        <v>37</v>
      </c>
      <c r="C43" s="258">
        <v>52896</v>
      </c>
      <c r="D43" s="259">
        <v>2498</v>
      </c>
      <c r="E43" s="258">
        <v>57546</v>
      </c>
      <c r="F43" s="259">
        <v>2693</v>
      </c>
      <c r="G43" s="258">
        <v>62653</v>
      </c>
      <c r="H43" s="259">
        <v>2930</v>
      </c>
      <c r="I43" s="258">
        <v>68079</v>
      </c>
      <c r="J43" s="259">
        <v>3159</v>
      </c>
      <c r="K43" s="258">
        <f>$I43-'[2]Año 2009'!$I44</f>
        <v>18296</v>
      </c>
      <c r="L43" s="260">
        <f>$J43-'[2]Año 2009'!$J44</f>
        <v>879</v>
      </c>
      <c r="M43" s="84"/>
    </row>
    <row r="44" spans="1:13" x14ac:dyDescent="0.2">
      <c r="A44" s="256">
        <v>38</v>
      </c>
      <c r="B44" s="257" t="s">
        <v>38</v>
      </c>
      <c r="C44" s="258">
        <v>109343</v>
      </c>
      <c r="D44" s="259">
        <v>3153</v>
      </c>
      <c r="E44" s="258">
        <v>114178</v>
      </c>
      <c r="F44" s="259">
        <v>3315</v>
      </c>
      <c r="G44" s="258">
        <v>119028</v>
      </c>
      <c r="H44" s="259">
        <v>3550</v>
      </c>
      <c r="I44" s="258">
        <v>123149</v>
      </c>
      <c r="J44" s="259">
        <v>3785</v>
      </c>
      <c r="K44" s="258">
        <f>$I44-'[2]Año 2009'!$I45</f>
        <v>16700</v>
      </c>
      <c r="L44" s="260">
        <f>$J44-'[2]Año 2009'!$J45</f>
        <v>804</v>
      </c>
      <c r="M44" s="84"/>
    </row>
    <row r="45" spans="1:13" x14ac:dyDescent="0.2">
      <c r="A45" s="256">
        <v>39</v>
      </c>
      <c r="B45" s="257" t="s">
        <v>39</v>
      </c>
      <c r="C45" s="258">
        <v>109173</v>
      </c>
      <c r="D45" s="259">
        <v>13454</v>
      </c>
      <c r="E45" s="258">
        <v>117021</v>
      </c>
      <c r="F45" s="259">
        <v>14699</v>
      </c>
      <c r="G45" s="258">
        <v>124203</v>
      </c>
      <c r="H45" s="259">
        <v>15874</v>
      </c>
      <c r="I45" s="258">
        <v>130439</v>
      </c>
      <c r="J45" s="259">
        <v>17087</v>
      </c>
      <c r="K45" s="258">
        <f>$I45-'[2]Año 2009'!$I46</f>
        <v>24871</v>
      </c>
      <c r="L45" s="260">
        <f>$J45-'[2]Año 2009'!$J46</f>
        <v>4443</v>
      </c>
      <c r="M45" s="82"/>
    </row>
    <row r="46" spans="1:13" x14ac:dyDescent="0.2">
      <c r="A46" s="256">
        <v>40</v>
      </c>
      <c r="B46" s="257" t="s">
        <v>40</v>
      </c>
      <c r="C46" s="258">
        <v>9810</v>
      </c>
      <c r="D46" s="259">
        <v>848</v>
      </c>
      <c r="E46" s="258">
        <v>10504</v>
      </c>
      <c r="F46" s="259">
        <v>915</v>
      </c>
      <c r="G46" s="258">
        <v>11211</v>
      </c>
      <c r="H46" s="259">
        <v>972</v>
      </c>
      <c r="I46" s="258">
        <v>11933</v>
      </c>
      <c r="J46" s="259">
        <v>1048</v>
      </c>
      <c r="K46" s="258">
        <f>$I46-'[2]Año 2009'!$I47</f>
        <v>2596</v>
      </c>
      <c r="L46" s="260">
        <f>$J46-'[2]Año 2009'!$J47</f>
        <v>304</v>
      </c>
      <c r="M46" s="82"/>
    </row>
    <row r="47" spans="1:13" x14ac:dyDescent="0.2">
      <c r="A47" s="256">
        <v>41</v>
      </c>
      <c r="B47" s="257" t="s">
        <v>41</v>
      </c>
      <c r="C47" s="258">
        <v>122104</v>
      </c>
      <c r="D47" s="259">
        <v>3668</v>
      </c>
      <c r="E47" s="258">
        <v>136965</v>
      </c>
      <c r="F47" s="259">
        <v>4014</v>
      </c>
      <c r="G47" s="258">
        <v>150446</v>
      </c>
      <c r="H47" s="259">
        <v>4454</v>
      </c>
      <c r="I47" s="258">
        <v>164996</v>
      </c>
      <c r="J47" s="259">
        <v>4934</v>
      </c>
      <c r="K47" s="258">
        <f>$I47-'[2]Año 2009'!$I50</f>
        <v>51915</v>
      </c>
      <c r="L47" s="260">
        <f>$J47-'[2]Año 2009'!$J50</f>
        <v>1609</v>
      </c>
      <c r="M47" s="84"/>
    </row>
    <row r="48" spans="1:13" x14ac:dyDescent="0.2">
      <c r="A48" s="256">
        <v>42</v>
      </c>
      <c r="B48" s="257" t="s">
        <v>42</v>
      </c>
      <c r="C48" s="258">
        <v>2050</v>
      </c>
      <c r="D48" s="259">
        <v>247</v>
      </c>
      <c r="E48" s="258">
        <v>2230</v>
      </c>
      <c r="F48" s="259">
        <v>261</v>
      </c>
      <c r="G48" s="258">
        <v>2423</v>
      </c>
      <c r="H48" s="259">
        <v>286</v>
      </c>
      <c r="I48" s="258">
        <v>2631</v>
      </c>
      <c r="J48" s="259">
        <v>311</v>
      </c>
      <c r="K48" s="258">
        <f>$I48-'[2]Año 2009'!$I51</f>
        <v>697</v>
      </c>
      <c r="L48" s="260">
        <f>$J48-'[2]Año 2009'!$J51</f>
        <v>86</v>
      </c>
      <c r="M48" s="84"/>
    </row>
    <row r="49" spans="1:13" x14ac:dyDescent="0.2">
      <c r="A49" s="256">
        <v>43</v>
      </c>
      <c r="B49" s="257" t="s">
        <v>149</v>
      </c>
      <c r="C49" s="258">
        <v>2803</v>
      </c>
      <c r="D49" s="259">
        <v>437</v>
      </c>
      <c r="E49" s="258">
        <v>3064</v>
      </c>
      <c r="F49" s="259">
        <v>474</v>
      </c>
      <c r="G49" s="258">
        <v>3331</v>
      </c>
      <c r="H49" s="259">
        <v>532</v>
      </c>
      <c r="I49" s="258">
        <v>3609</v>
      </c>
      <c r="J49" s="259">
        <v>583</v>
      </c>
      <c r="K49" s="258">
        <f>$I49-'[2]Año 2009'!$I52</f>
        <v>962</v>
      </c>
      <c r="L49" s="260">
        <f>$J49-'[2]Año 2009'!$J52</f>
        <v>182</v>
      </c>
      <c r="M49" s="84"/>
    </row>
    <row r="50" spans="1:13" x14ac:dyDescent="0.2">
      <c r="A50" s="256">
        <v>44</v>
      </c>
      <c r="B50" s="257" t="s">
        <v>152</v>
      </c>
      <c r="C50" s="258">
        <v>8113</v>
      </c>
      <c r="D50" s="259">
        <v>3348</v>
      </c>
      <c r="E50" s="258">
        <v>8778</v>
      </c>
      <c r="F50" s="259">
        <v>3705</v>
      </c>
      <c r="G50" s="258">
        <v>9441</v>
      </c>
      <c r="H50" s="259">
        <v>4084</v>
      </c>
      <c r="I50" s="258">
        <v>10104</v>
      </c>
      <c r="J50" s="259">
        <v>4460</v>
      </c>
      <c r="K50" s="258">
        <f>$I50-'[2]Año 2009'!$I53</f>
        <v>2382</v>
      </c>
      <c r="L50" s="260">
        <f>$J50-'[2]Año 2009'!$J53</f>
        <v>1419</v>
      </c>
      <c r="M50" s="82"/>
    </row>
    <row r="51" spans="1:13" x14ac:dyDescent="0.2">
      <c r="A51" s="256">
        <v>45</v>
      </c>
      <c r="B51" s="257" t="s">
        <v>43</v>
      </c>
      <c r="C51" s="258">
        <v>2509</v>
      </c>
      <c r="D51" s="259">
        <v>370</v>
      </c>
      <c r="E51" s="258">
        <v>2695</v>
      </c>
      <c r="F51" s="259">
        <v>401</v>
      </c>
      <c r="G51" s="258">
        <v>2875</v>
      </c>
      <c r="H51" s="259">
        <v>429</v>
      </c>
      <c r="I51" s="258">
        <v>3086</v>
      </c>
      <c r="J51" s="259">
        <v>457</v>
      </c>
      <c r="K51" s="258">
        <f>$I51-'[2]Año 2009'!$I54</f>
        <v>696</v>
      </c>
      <c r="L51" s="260">
        <f>$J51-'[2]Año 2009'!$J54</f>
        <v>124</v>
      </c>
      <c r="M51" s="82"/>
    </row>
    <row r="52" spans="1:13" x14ac:dyDescent="0.2">
      <c r="A52" s="256">
        <v>46</v>
      </c>
      <c r="B52" s="257" t="s">
        <v>44</v>
      </c>
      <c r="C52" s="258">
        <v>1380626</v>
      </c>
      <c r="D52" s="259">
        <v>31650</v>
      </c>
      <c r="E52" s="258">
        <v>1494734</v>
      </c>
      <c r="F52" s="259">
        <v>33956</v>
      </c>
      <c r="G52" s="258">
        <v>1621539</v>
      </c>
      <c r="H52" s="259">
        <v>36335</v>
      </c>
      <c r="I52" s="258">
        <v>1724955</v>
      </c>
      <c r="J52" s="259">
        <v>38962</v>
      </c>
      <c r="K52" s="258">
        <f>$I52-'[2]Año 2009'!$I55</f>
        <v>419316</v>
      </c>
      <c r="L52" s="260">
        <f>$J52-'[2]Año 2009'!$J55</f>
        <v>10375</v>
      </c>
      <c r="M52" s="82"/>
    </row>
    <row r="53" spans="1:13" x14ac:dyDescent="0.2">
      <c r="A53" s="256">
        <v>47</v>
      </c>
      <c r="B53" s="257" t="s">
        <v>45</v>
      </c>
      <c r="C53" s="258">
        <v>69276</v>
      </c>
      <c r="D53" s="259">
        <v>2133</v>
      </c>
      <c r="E53" s="258">
        <v>75766</v>
      </c>
      <c r="F53" s="259">
        <v>2331</v>
      </c>
      <c r="G53" s="258">
        <v>84511</v>
      </c>
      <c r="H53" s="259">
        <v>2597</v>
      </c>
      <c r="I53" s="258">
        <v>92648</v>
      </c>
      <c r="J53" s="259">
        <v>2816</v>
      </c>
      <c r="K53" s="258">
        <f>$I53-'[2]Año 2009'!$I56</f>
        <v>26948</v>
      </c>
      <c r="L53" s="260">
        <f>$J53-'[2]Año 2009'!$J56</f>
        <v>899</v>
      </c>
      <c r="M53" s="82"/>
    </row>
    <row r="54" spans="1:13" x14ac:dyDescent="0.2">
      <c r="A54" s="256">
        <v>48</v>
      </c>
      <c r="B54" s="257" t="s">
        <v>46</v>
      </c>
      <c r="C54" s="258">
        <v>3932</v>
      </c>
      <c r="D54" s="259">
        <v>278</v>
      </c>
      <c r="E54" s="258">
        <v>4296</v>
      </c>
      <c r="F54" s="259">
        <v>310</v>
      </c>
      <c r="G54" s="258">
        <v>4665</v>
      </c>
      <c r="H54" s="259">
        <v>336</v>
      </c>
      <c r="I54" s="258">
        <v>5106</v>
      </c>
      <c r="J54" s="259">
        <v>366</v>
      </c>
      <c r="K54" s="258">
        <f>$I54-'[2]Año 2009'!$I57</f>
        <v>1426</v>
      </c>
      <c r="L54" s="260">
        <f>$J54-'[2]Año 2009'!$J57</f>
        <v>132</v>
      </c>
      <c r="M54" s="82"/>
    </row>
    <row r="55" spans="1:13" x14ac:dyDescent="0.2">
      <c r="A55" s="256">
        <v>49</v>
      </c>
      <c r="B55" s="257" t="s">
        <v>47</v>
      </c>
      <c r="C55" s="258">
        <v>24960</v>
      </c>
      <c r="D55" s="259">
        <v>346</v>
      </c>
      <c r="E55" s="258">
        <v>27824</v>
      </c>
      <c r="F55" s="259">
        <v>399</v>
      </c>
      <c r="G55" s="258">
        <v>30687</v>
      </c>
      <c r="H55" s="259">
        <v>449</v>
      </c>
      <c r="I55" s="258">
        <v>33801</v>
      </c>
      <c r="J55" s="259">
        <v>514</v>
      </c>
      <c r="K55" s="258">
        <f>$I55-'[2]Año 2009'!$I58</f>
        <v>11041</v>
      </c>
      <c r="L55" s="260">
        <f>$J55-'[2]Año 2009'!$J58</f>
        <v>217</v>
      </c>
      <c r="M55" s="84"/>
    </row>
    <row r="56" spans="1:13" x14ac:dyDescent="0.2">
      <c r="A56" s="256">
        <v>50</v>
      </c>
      <c r="B56" s="257" t="s">
        <v>48</v>
      </c>
      <c r="C56" s="258">
        <v>45332</v>
      </c>
      <c r="D56" s="259">
        <v>191</v>
      </c>
      <c r="E56" s="258">
        <v>49802</v>
      </c>
      <c r="F56" s="259">
        <v>212</v>
      </c>
      <c r="G56" s="258">
        <v>54056</v>
      </c>
      <c r="H56" s="259">
        <v>229</v>
      </c>
      <c r="I56" s="258">
        <v>58971</v>
      </c>
      <c r="J56" s="259">
        <v>250</v>
      </c>
      <c r="K56" s="258">
        <f>$I56-'[2]Año 2009'!$I59</f>
        <v>16739</v>
      </c>
      <c r="L56" s="260">
        <f>$J56-'[2]Año 2009'!$J59</f>
        <v>82</v>
      </c>
      <c r="M56" s="82"/>
    </row>
    <row r="57" spans="1:13" x14ac:dyDescent="0.2">
      <c r="A57" s="256">
        <v>51</v>
      </c>
      <c r="B57" s="257" t="s">
        <v>151</v>
      </c>
      <c r="C57" s="258">
        <v>399</v>
      </c>
      <c r="D57" s="259">
        <v>58</v>
      </c>
      <c r="E57" s="258">
        <v>410</v>
      </c>
      <c r="F57" s="259">
        <v>60</v>
      </c>
      <c r="G57" s="258">
        <v>416</v>
      </c>
      <c r="H57" s="259">
        <v>65</v>
      </c>
      <c r="I57" s="258">
        <v>425</v>
      </c>
      <c r="J57" s="259">
        <v>67</v>
      </c>
      <c r="K57" s="258">
        <f>$I57-'[2]Año 2009'!$I60</f>
        <v>29</v>
      </c>
      <c r="L57" s="260">
        <f>$J57-'[2]Año 2009'!$J60</f>
        <v>10</v>
      </c>
      <c r="M57" s="82"/>
    </row>
    <row r="58" spans="1:13" x14ac:dyDescent="0.2">
      <c r="A58" s="256">
        <v>52</v>
      </c>
      <c r="B58" s="257" t="s">
        <v>49</v>
      </c>
      <c r="C58" s="258">
        <v>24118</v>
      </c>
      <c r="D58" s="259">
        <v>3676</v>
      </c>
      <c r="E58" s="258">
        <v>25281</v>
      </c>
      <c r="F58" s="259">
        <v>3891</v>
      </c>
      <c r="G58" s="258">
        <v>26433</v>
      </c>
      <c r="H58" s="259">
        <v>4188</v>
      </c>
      <c r="I58" s="258">
        <v>27589</v>
      </c>
      <c r="J58" s="259">
        <v>4442</v>
      </c>
      <c r="K58" s="258">
        <f>$I58-'[2]Año 2009'!$I61</f>
        <v>4219</v>
      </c>
      <c r="L58" s="260">
        <f>$J58-'[2]Año 2009'!$J61</f>
        <v>990</v>
      </c>
      <c r="M58" s="82"/>
    </row>
    <row r="59" spans="1:13" x14ac:dyDescent="0.2">
      <c r="A59" s="256">
        <v>53</v>
      </c>
      <c r="B59" s="257" t="s">
        <v>50</v>
      </c>
      <c r="C59" s="258">
        <v>5512</v>
      </c>
      <c r="D59" s="259">
        <v>332</v>
      </c>
      <c r="E59" s="258">
        <v>5979</v>
      </c>
      <c r="F59" s="259">
        <v>364</v>
      </c>
      <c r="G59" s="258">
        <v>6483</v>
      </c>
      <c r="H59" s="259">
        <v>386</v>
      </c>
      <c r="I59" s="258">
        <v>6984</v>
      </c>
      <c r="J59" s="259">
        <v>405</v>
      </c>
      <c r="K59" s="258">
        <f>$I59-'[2]Año 2009'!$I62</f>
        <v>1670</v>
      </c>
      <c r="L59" s="260">
        <f>$J59-'[2]Año 2009'!$J62</f>
        <v>94</v>
      </c>
      <c r="M59" s="84"/>
    </row>
    <row r="60" spans="1:13" x14ac:dyDescent="0.2">
      <c r="A60" s="256">
        <v>54</v>
      </c>
      <c r="B60" s="257" t="s">
        <v>51</v>
      </c>
      <c r="C60" s="258">
        <v>174033</v>
      </c>
      <c r="D60" s="259">
        <v>446</v>
      </c>
      <c r="E60" s="258">
        <v>189890</v>
      </c>
      <c r="F60" s="259">
        <v>514</v>
      </c>
      <c r="G60" s="258">
        <v>205498</v>
      </c>
      <c r="H60" s="259">
        <v>556</v>
      </c>
      <c r="I60" s="258">
        <v>222387</v>
      </c>
      <c r="J60" s="259">
        <v>601</v>
      </c>
      <c r="K60" s="258">
        <f>$I60-'[2]Año 2009'!$I63</f>
        <v>59223</v>
      </c>
      <c r="L60" s="260">
        <f>$J60-'[2]Año 2009'!$J63</f>
        <v>195</v>
      </c>
      <c r="M60" s="82"/>
    </row>
    <row r="61" spans="1:13" x14ac:dyDescent="0.2">
      <c r="A61" s="256">
        <v>55</v>
      </c>
      <c r="B61" s="257" t="s">
        <v>52</v>
      </c>
      <c r="C61" s="258">
        <v>2224</v>
      </c>
      <c r="D61" s="259">
        <v>113</v>
      </c>
      <c r="E61" s="258">
        <v>2414</v>
      </c>
      <c r="F61" s="259">
        <v>126</v>
      </c>
      <c r="G61" s="258">
        <v>2656</v>
      </c>
      <c r="H61" s="259">
        <v>137</v>
      </c>
      <c r="I61" s="258">
        <v>2871</v>
      </c>
      <c r="J61" s="259">
        <v>153</v>
      </c>
      <c r="K61" s="258">
        <f>$I61-'[2]Año 2009'!$I64</f>
        <v>770</v>
      </c>
      <c r="L61" s="260">
        <f>$J61-'[2]Año 2009'!$J64</f>
        <v>54</v>
      </c>
      <c r="M61" s="82"/>
    </row>
    <row r="62" spans="1:13" x14ac:dyDescent="0.2">
      <c r="A62" s="256">
        <v>56</v>
      </c>
      <c r="B62" s="257" t="s">
        <v>53</v>
      </c>
      <c r="C62" s="258">
        <v>58756</v>
      </c>
      <c r="D62" s="259">
        <v>3793</v>
      </c>
      <c r="E62" s="258">
        <v>64764</v>
      </c>
      <c r="F62" s="259">
        <v>4152</v>
      </c>
      <c r="G62" s="258">
        <v>69865</v>
      </c>
      <c r="H62" s="259">
        <v>4447</v>
      </c>
      <c r="I62" s="258">
        <v>77085</v>
      </c>
      <c r="J62" s="259">
        <v>4783</v>
      </c>
      <c r="K62" s="258">
        <f>$I62-'[2]Año 2009'!$I65</f>
        <v>21973</v>
      </c>
      <c r="L62" s="260">
        <f>$J62-'[2]Año 2009'!$J65</f>
        <v>1309</v>
      </c>
      <c r="M62" s="84"/>
    </row>
    <row r="63" spans="1:13" x14ac:dyDescent="0.2">
      <c r="A63" s="256">
        <v>57</v>
      </c>
      <c r="B63" s="257" t="s">
        <v>424</v>
      </c>
      <c r="C63" s="258"/>
      <c r="D63" s="259"/>
      <c r="E63" s="258"/>
      <c r="F63" s="259"/>
      <c r="G63" s="258">
        <v>361</v>
      </c>
      <c r="H63" s="259">
        <v>468</v>
      </c>
      <c r="I63" s="258">
        <v>866</v>
      </c>
      <c r="J63" s="259">
        <v>537</v>
      </c>
      <c r="K63" s="258">
        <f>I63</f>
        <v>866</v>
      </c>
      <c r="L63" s="260">
        <f>J63</f>
        <v>537</v>
      </c>
      <c r="M63" s="84"/>
    </row>
    <row r="64" spans="1:13" x14ac:dyDescent="0.2">
      <c r="A64" s="256">
        <v>58</v>
      </c>
      <c r="B64" s="257" t="s">
        <v>541</v>
      </c>
      <c r="C64" s="258"/>
      <c r="D64" s="259"/>
      <c r="E64" s="258"/>
      <c r="F64" s="259"/>
      <c r="G64" s="258">
        <v>117</v>
      </c>
      <c r="H64" s="259">
        <v>253</v>
      </c>
      <c r="I64" s="258">
        <v>288</v>
      </c>
      <c r="J64" s="259">
        <v>269</v>
      </c>
      <c r="K64" s="258">
        <f t="shared" ref="K64:L76" si="0">I64</f>
        <v>288</v>
      </c>
      <c r="L64" s="260">
        <f t="shared" si="0"/>
        <v>269</v>
      </c>
      <c r="M64" s="84"/>
    </row>
    <row r="65" spans="1:13" x14ac:dyDescent="0.2">
      <c r="A65" s="256">
        <v>59</v>
      </c>
      <c r="B65" s="257" t="s">
        <v>542</v>
      </c>
      <c r="C65" s="258"/>
      <c r="D65" s="259"/>
      <c r="E65" s="258"/>
      <c r="F65" s="259"/>
      <c r="G65" s="258">
        <v>320</v>
      </c>
      <c r="H65" s="259">
        <v>449</v>
      </c>
      <c r="I65" s="258">
        <v>782</v>
      </c>
      <c r="J65" s="259">
        <v>528</v>
      </c>
      <c r="K65" s="258">
        <f t="shared" si="0"/>
        <v>782</v>
      </c>
      <c r="L65" s="260">
        <f t="shared" si="0"/>
        <v>528</v>
      </c>
      <c r="M65" s="84"/>
    </row>
    <row r="66" spans="1:13" x14ac:dyDescent="0.2">
      <c r="A66" s="256">
        <v>60</v>
      </c>
      <c r="B66" s="257" t="s">
        <v>543</v>
      </c>
      <c r="C66" s="258"/>
      <c r="D66" s="259"/>
      <c r="E66" s="258"/>
      <c r="F66" s="259"/>
      <c r="G66" s="258">
        <v>1714</v>
      </c>
      <c r="H66" s="259">
        <v>394</v>
      </c>
      <c r="I66" s="258">
        <v>3349</v>
      </c>
      <c r="J66" s="259">
        <v>626</v>
      </c>
      <c r="K66" s="258">
        <f t="shared" si="0"/>
        <v>3349</v>
      </c>
      <c r="L66" s="260">
        <f t="shared" si="0"/>
        <v>626</v>
      </c>
      <c r="M66" s="84"/>
    </row>
    <row r="67" spans="1:13" x14ac:dyDescent="0.2">
      <c r="A67" s="256">
        <v>61</v>
      </c>
      <c r="B67" s="257" t="s">
        <v>544</v>
      </c>
      <c r="C67" s="258"/>
      <c r="D67" s="259"/>
      <c r="E67" s="258"/>
      <c r="F67" s="259"/>
      <c r="G67" s="258">
        <v>6083</v>
      </c>
      <c r="H67" s="259">
        <v>1691</v>
      </c>
      <c r="I67" s="258">
        <v>11879</v>
      </c>
      <c r="J67" s="259">
        <v>3165</v>
      </c>
      <c r="K67" s="258">
        <f t="shared" si="0"/>
        <v>11879</v>
      </c>
      <c r="L67" s="260">
        <f t="shared" si="0"/>
        <v>3165</v>
      </c>
      <c r="M67" s="84"/>
    </row>
    <row r="68" spans="1:13" x14ac:dyDescent="0.2">
      <c r="A68" s="256">
        <v>62</v>
      </c>
      <c r="B68" s="257" t="s">
        <v>545</v>
      </c>
      <c r="C68" s="258"/>
      <c r="D68" s="259"/>
      <c r="E68" s="258"/>
      <c r="F68" s="259"/>
      <c r="G68" s="258">
        <v>998</v>
      </c>
      <c r="H68" s="259">
        <v>719</v>
      </c>
      <c r="I68" s="258">
        <v>2318</v>
      </c>
      <c r="J68" s="259">
        <v>968</v>
      </c>
      <c r="K68" s="258">
        <f t="shared" si="0"/>
        <v>2318</v>
      </c>
      <c r="L68" s="260">
        <f t="shared" si="0"/>
        <v>968</v>
      </c>
      <c r="M68" s="84"/>
    </row>
    <row r="69" spans="1:13" x14ac:dyDescent="0.2">
      <c r="A69" s="256">
        <v>63</v>
      </c>
      <c r="B69" s="257" t="s">
        <v>546</v>
      </c>
      <c r="C69" s="258"/>
      <c r="D69" s="259"/>
      <c r="E69" s="258"/>
      <c r="F69" s="259"/>
      <c r="G69" s="258">
        <v>46</v>
      </c>
      <c r="H69" s="259">
        <v>55</v>
      </c>
      <c r="I69" s="258">
        <v>92</v>
      </c>
      <c r="J69" s="259">
        <v>88</v>
      </c>
      <c r="K69" s="258">
        <f t="shared" si="0"/>
        <v>92</v>
      </c>
      <c r="L69" s="260">
        <f t="shared" si="0"/>
        <v>88</v>
      </c>
      <c r="M69" s="84"/>
    </row>
    <row r="70" spans="1:13" x14ac:dyDescent="0.2">
      <c r="A70" s="256">
        <v>64</v>
      </c>
      <c r="B70" s="257" t="s">
        <v>547</v>
      </c>
      <c r="C70" s="258"/>
      <c r="D70" s="259"/>
      <c r="E70" s="258"/>
      <c r="F70" s="259"/>
      <c r="G70" s="258">
        <v>2048</v>
      </c>
      <c r="H70" s="259">
        <v>47</v>
      </c>
      <c r="I70" s="258">
        <v>4723</v>
      </c>
      <c r="J70" s="259">
        <v>98</v>
      </c>
      <c r="K70" s="258">
        <f t="shared" si="0"/>
        <v>4723</v>
      </c>
      <c r="L70" s="260">
        <f t="shared" si="0"/>
        <v>98</v>
      </c>
      <c r="M70" s="84"/>
    </row>
    <row r="71" spans="1:13" x14ac:dyDescent="0.2">
      <c r="A71" s="256">
        <v>65</v>
      </c>
      <c r="B71" s="257" t="s">
        <v>548</v>
      </c>
      <c r="C71" s="258"/>
      <c r="D71" s="259"/>
      <c r="E71" s="258"/>
      <c r="F71" s="259"/>
      <c r="G71" s="258">
        <v>9447</v>
      </c>
      <c r="H71" s="259">
        <v>132</v>
      </c>
      <c r="I71" s="258">
        <v>25046</v>
      </c>
      <c r="J71" s="259">
        <v>271</v>
      </c>
      <c r="K71" s="258">
        <f t="shared" si="0"/>
        <v>25046</v>
      </c>
      <c r="L71" s="260">
        <f t="shared" si="0"/>
        <v>271</v>
      </c>
      <c r="M71" s="84"/>
    </row>
    <row r="72" spans="1:13" x14ac:dyDescent="0.2">
      <c r="A72" s="256">
        <v>66</v>
      </c>
      <c r="B72" s="257" t="s">
        <v>549</v>
      </c>
      <c r="C72" s="258"/>
      <c r="D72" s="259"/>
      <c r="E72" s="258"/>
      <c r="F72" s="259"/>
      <c r="G72" s="258">
        <v>31205</v>
      </c>
      <c r="H72" s="259">
        <v>1428</v>
      </c>
      <c r="I72" s="258">
        <v>64713</v>
      </c>
      <c r="J72" s="259">
        <v>2669</v>
      </c>
      <c r="K72" s="258">
        <f t="shared" si="0"/>
        <v>64713</v>
      </c>
      <c r="L72" s="260">
        <f t="shared" si="0"/>
        <v>2669</v>
      </c>
      <c r="M72" s="84"/>
    </row>
    <row r="73" spans="1:13" x14ac:dyDescent="0.2">
      <c r="A73" s="256">
        <v>67</v>
      </c>
      <c r="B73" s="257" t="s">
        <v>550</v>
      </c>
      <c r="C73" s="258"/>
      <c r="D73" s="259"/>
      <c r="E73" s="258"/>
      <c r="F73" s="259"/>
      <c r="G73" s="258">
        <v>231</v>
      </c>
      <c r="H73" s="259">
        <v>246</v>
      </c>
      <c r="I73" s="258">
        <v>332</v>
      </c>
      <c r="J73" s="259">
        <v>298</v>
      </c>
      <c r="K73" s="258">
        <f t="shared" si="0"/>
        <v>332</v>
      </c>
      <c r="L73" s="260">
        <f t="shared" si="0"/>
        <v>298</v>
      </c>
      <c r="M73" s="84"/>
    </row>
    <row r="74" spans="1:13" x14ac:dyDescent="0.2">
      <c r="A74" s="256">
        <v>68</v>
      </c>
      <c r="B74" s="257" t="s">
        <v>237</v>
      </c>
      <c r="C74" s="258"/>
      <c r="D74" s="259"/>
      <c r="E74" s="258"/>
      <c r="F74" s="259"/>
      <c r="G74" s="258">
        <v>99</v>
      </c>
      <c r="H74" s="259">
        <v>63</v>
      </c>
      <c r="I74" s="258">
        <v>170</v>
      </c>
      <c r="J74" s="259">
        <v>101</v>
      </c>
      <c r="K74" s="258">
        <f t="shared" si="0"/>
        <v>170</v>
      </c>
      <c r="L74" s="260">
        <f t="shared" si="0"/>
        <v>101</v>
      </c>
      <c r="M74" s="84"/>
    </row>
    <row r="75" spans="1:13" x14ac:dyDescent="0.2">
      <c r="A75" s="256">
        <v>69</v>
      </c>
      <c r="B75" s="257" t="s">
        <v>243</v>
      </c>
      <c r="C75" s="258"/>
      <c r="D75" s="259"/>
      <c r="E75" s="258"/>
      <c r="F75" s="259"/>
      <c r="G75" s="258">
        <v>200</v>
      </c>
      <c r="H75" s="259">
        <v>85</v>
      </c>
      <c r="I75" s="258">
        <v>314</v>
      </c>
      <c r="J75" s="259">
        <v>120</v>
      </c>
      <c r="K75" s="258">
        <f t="shared" si="0"/>
        <v>314</v>
      </c>
      <c r="L75" s="260">
        <f t="shared" si="0"/>
        <v>120</v>
      </c>
      <c r="M75" s="84"/>
    </row>
    <row r="76" spans="1:13" x14ac:dyDescent="0.2">
      <c r="A76" s="256">
        <v>0</v>
      </c>
      <c r="B76" s="257" t="s">
        <v>145</v>
      </c>
      <c r="C76" s="258"/>
      <c r="D76" s="259">
        <v>8</v>
      </c>
      <c r="E76" s="258"/>
      <c r="F76" s="259">
        <v>9</v>
      </c>
      <c r="G76" s="258"/>
      <c r="H76" s="259">
        <v>10</v>
      </c>
      <c r="I76" s="258"/>
      <c r="J76" s="259">
        <v>10</v>
      </c>
      <c r="K76" s="258">
        <f t="shared" si="0"/>
        <v>0</v>
      </c>
      <c r="L76" s="260">
        <f t="shared" si="0"/>
        <v>10</v>
      </c>
      <c r="M76" s="84"/>
    </row>
    <row r="77" spans="1:13" x14ac:dyDescent="0.2">
      <c r="A77" s="261"/>
      <c r="B77" s="262" t="s">
        <v>60</v>
      </c>
      <c r="C77" s="263">
        <f>SUM(C7:C76)</f>
        <v>9021296</v>
      </c>
      <c r="D77" s="264">
        <v>494507</v>
      </c>
      <c r="E77" s="263">
        <v>9530039</v>
      </c>
      <c r="F77" s="264">
        <v>523021</v>
      </c>
      <c r="G77" s="263">
        <v>10132809</v>
      </c>
      <c r="H77" s="264">
        <v>559498</v>
      </c>
      <c r="I77" s="263">
        <v>10714829</v>
      </c>
      <c r="J77" s="264">
        <v>592306</v>
      </c>
      <c r="K77" s="263">
        <v>1984574</v>
      </c>
      <c r="L77" s="265">
        <v>124800</v>
      </c>
      <c r="M77" s="85"/>
    </row>
    <row r="79" spans="1:13" x14ac:dyDescent="0.2">
      <c r="B79" s="66"/>
    </row>
    <row r="80" spans="1:13" x14ac:dyDescent="0.2">
      <c r="B80" s="66"/>
    </row>
    <row r="81" spans="1:13" ht="27" customHeight="1" x14ac:dyDescent="0.2">
      <c r="B81" s="86"/>
    </row>
    <row r="83" spans="1:13" x14ac:dyDescent="0.2">
      <c r="B83" s="87"/>
    </row>
    <row r="88" spans="1:13" ht="14.25" x14ac:dyDescent="0.2">
      <c r="A88" s="76"/>
      <c r="B88" s="76"/>
      <c r="C88" s="77"/>
      <c r="D88" s="78"/>
      <c r="E88" s="78"/>
      <c r="F88" s="78"/>
      <c r="G88" s="78"/>
      <c r="H88" s="78"/>
      <c r="I88" s="78"/>
      <c r="J88" s="78"/>
      <c r="K88" s="78"/>
      <c r="L88" s="78"/>
      <c r="M88" s="78"/>
    </row>
    <row r="89" spans="1:13" ht="14.25" x14ac:dyDescent="0.2">
      <c r="A89" s="76"/>
      <c r="B89" s="76"/>
      <c r="C89" s="77"/>
      <c r="D89" s="78"/>
      <c r="E89" s="78"/>
      <c r="F89" s="78"/>
      <c r="G89" s="78"/>
      <c r="H89" s="78"/>
      <c r="I89" s="78"/>
      <c r="J89" s="78"/>
      <c r="K89" s="78"/>
      <c r="L89" s="78"/>
      <c r="M89" s="78"/>
    </row>
    <row r="90" spans="1:13" ht="14.25" x14ac:dyDescent="0.2">
      <c r="A90" s="76"/>
      <c r="B90" s="76"/>
      <c r="C90" s="77"/>
      <c r="D90" s="78"/>
      <c r="E90" s="78"/>
      <c r="F90" s="78"/>
      <c r="G90" s="78"/>
      <c r="H90" s="78"/>
      <c r="I90" s="78"/>
      <c r="J90" s="78"/>
      <c r="K90" s="78"/>
      <c r="L90" s="78"/>
      <c r="M90" s="78"/>
    </row>
    <row r="91" spans="1:13" ht="14.25" x14ac:dyDescent="0.2">
      <c r="A91" s="76"/>
      <c r="B91" s="76"/>
      <c r="C91" s="77"/>
      <c r="D91" s="78"/>
      <c r="E91" s="78"/>
      <c r="F91" s="78"/>
      <c r="G91" s="78"/>
      <c r="H91" s="78"/>
      <c r="I91" s="78"/>
      <c r="J91" s="78"/>
      <c r="K91" s="78"/>
      <c r="L91" s="78"/>
      <c r="M91" s="78"/>
    </row>
    <row r="92" spans="1:13" ht="14.25" x14ac:dyDescent="0.2">
      <c r="A92" s="76"/>
      <c r="B92" s="76"/>
      <c r="C92" s="77"/>
      <c r="D92" s="78"/>
      <c r="E92" s="78"/>
      <c r="F92" s="78"/>
      <c r="G92" s="78"/>
      <c r="H92" s="78"/>
      <c r="I92" s="78"/>
      <c r="J92" s="78"/>
      <c r="K92" s="78"/>
      <c r="L92" s="78"/>
      <c r="M92" s="78"/>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ht="14.25" x14ac:dyDescent="0.2">
      <c r="A113" s="76"/>
      <c r="B113" s="76"/>
      <c r="C113" s="77"/>
      <c r="D113" s="78"/>
      <c r="E113" s="78"/>
      <c r="F113" s="78"/>
      <c r="G113" s="78"/>
      <c r="H113" s="78"/>
      <c r="I113" s="78"/>
      <c r="J113" s="78"/>
      <c r="K113" s="78"/>
      <c r="L113" s="78"/>
      <c r="M113" s="78"/>
    </row>
    <row r="114" spans="1:13" ht="14.25" x14ac:dyDescent="0.2">
      <c r="A114" s="76"/>
      <c r="B114" s="76"/>
      <c r="C114" s="77"/>
      <c r="D114" s="78"/>
      <c r="E114" s="78"/>
      <c r="F114" s="78"/>
      <c r="G114" s="78"/>
      <c r="H114" s="78"/>
      <c r="I114" s="78"/>
      <c r="J114" s="78"/>
      <c r="K114" s="78"/>
      <c r="L114" s="78"/>
      <c r="M114" s="78"/>
    </row>
    <row r="115" spans="1:13" ht="14.25" x14ac:dyDescent="0.2">
      <c r="A115" s="76"/>
      <c r="B115" s="76"/>
      <c r="C115" s="77"/>
      <c r="D115" s="78"/>
      <c r="E115" s="78"/>
      <c r="F115" s="78"/>
      <c r="G115" s="78"/>
      <c r="H115" s="78"/>
      <c r="I115" s="78"/>
      <c r="J115" s="78"/>
      <c r="K115" s="78"/>
      <c r="L115" s="78"/>
      <c r="M115" s="78"/>
    </row>
    <row r="116" spans="1:13" ht="14.25" x14ac:dyDescent="0.2">
      <c r="A116" s="76"/>
      <c r="B116" s="76"/>
      <c r="C116" s="77"/>
      <c r="D116" s="78"/>
      <c r="E116" s="78"/>
      <c r="F116" s="78"/>
      <c r="G116" s="78"/>
      <c r="H116" s="78"/>
      <c r="I116" s="78"/>
      <c r="J116" s="78"/>
      <c r="K116" s="78"/>
      <c r="L116" s="78"/>
      <c r="M116" s="78"/>
    </row>
    <row r="117" spans="1:13" ht="14.25" x14ac:dyDescent="0.2">
      <c r="A117" s="76"/>
      <c r="B117" s="76"/>
      <c r="C117" s="77"/>
      <c r="D117" s="78"/>
      <c r="E117" s="78"/>
      <c r="F117" s="78"/>
      <c r="G117" s="78"/>
      <c r="H117" s="78"/>
      <c r="I117" s="78"/>
      <c r="J117" s="78"/>
      <c r="K117" s="78"/>
      <c r="L117" s="78"/>
      <c r="M117" s="78"/>
    </row>
    <row r="118" spans="1:13" ht="14.25" x14ac:dyDescent="0.2">
      <c r="A118" s="76"/>
      <c r="B118" s="76"/>
      <c r="C118" s="77"/>
      <c r="D118" s="78"/>
      <c r="E118" s="78"/>
      <c r="F118" s="78"/>
      <c r="G118" s="78"/>
      <c r="H118" s="78"/>
      <c r="I118" s="78"/>
      <c r="J118" s="78"/>
      <c r="K118" s="78"/>
      <c r="L118" s="78"/>
      <c r="M118" s="78"/>
    </row>
    <row r="119" spans="1:13" ht="14.25" x14ac:dyDescent="0.2">
      <c r="A119" s="76"/>
      <c r="B119" s="76"/>
      <c r="C119" s="77"/>
      <c r="D119" s="78"/>
      <c r="E119" s="78"/>
      <c r="F119" s="78"/>
      <c r="G119" s="78"/>
      <c r="H119" s="78"/>
      <c r="I119" s="78"/>
      <c r="J119" s="78"/>
      <c r="K119" s="78"/>
      <c r="L119" s="78"/>
      <c r="M119" s="78"/>
    </row>
    <row r="120" spans="1:13" ht="14.25" x14ac:dyDescent="0.2">
      <c r="A120" s="76"/>
      <c r="B120" s="76"/>
      <c r="C120" s="77"/>
      <c r="D120" s="78"/>
      <c r="E120" s="78"/>
      <c r="F120" s="78"/>
      <c r="G120" s="78"/>
      <c r="H120" s="78"/>
      <c r="I120" s="78"/>
      <c r="J120" s="78"/>
      <c r="K120" s="78"/>
      <c r="L120" s="78"/>
      <c r="M120" s="78"/>
    </row>
    <row r="121" spans="1:13" ht="14.25" x14ac:dyDescent="0.2">
      <c r="A121" s="76"/>
      <c r="B121" s="76"/>
      <c r="C121" s="77"/>
      <c r="D121" s="78"/>
      <c r="E121" s="78"/>
      <c r="F121" s="78"/>
      <c r="G121" s="78"/>
      <c r="H121" s="78"/>
      <c r="I121" s="78"/>
      <c r="J121" s="78"/>
      <c r="K121" s="78"/>
      <c r="L121" s="78"/>
      <c r="M121" s="78"/>
    </row>
    <row r="122" spans="1:13" ht="14.25" x14ac:dyDescent="0.2">
      <c r="A122" s="76"/>
      <c r="B122" s="76"/>
      <c r="C122" s="77"/>
      <c r="D122" s="78"/>
      <c r="E122" s="78"/>
      <c r="F122" s="78"/>
      <c r="G122" s="78"/>
      <c r="H122" s="78"/>
      <c r="I122" s="78"/>
      <c r="J122" s="78"/>
      <c r="K122" s="78"/>
      <c r="L122" s="78"/>
      <c r="M122" s="78"/>
    </row>
    <row r="123" spans="1:13" ht="14.25" x14ac:dyDescent="0.2">
      <c r="A123" s="76"/>
      <c r="B123" s="76"/>
      <c r="C123" s="77"/>
      <c r="D123" s="78"/>
      <c r="E123" s="78"/>
      <c r="F123" s="78"/>
      <c r="G123" s="78"/>
      <c r="H123" s="78"/>
      <c r="I123" s="78"/>
      <c r="J123" s="78"/>
      <c r="K123" s="78"/>
      <c r="L123" s="78"/>
      <c r="M123" s="78"/>
    </row>
    <row r="124" spans="1:13" ht="14.25" x14ac:dyDescent="0.2">
      <c r="A124" s="76"/>
      <c r="B124" s="76"/>
      <c r="C124" s="77"/>
      <c r="D124" s="78"/>
      <c r="E124" s="78"/>
      <c r="F124" s="78"/>
      <c r="G124" s="78"/>
      <c r="H124" s="78"/>
      <c r="I124" s="78"/>
      <c r="J124" s="78"/>
      <c r="K124" s="78"/>
      <c r="L124" s="78"/>
      <c r="M124" s="78"/>
    </row>
    <row r="125" spans="1:13" ht="14.25" x14ac:dyDescent="0.2">
      <c r="A125" s="76"/>
      <c r="B125" s="76"/>
      <c r="C125" s="77"/>
      <c r="D125" s="78"/>
      <c r="E125" s="78"/>
      <c r="F125" s="78"/>
      <c r="G125" s="78"/>
      <c r="H125" s="78"/>
      <c r="I125" s="78"/>
      <c r="J125" s="78"/>
      <c r="K125" s="78"/>
      <c r="L125" s="78"/>
      <c r="M125" s="78"/>
    </row>
    <row r="126" spans="1:13" ht="14.25" x14ac:dyDescent="0.2">
      <c r="A126" s="76"/>
      <c r="B126" s="76"/>
      <c r="C126" s="77"/>
      <c r="D126" s="78"/>
      <c r="E126" s="78"/>
      <c r="F126" s="78"/>
      <c r="G126" s="78"/>
      <c r="H126" s="78"/>
      <c r="I126" s="78"/>
      <c r="J126" s="78"/>
      <c r="K126" s="78"/>
      <c r="L126" s="78"/>
      <c r="M126" s="78"/>
    </row>
    <row r="127" spans="1:13" ht="14.25" x14ac:dyDescent="0.2">
      <c r="A127" s="76"/>
      <c r="B127" s="76"/>
      <c r="C127" s="77"/>
      <c r="D127" s="78"/>
      <c r="E127" s="78"/>
      <c r="F127" s="78"/>
      <c r="G127" s="78"/>
      <c r="H127" s="78"/>
      <c r="I127" s="78"/>
      <c r="J127" s="78"/>
      <c r="K127" s="78"/>
      <c r="L127" s="78"/>
      <c r="M127" s="78"/>
    </row>
    <row r="128" spans="1:13" ht="14.25" x14ac:dyDescent="0.2">
      <c r="A128" s="76"/>
      <c r="B128" s="76"/>
      <c r="C128" s="77"/>
      <c r="D128" s="78"/>
      <c r="E128" s="78"/>
      <c r="F128" s="78"/>
      <c r="G128" s="78"/>
      <c r="H128" s="78"/>
      <c r="I128" s="78"/>
      <c r="J128" s="78"/>
      <c r="K128" s="78"/>
      <c r="L128" s="78"/>
      <c r="M128" s="78"/>
    </row>
    <row r="129" spans="1:13" ht="14.25" x14ac:dyDescent="0.2">
      <c r="A129" s="76"/>
      <c r="B129" s="76"/>
      <c r="C129" s="77"/>
      <c r="D129" s="78"/>
      <c r="E129" s="78"/>
      <c r="F129" s="78"/>
      <c r="G129" s="78"/>
      <c r="H129" s="78"/>
      <c r="I129" s="78"/>
      <c r="J129" s="78"/>
      <c r="K129" s="78"/>
      <c r="L129" s="78"/>
      <c r="M129" s="78"/>
    </row>
    <row r="130" spans="1:13" ht="14.25" x14ac:dyDescent="0.2">
      <c r="A130" s="76"/>
      <c r="B130" s="76"/>
      <c r="C130" s="77"/>
      <c r="D130" s="78"/>
      <c r="E130" s="78"/>
      <c r="F130" s="78"/>
      <c r="G130" s="78"/>
      <c r="H130" s="78"/>
      <c r="I130" s="78"/>
      <c r="J130" s="78"/>
      <c r="K130" s="78"/>
      <c r="L130" s="78"/>
      <c r="M130" s="78"/>
    </row>
    <row r="131" spans="1:13" ht="14.25" x14ac:dyDescent="0.2">
      <c r="A131" s="76"/>
      <c r="B131" s="76"/>
      <c r="C131" s="77"/>
      <c r="D131" s="78"/>
      <c r="E131" s="78"/>
      <c r="F131" s="78"/>
      <c r="G131" s="78"/>
      <c r="H131" s="78"/>
      <c r="I131" s="78"/>
      <c r="J131" s="78"/>
      <c r="K131" s="78"/>
      <c r="L131" s="78"/>
      <c r="M131" s="78"/>
    </row>
    <row r="132" spans="1:13" ht="14.25" x14ac:dyDescent="0.2">
      <c r="A132" s="76"/>
      <c r="B132" s="76"/>
      <c r="C132" s="77"/>
      <c r="D132" s="78"/>
      <c r="E132" s="78"/>
      <c r="F132" s="78"/>
      <c r="G132" s="78"/>
      <c r="H132" s="78"/>
      <c r="I132" s="78"/>
      <c r="J132" s="78"/>
      <c r="K132" s="78"/>
      <c r="L132" s="78"/>
      <c r="M132" s="78"/>
    </row>
    <row r="133" spans="1:13" ht="14.25" x14ac:dyDescent="0.2">
      <c r="A133" s="76"/>
      <c r="B133" s="76"/>
      <c r="C133" s="77"/>
      <c r="D133" s="78"/>
      <c r="E133" s="78"/>
      <c r="F133" s="78"/>
      <c r="G133" s="78"/>
      <c r="H133" s="78"/>
      <c r="I133" s="78"/>
      <c r="J133" s="78"/>
      <c r="K133" s="78"/>
      <c r="L133" s="78"/>
      <c r="M133" s="78"/>
    </row>
    <row r="134" spans="1:13" ht="14.25" x14ac:dyDescent="0.2">
      <c r="A134" s="76"/>
      <c r="B134" s="76"/>
      <c r="C134" s="77"/>
      <c r="D134" s="78"/>
      <c r="E134" s="78"/>
      <c r="F134" s="78"/>
      <c r="G134" s="78"/>
      <c r="H134" s="78"/>
      <c r="I134" s="78"/>
      <c r="J134" s="78"/>
      <c r="K134" s="78"/>
      <c r="L134" s="78"/>
      <c r="M134" s="78"/>
    </row>
    <row r="135" spans="1:13" ht="14.25" x14ac:dyDescent="0.2">
      <c r="A135" s="76"/>
      <c r="B135" s="76"/>
      <c r="C135" s="77"/>
      <c r="D135" s="78"/>
      <c r="E135" s="78"/>
      <c r="F135" s="78"/>
      <c r="G135" s="78"/>
      <c r="H135" s="78"/>
      <c r="I135" s="78"/>
      <c r="J135" s="78"/>
      <c r="K135" s="78"/>
      <c r="L135" s="78"/>
      <c r="M135" s="78"/>
    </row>
    <row r="136" spans="1:13" ht="14.25" x14ac:dyDescent="0.2">
      <c r="A136" s="76"/>
      <c r="B136" s="76"/>
      <c r="C136" s="77"/>
      <c r="D136" s="78"/>
      <c r="E136" s="78"/>
      <c r="F136" s="78"/>
      <c r="G136" s="78"/>
      <c r="H136" s="78"/>
      <c r="I136" s="78"/>
      <c r="J136" s="78"/>
      <c r="K136" s="78"/>
      <c r="L136" s="78"/>
      <c r="M136" s="78"/>
    </row>
    <row r="137" spans="1:13" ht="14.25" x14ac:dyDescent="0.2">
      <c r="A137" s="76"/>
      <c r="B137" s="76"/>
      <c r="C137" s="77"/>
      <c r="D137" s="78"/>
      <c r="E137" s="78"/>
      <c r="F137" s="78"/>
      <c r="G137" s="78"/>
      <c r="H137" s="78"/>
      <c r="I137" s="78"/>
      <c r="J137" s="78"/>
      <c r="K137" s="78"/>
      <c r="L137" s="78"/>
      <c r="M137" s="78"/>
    </row>
    <row r="138" spans="1:13" ht="14.25" x14ac:dyDescent="0.2">
      <c r="A138" s="76"/>
      <c r="B138" s="76"/>
      <c r="C138" s="77"/>
      <c r="D138" s="78"/>
      <c r="E138" s="78"/>
      <c r="F138" s="78"/>
      <c r="G138" s="78"/>
      <c r="H138" s="78"/>
      <c r="I138" s="78"/>
      <c r="J138" s="78"/>
      <c r="K138" s="78"/>
      <c r="L138" s="78"/>
      <c r="M138" s="78"/>
    </row>
    <row r="139" spans="1:13" ht="14.25" x14ac:dyDescent="0.2">
      <c r="A139" s="76"/>
      <c r="B139" s="76"/>
      <c r="C139" s="77"/>
      <c r="D139" s="78"/>
      <c r="E139" s="78"/>
      <c r="F139" s="78"/>
      <c r="G139" s="78"/>
      <c r="H139" s="78"/>
      <c r="I139" s="78"/>
      <c r="J139" s="78"/>
      <c r="K139" s="78"/>
      <c r="L139" s="78"/>
      <c r="M139" s="78"/>
    </row>
    <row r="140" spans="1:13" ht="14.25" x14ac:dyDescent="0.2">
      <c r="A140" s="76"/>
      <c r="B140" s="76"/>
      <c r="C140" s="77"/>
      <c r="D140" s="78"/>
      <c r="E140" s="78"/>
      <c r="F140" s="78"/>
      <c r="G140" s="78"/>
      <c r="H140" s="78"/>
      <c r="I140" s="78"/>
      <c r="J140" s="78"/>
      <c r="K140" s="78"/>
      <c r="L140" s="78"/>
      <c r="M140" s="78"/>
    </row>
    <row r="141" spans="1:13" ht="14.25" x14ac:dyDescent="0.2">
      <c r="A141" s="76"/>
      <c r="B141" s="76"/>
      <c r="C141" s="77"/>
      <c r="D141" s="78"/>
      <c r="E141" s="78"/>
      <c r="F141" s="78"/>
      <c r="G141" s="78"/>
      <c r="H141" s="78"/>
      <c r="I141" s="78"/>
      <c r="J141" s="78"/>
      <c r="K141" s="78"/>
      <c r="L141" s="78"/>
      <c r="M141" s="78"/>
    </row>
    <row r="142" spans="1:13" ht="14.25" x14ac:dyDescent="0.2">
      <c r="A142" s="76"/>
      <c r="B142" s="76"/>
      <c r="C142" s="77"/>
      <c r="D142" s="78"/>
      <c r="E142" s="78"/>
      <c r="F142" s="78"/>
      <c r="G142" s="78"/>
      <c r="H142" s="78"/>
      <c r="I142" s="78"/>
      <c r="J142" s="78"/>
      <c r="K142" s="78"/>
      <c r="L142" s="78"/>
      <c r="M142" s="78"/>
    </row>
    <row r="143" spans="1:13" ht="14.25" x14ac:dyDescent="0.2">
      <c r="A143" s="76"/>
      <c r="B143" s="76"/>
      <c r="C143" s="77"/>
      <c r="D143" s="78"/>
      <c r="E143" s="78"/>
      <c r="F143" s="78"/>
      <c r="G143" s="78"/>
      <c r="H143" s="78"/>
      <c r="I143" s="78"/>
      <c r="J143" s="78"/>
      <c r="K143" s="78"/>
      <c r="L143" s="78"/>
      <c r="M143" s="78"/>
    </row>
    <row r="144" spans="1:13" x14ac:dyDescent="0.2">
      <c r="A144" s="65"/>
      <c r="B144" s="65"/>
      <c r="C144" s="65"/>
      <c r="D144" s="78"/>
      <c r="E144" s="78"/>
      <c r="F144" s="78"/>
      <c r="G144" s="78"/>
      <c r="H144" s="78"/>
      <c r="I144" s="78"/>
      <c r="J144" s="78"/>
      <c r="K144" s="78"/>
      <c r="L144" s="78"/>
      <c r="M144" s="78"/>
    </row>
    <row r="145" spans="1:13" x14ac:dyDescent="0.2">
      <c r="A145" s="65"/>
      <c r="B145" s="65"/>
      <c r="C145" s="65"/>
      <c r="D145" s="78"/>
      <c r="E145" s="78"/>
      <c r="F145" s="78"/>
      <c r="G145" s="78"/>
      <c r="H145" s="78"/>
      <c r="I145" s="78"/>
      <c r="J145" s="78"/>
      <c r="K145" s="78"/>
      <c r="L145" s="78"/>
      <c r="M145" s="78"/>
    </row>
    <row r="146" spans="1:13" x14ac:dyDescent="0.2">
      <c r="A146" s="65"/>
      <c r="B146" s="65"/>
      <c r="C146" s="65"/>
      <c r="D146" s="78"/>
      <c r="E146" s="78"/>
      <c r="F146" s="78"/>
      <c r="G146" s="78"/>
      <c r="H146" s="78"/>
      <c r="I146" s="78"/>
      <c r="J146" s="78"/>
      <c r="K146" s="78"/>
      <c r="L146" s="78"/>
      <c r="M146" s="78"/>
    </row>
  </sheetData>
  <mergeCells count="11">
    <mergeCell ref="O18:S18"/>
    <mergeCell ref="G4:H4"/>
    <mergeCell ref="I4:J4"/>
    <mergeCell ref="K4:L4"/>
    <mergeCell ref="K5:K6"/>
    <mergeCell ref="L5:L6"/>
    <mergeCell ref="A2:L2"/>
    <mergeCell ref="A4:A6"/>
    <mergeCell ref="B4:B6"/>
    <mergeCell ref="C4:D4"/>
    <mergeCell ref="E4:F4"/>
  </mergeCells>
  <pageMargins left="0.74803149606299213" right="0.74803149606299213" top="0.98425196850393704" bottom="0.98425196850393704" header="0" footer="0"/>
  <pageSetup scale="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pageSetUpPr fitToPage="1"/>
  </sheetPr>
  <dimension ref="A2:Q115"/>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2.75" x14ac:dyDescent="0.2"/>
  <cols>
    <col min="1" max="1" width="3.140625" style="68" customWidth="1"/>
    <col min="2" max="2" width="90.7109375" style="68" customWidth="1"/>
    <col min="3" max="8" width="15.85546875" style="68" customWidth="1"/>
    <col min="9" max="9" width="13.42578125" style="68" customWidth="1"/>
    <col min="10" max="10" width="16" style="68" customWidth="1"/>
    <col min="11" max="11" width="12" style="68" customWidth="1"/>
    <col min="12" max="13" width="10.140625" style="68" customWidth="1"/>
    <col min="14" max="16384" width="11.42578125" style="68"/>
  </cols>
  <sheetData>
    <row r="2" spans="1:17" ht="16.899999999999999" customHeight="1" x14ac:dyDescent="0.2">
      <c r="A2" s="434" t="s">
        <v>406</v>
      </c>
      <c r="B2" s="434"/>
      <c r="C2" s="434"/>
      <c r="D2" s="434"/>
      <c r="E2" s="434"/>
      <c r="F2" s="434"/>
      <c r="G2" s="434"/>
      <c r="H2" s="434"/>
      <c r="I2" s="434"/>
      <c r="J2" s="434"/>
      <c r="K2" s="434"/>
      <c r="L2" s="434"/>
      <c r="M2" s="79"/>
    </row>
    <row r="3" spans="1:17" ht="16.899999999999999" customHeight="1" x14ac:dyDescent="0.2">
      <c r="A3" s="270"/>
      <c r="B3" s="270"/>
      <c r="C3" s="270"/>
      <c r="D3" s="270"/>
      <c r="E3" s="270"/>
      <c r="F3" s="270"/>
      <c r="G3" s="270"/>
      <c r="H3" s="270"/>
      <c r="I3" s="79"/>
      <c r="J3" s="79"/>
      <c r="K3" s="79"/>
      <c r="L3" s="79"/>
      <c r="M3" s="79"/>
    </row>
    <row r="4" spans="1:17" ht="30" customHeight="1" x14ac:dyDescent="0.2">
      <c r="A4" s="435" t="s">
        <v>233</v>
      </c>
      <c r="B4" s="443" t="s">
        <v>0</v>
      </c>
      <c r="C4" s="446" t="s">
        <v>425</v>
      </c>
      <c r="D4" s="446"/>
      <c r="E4" s="446" t="s">
        <v>426</v>
      </c>
      <c r="F4" s="446"/>
      <c r="G4" s="446" t="s">
        <v>427</v>
      </c>
      <c r="H4" s="446"/>
      <c r="I4" s="446" t="s">
        <v>428</v>
      </c>
      <c r="J4" s="446"/>
      <c r="K4" s="441" t="s">
        <v>429</v>
      </c>
      <c r="L4" s="442"/>
      <c r="M4" s="80"/>
    </row>
    <row r="5" spans="1:17" ht="15" customHeight="1" x14ac:dyDescent="0.2">
      <c r="A5" s="436"/>
      <c r="B5" s="444"/>
      <c r="C5" s="252" t="s">
        <v>54</v>
      </c>
      <c r="D5" s="253" t="s">
        <v>55</v>
      </c>
      <c r="E5" s="252" t="s">
        <v>54</v>
      </c>
      <c r="F5" s="253" t="s">
        <v>55</v>
      </c>
      <c r="G5" s="252" t="s">
        <v>54</v>
      </c>
      <c r="H5" s="253" t="s">
        <v>55</v>
      </c>
      <c r="I5" s="252" t="s">
        <v>54</v>
      </c>
      <c r="J5" s="253" t="s">
        <v>55</v>
      </c>
      <c r="K5" s="447" t="s">
        <v>54</v>
      </c>
      <c r="L5" s="449" t="s">
        <v>55</v>
      </c>
      <c r="M5" s="81"/>
      <c r="Q5" s="73"/>
    </row>
    <row r="6" spans="1:17" ht="15" customHeight="1" x14ac:dyDescent="0.2">
      <c r="A6" s="437"/>
      <c r="B6" s="445"/>
      <c r="C6" s="254">
        <v>40629</v>
      </c>
      <c r="D6" s="255">
        <v>40629</v>
      </c>
      <c r="E6" s="254">
        <v>40727</v>
      </c>
      <c r="F6" s="255">
        <v>40727</v>
      </c>
      <c r="G6" s="344">
        <v>40787</v>
      </c>
      <c r="H6" s="345">
        <v>40787</v>
      </c>
      <c r="I6" s="254">
        <v>40909</v>
      </c>
      <c r="J6" s="255">
        <v>40909</v>
      </c>
      <c r="K6" s="448"/>
      <c r="L6" s="450"/>
      <c r="M6" s="81"/>
    </row>
    <row r="7" spans="1:17" x14ac:dyDescent="0.2">
      <c r="A7" s="256">
        <v>1</v>
      </c>
      <c r="B7" s="257" t="s">
        <v>1</v>
      </c>
      <c r="C7" s="258">
        <v>20109</v>
      </c>
      <c r="D7" s="259">
        <v>1823</v>
      </c>
      <c r="E7" s="258">
        <v>21065</v>
      </c>
      <c r="F7" s="259">
        <v>1923</v>
      </c>
      <c r="G7" s="258">
        <f>+'[2]TODOS LOS AÑOS'!AK7</f>
        <v>21939</v>
      </c>
      <c r="H7" s="259">
        <v>2021</v>
      </c>
      <c r="I7" s="258">
        <v>22853</v>
      </c>
      <c r="J7" s="259">
        <v>2104</v>
      </c>
      <c r="K7" s="258">
        <f>$I7-'[2]Año 2010'!$I7</f>
        <v>3565</v>
      </c>
      <c r="L7" s="260">
        <f>$J7-'[2]Año 2010'!$J7</f>
        <v>356</v>
      </c>
      <c r="M7" s="82"/>
      <c r="O7" s="20"/>
      <c r="P7" s="20"/>
    </row>
    <row r="8" spans="1:17" x14ac:dyDescent="0.2">
      <c r="A8" s="256">
        <v>2</v>
      </c>
      <c r="B8" s="257" t="s">
        <v>2</v>
      </c>
      <c r="C8" s="258">
        <v>40806</v>
      </c>
      <c r="D8" s="259">
        <v>1994</v>
      </c>
      <c r="E8" s="258">
        <v>43301</v>
      </c>
      <c r="F8" s="259">
        <v>2109</v>
      </c>
      <c r="G8" s="258">
        <f>+'[2]TODOS LOS AÑOS'!AK8</f>
        <v>45245</v>
      </c>
      <c r="H8" s="259">
        <v>2212</v>
      </c>
      <c r="I8" s="258">
        <v>46985</v>
      </c>
      <c r="J8" s="259">
        <v>2308</v>
      </c>
      <c r="K8" s="258">
        <f>$I8-'[2]Año 2010'!$I8</f>
        <v>7892</v>
      </c>
      <c r="L8" s="260">
        <f>$J8-'[2]Año 2010'!$J8</f>
        <v>399</v>
      </c>
      <c r="M8" s="82"/>
      <c r="O8" s="20"/>
      <c r="P8" s="20"/>
    </row>
    <row r="9" spans="1:17" x14ac:dyDescent="0.2">
      <c r="A9" s="256">
        <v>3</v>
      </c>
      <c r="B9" s="257" t="s">
        <v>3</v>
      </c>
      <c r="C9" s="258">
        <v>178845</v>
      </c>
      <c r="D9" s="259">
        <v>7122</v>
      </c>
      <c r="E9" s="258">
        <v>288755</v>
      </c>
      <c r="F9" s="259">
        <v>7555</v>
      </c>
      <c r="G9" s="258">
        <f>+'[2]TODOS LOS AÑOS'!AK9</f>
        <v>385997</v>
      </c>
      <c r="H9" s="259">
        <v>7966</v>
      </c>
      <c r="I9" s="258">
        <v>489711</v>
      </c>
      <c r="J9" s="259">
        <v>8391</v>
      </c>
      <c r="K9" s="258">
        <f>$I9-'[2]Año 2010'!$I9</f>
        <v>369905</v>
      </c>
      <c r="L9" s="260">
        <f>$J9-'[2]Año 2010'!$J9</f>
        <v>1640</v>
      </c>
      <c r="M9" s="82"/>
      <c r="O9" s="20"/>
      <c r="P9" s="20"/>
    </row>
    <row r="10" spans="1:17" x14ac:dyDescent="0.2">
      <c r="A10" s="256">
        <v>4</v>
      </c>
      <c r="B10" s="257" t="s">
        <v>4</v>
      </c>
      <c r="C10" s="258">
        <v>75523</v>
      </c>
      <c r="D10" s="259">
        <v>3879</v>
      </c>
      <c r="E10" s="258">
        <v>79731</v>
      </c>
      <c r="F10" s="259">
        <v>4144</v>
      </c>
      <c r="G10" s="258">
        <f>+'[2]TODOS LOS AÑOS'!AK10</f>
        <v>83497</v>
      </c>
      <c r="H10" s="259">
        <v>4404</v>
      </c>
      <c r="I10" s="258">
        <v>87273</v>
      </c>
      <c r="J10" s="259">
        <v>4640</v>
      </c>
      <c r="K10" s="258">
        <f>$I10-'[2]Año 2010'!$I10</f>
        <v>15315</v>
      </c>
      <c r="L10" s="260">
        <f>$J10-'[2]Año 2010'!$J10</f>
        <v>984</v>
      </c>
      <c r="M10" s="82"/>
    </row>
    <row r="11" spans="1:17" x14ac:dyDescent="0.2">
      <c r="A11" s="256">
        <v>5</v>
      </c>
      <c r="B11" s="257" t="s">
        <v>5</v>
      </c>
      <c r="C11" s="258">
        <v>374456</v>
      </c>
      <c r="D11" s="259">
        <v>5141</v>
      </c>
      <c r="E11" s="258">
        <v>404032</v>
      </c>
      <c r="F11" s="259">
        <v>5471</v>
      </c>
      <c r="G11" s="258">
        <f>+'[2]TODOS LOS AÑOS'!AK11</f>
        <v>431038</v>
      </c>
      <c r="H11" s="259">
        <v>5811</v>
      </c>
      <c r="I11" s="258">
        <v>455227</v>
      </c>
      <c r="J11" s="259">
        <v>6104</v>
      </c>
      <c r="K11" s="258">
        <f>$I11-'[2]Año 2010'!$I11</f>
        <v>103596</v>
      </c>
      <c r="L11" s="260">
        <f>$J11-'[2]Año 2010'!$J11</f>
        <v>1203</v>
      </c>
      <c r="M11" s="82"/>
    </row>
    <row r="12" spans="1:17" x14ac:dyDescent="0.2">
      <c r="A12" s="256">
        <v>6</v>
      </c>
      <c r="B12" s="257" t="s">
        <v>6</v>
      </c>
      <c r="C12" s="258">
        <v>5920</v>
      </c>
      <c r="D12" s="259">
        <v>4840</v>
      </c>
      <c r="E12" s="258">
        <v>6206</v>
      </c>
      <c r="F12" s="259">
        <v>4975</v>
      </c>
      <c r="G12" s="258">
        <f>+'[2]TODOS LOS AÑOS'!AK12</f>
        <v>6463</v>
      </c>
      <c r="H12" s="259">
        <v>5091</v>
      </c>
      <c r="I12" s="258">
        <v>6665</v>
      </c>
      <c r="J12" s="259">
        <v>5181</v>
      </c>
      <c r="K12" s="258">
        <f>$I12-'[2]Año 2010'!$I12</f>
        <v>919</v>
      </c>
      <c r="L12" s="260">
        <f>$J12-'[2]Año 2010'!$J12</f>
        <v>446</v>
      </c>
      <c r="M12" s="82"/>
      <c r="N12" s="452"/>
    </row>
    <row r="13" spans="1:17" x14ac:dyDescent="0.2">
      <c r="A13" s="256">
        <v>7</v>
      </c>
      <c r="B13" s="257" t="s">
        <v>7</v>
      </c>
      <c r="C13" s="258">
        <v>686202</v>
      </c>
      <c r="D13" s="259">
        <v>58488</v>
      </c>
      <c r="E13" s="258">
        <v>711946</v>
      </c>
      <c r="F13" s="259">
        <v>61067</v>
      </c>
      <c r="G13" s="258">
        <f>+'[2]TODOS LOS AÑOS'!AK13</f>
        <v>734057</v>
      </c>
      <c r="H13" s="259">
        <v>63195</v>
      </c>
      <c r="I13" s="258">
        <v>756287</v>
      </c>
      <c r="J13" s="259">
        <v>65368</v>
      </c>
      <c r="K13" s="258">
        <f>$I13-'[2]Año 2010'!$I13</f>
        <v>89710</v>
      </c>
      <c r="L13" s="260">
        <f>$J13-'[2]Año 2010'!$J13</f>
        <v>8936</v>
      </c>
      <c r="M13" s="82"/>
      <c r="N13" s="452"/>
    </row>
    <row r="14" spans="1:17" x14ac:dyDescent="0.2">
      <c r="A14" s="256">
        <v>8</v>
      </c>
      <c r="B14" s="257" t="s">
        <v>8</v>
      </c>
      <c r="C14" s="258">
        <v>54660</v>
      </c>
      <c r="D14" s="259">
        <v>12386</v>
      </c>
      <c r="E14" s="258">
        <v>57550</v>
      </c>
      <c r="F14" s="259">
        <v>12988</v>
      </c>
      <c r="G14" s="258">
        <f>+'[2]TODOS LOS AÑOS'!AK14</f>
        <v>59995</v>
      </c>
      <c r="H14" s="259">
        <v>13523</v>
      </c>
      <c r="I14" s="258">
        <v>62726</v>
      </c>
      <c r="J14" s="259">
        <v>14116</v>
      </c>
      <c r="K14" s="258">
        <f>$I14-'[2]Año 2010'!$I14</f>
        <v>10378</v>
      </c>
      <c r="L14" s="260">
        <f>$J14-'[2]Año 2010'!$J14</f>
        <v>2209</v>
      </c>
      <c r="M14" s="82"/>
    </row>
    <row r="15" spans="1:17" x14ac:dyDescent="0.2">
      <c r="A15" s="256">
        <v>9</v>
      </c>
      <c r="B15" s="257" t="s">
        <v>9</v>
      </c>
      <c r="C15" s="258">
        <v>4320</v>
      </c>
      <c r="D15" s="259">
        <v>189</v>
      </c>
      <c r="E15" s="258">
        <v>4604</v>
      </c>
      <c r="F15" s="259">
        <v>201</v>
      </c>
      <c r="G15" s="258">
        <f>+'[2]TODOS LOS AÑOS'!AK15</f>
        <v>4850</v>
      </c>
      <c r="H15" s="259">
        <v>215</v>
      </c>
      <c r="I15" s="258">
        <v>5109</v>
      </c>
      <c r="J15" s="259">
        <v>220</v>
      </c>
      <c r="K15" s="258">
        <f>$I15-'[2]Año 2010'!$I15</f>
        <v>1031</v>
      </c>
      <c r="L15" s="260">
        <f>$J15-'[2]Año 2010'!$J15</f>
        <v>39</v>
      </c>
      <c r="M15" s="82"/>
    </row>
    <row r="16" spans="1:17" x14ac:dyDescent="0.2">
      <c r="A16" s="256">
        <v>10</v>
      </c>
      <c r="B16" s="257" t="s">
        <v>10</v>
      </c>
      <c r="C16" s="258">
        <v>3391</v>
      </c>
      <c r="D16" s="259">
        <v>902</v>
      </c>
      <c r="E16" s="258">
        <v>3594</v>
      </c>
      <c r="F16" s="259">
        <v>947</v>
      </c>
      <c r="G16" s="258">
        <f>+'[2]TODOS LOS AÑOS'!AK16</f>
        <v>3742</v>
      </c>
      <c r="H16" s="259">
        <v>973</v>
      </c>
      <c r="I16" s="258">
        <v>3905</v>
      </c>
      <c r="J16" s="259">
        <v>1012</v>
      </c>
      <c r="K16" s="258">
        <f>$I16-'[2]Año 2010'!$I16</f>
        <v>647</v>
      </c>
      <c r="L16" s="260">
        <f>$J16-'[2]Año 2010'!$J16</f>
        <v>166</v>
      </c>
      <c r="M16" s="82"/>
    </row>
    <row r="17" spans="1:15" x14ac:dyDescent="0.2">
      <c r="A17" s="256">
        <v>11</v>
      </c>
      <c r="B17" s="257" t="s">
        <v>11</v>
      </c>
      <c r="C17" s="258">
        <v>294302</v>
      </c>
      <c r="D17" s="259">
        <v>10706</v>
      </c>
      <c r="E17" s="258">
        <v>310182</v>
      </c>
      <c r="F17" s="259">
        <v>11237</v>
      </c>
      <c r="G17" s="258">
        <f>+'[2]TODOS LOS AÑOS'!AK17</f>
        <v>324045</v>
      </c>
      <c r="H17" s="259">
        <v>11721</v>
      </c>
      <c r="I17" s="258">
        <v>340656</v>
      </c>
      <c r="J17" s="259">
        <v>12227</v>
      </c>
      <c r="K17" s="258">
        <f>$I17-'[2]Año 2010'!$I17</f>
        <v>59775</v>
      </c>
      <c r="L17" s="260">
        <f>$J17-'[2]Año 2010'!$J17</f>
        <v>1955</v>
      </c>
      <c r="M17" s="82"/>
    </row>
    <row r="18" spans="1:15" ht="15" x14ac:dyDescent="0.2">
      <c r="A18" s="256">
        <v>12</v>
      </c>
      <c r="B18" s="257" t="s">
        <v>12</v>
      </c>
      <c r="C18" s="258">
        <v>11602</v>
      </c>
      <c r="D18" s="259">
        <v>874</v>
      </c>
      <c r="E18" s="258">
        <v>12293</v>
      </c>
      <c r="F18" s="259">
        <v>919</v>
      </c>
      <c r="G18" s="258">
        <f>+'[2]TODOS LOS AÑOS'!AK18</f>
        <v>12843</v>
      </c>
      <c r="H18" s="259">
        <v>966</v>
      </c>
      <c r="I18" s="258">
        <v>13362</v>
      </c>
      <c r="J18" s="259">
        <v>1016</v>
      </c>
      <c r="K18" s="258">
        <f>$I18-'[2]Año 2010'!$I18</f>
        <v>2243</v>
      </c>
      <c r="L18" s="260">
        <f>$J18-'[2]Año 2010'!$J18</f>
        <v>191</v>
      </c>
      <c r="M18" s="82"/>
      <c r="O18" s="238"/>
    </row>
    <row r="19" spans="1:15" x14ac:dyDescent="0.2">
      <c r="A19" s="256">
        <v>13</v>
      </c>
      <c r="B19" s="257" t="s">
        <v>13</v>
      </c>
      <c r="C19" s="258">
        <v>2119</v>
      </c>
      <c r="D19" s="259">
        <v>225</v>
      </c>
      <c r="E19" s="258">
        <v>2232</v>
      </c>
      <c r="F19" s="259">
        <v>237</v>
      </c>
      <c r="G19" s="258">
        <f>+'[2]TODOS LOS AÑOS'!AK19</f>
        <v>2331</v>
      </c>
      <c r="H19" s="259">
        <v>249</v>
      </c>
      <c r="I19" s="258">
        <v>2420</v>
      </c>
      <c r="J19" s="259">
        <v>262</v>
      </c>
      <c r="K19" s="258">
        <f>$I19-'[2]Año 2010'!$I19</f>
        <v>390</v>
      </c>
      <c r="L19" s="260">
        <f>$J19-'[2]Año 2010'!$J19</f>
        <v>45</v>
      </c>
      <c r="M19" s="82"/>
    </row>
    <row r="20" spans="1:15" x14ac:dyDescent="0.2">
      <c r="A20" s="256">
        <v>14</v>
      </c>
      <c r="B20" s="257" t="s">
        <v>14</v>
      </c>
      <c r="C20" s="258">
        <v>6286</v>
      </c>
      <c r="D20" s="259">
        <v>683</v>
      </c>
      <c r="E20" s="258">
        <v>6620</v>
      </c>
      <c r="F20" s="259">
        <v>718</v>
      </c>
      <c r="G20" s="258">
        <f>+'[2]TODOS LOS AÑOS'!AK20</f>
        <v>6872</v>
      </c>
      <c r="H20" s="259">
        <v>759</v>
      </c>
      <c r="I20" s="258">
        <v>7146</v>
      </c>
      <c r="J20" s="259">
        <v>793</v>
      </c>
      <c r="K20" s="258">
        <f>$I20-'[2]Año 2010'!$I20</f>
        <v>1088</v>
      </c>
      <c r="L20" s="260">
        <f>$J20-'[2]Año 2010'!$J20</f>
        <v>136</v>
      </c>
      <c r="M20" s="82"/>
    </row>
    <row r="21" spans="1:15" x14ac:dyDescent="0.2">
      <c r="A21" s="256">
        <v>15</v>
      </c>
      <c r="B21" s="257" t="s">
        <v>15</v>
      </c>
      <c r="C21" s="258">
        <v>15639</v>
      </c>
      <c r="D21" s="259">
        <v>1330</v>
      </c>
      <c r="E21" s="258">
        <v>16392</v>
      </c>
      <c r="F21" s="259">
        <v>1403</v>
      </c>
      <c r="G21" s="258">
        <f>+'[2]TODOS LOS AÑOS'!AK21</f>
        <v>17002</v>
      </c>
      <c r="H21" s="259">
        <v>1472</v>
      </c>
      <c r="I21" s="258">
        <v>17562</v>
      </c>
      <c r="J21" s="259">
        <v>1549</v>
      </c>
      <c r="K21" s="258">
        <f>$I21-'[2]Año 2010'!$I21</f>
        <v>2496</v>
      </c>
      <c r="L21" s="260">
        <f>$J21-'[2]Año 2010'!$J21</f>
        <v>259</v>
      </c>
      <c r="M21" s="82"/>
    </row>
    <row r="22" spans="1:15" x14ac:dyDescent="0.2">
      <c r="A22" s="256">
        <v>16</v>
      </c>
      <c r="B22" s="257" t="s">
        <v>16</v>
      </c>
      <c r="C22" s="258">
        <v>10058</v>
      </c>
      <c r="D22" s="259">
        <v>1495</v>
      </c>
      <c r="E22" s="258">
        <v>10461</v>
      </c>
      <c r="F22" s="259">
        <v>1558</v>
      </c>
      <c r="G22" s="258">
        <f>+'[2]TODOS LOS AÑOS'!AK22</f>
        <v>10837</v>
      </c>
      <c r="H22" s="259">
        <v>1642</v>
      </c>
      <c r="I22" s="258">
        <v>11236</v>
      </c>
      <c r="J22" s="259">
        <v>1710</v>
      </c>
      <c r="K22" s="258">
        <f>$I22-'[2]Año 2010'!$I22</f>
        <v>1561</v>
      </c>
      <c r="L22" s="260">
        <f>$J22-'[2]Año 2010'!$J22</f>
        <v>280</v>
      </c>
      <c r="M22" s="82"/>
    </row>
    <row r="23" spans="1:15" x14ac:dyDescent="0.2">
      <c r="A23" s="256">
        <v>17</v>
      </c>
      <c r="B23" s="257" t="s">
        <v>17</v>
      </c>
      <c r="C23" s="258">
        <v>8893</v>
      </c>
      <c r="D23" s="259">
        <v>1491</v>
      </c>
      <c r="E23" s="258">
        <v>9356</v>
      </c>
      <c r="F23" s="259">
        <v>1574</v>
      </c>
      <c r="G23" s="258">
        <f>+'[2]TODOS LOS AÑOS'!AK23</f>
        <v>9793</v>
      </c>
      <c r="H23" s="259">
        <v>1662</v>
      </c>
      <c r="I23" s="258">
        <v>10213</v>
      </c>
      <c r="J23" s="259">
        <v>1751</v>
      </c>
      <c r="K23" s="258">
        <f>$I23-'[2]Año 2010'!$I23</f>
        <v>1776</v>
      </c>
      <c r="L23" s="260">
        <f>$J23-'[2]Año 2010'!$J23</f>
        <v>318</v>
      </c>
      <c r="M23" s="82"/>
    </row>
    <row r="24" spans="1:15" s="69" customFormat="1" x14ac:dyDescent="0.2">
      <c r="A24" s="256">
        <v>18</v>
      </c>
      <c r="B24" s="257" t="s">
        <v>409</v>
      </c>
      <c r="C24" s="375" t="s">
        <v>56</v>
      </c>
      <c r="D24" s="259">
        <v>3006</v>
      </c>
      <c r="E24" s="375" t="str">
        <f>+'[2]TODOS LOS AÑOS'!AI24</f>
        <v>ND</v>
      </c>
      <c r="F24" s="259">
        <v>3219</v>
      </c>
      <c r="G24" s="375" t="str">
        <f>+'[2]TODOS LOS AÑOS'!AK24</f>
        <v>ND</v>
      </c>
      <c r="H24" s="259">
        <v>3374</v>
      </c>
      <c r="I24" s="375" t="str">
        <f>+'[2]TODOS LOS AÑOS'!AM24</f>
        <v>ND</v>
      </c>
      <c r="J24" s="259">
        <v>3559</v>
      </c>
      <c r="K24" s="258">
        <v>2059</v>
      </c>
      <c r="L24" s="260">
        <f>$J24-'[2]Año 2010'!$J24</f>
        <v>724</v>
      </c>
      <c r="M24" s="84"/>
    </row>
    <row r="25" spans="1:15" x14ac:dyDescent="0.2">
      <c r="A25" s="256">
        <v>19</v>
      </c>
      <c r="B25" s="257" t="s">
        <v>19</v>
      </c>
      <c r="C25" s="258">
        <v>1870556</v>
      </c>
      <c r="D25" s="259">
        <v>59553</v>
      </c>
      <c r="E25" s="258">
        <v>1993192</v>
      </c>
      <c r="F25" s="259">
        <v>64434</v>
      </c>
      <c r="G25" s="258">
        <f>+'[2]TODOS LOS AÑOS'!AK25</f>
        <v>2086148</v>
      </c>
      <c r="H25" s="259">
        <v>67209</v>
      </c>
      <c r="I25" s="258">
        <v>2155310</v>
      </c>
      <c r="J25" s="259">
        <v>69411</v>
      </c>
      <c r="K25" s="258">
        <f>$I25-'[2]Año 2010'!$I25</f>
        <v>324767</v>
      </c>
      <c r="L25" s="260">
        <f>$J25-'[2]Año 2010'!$J25</f>
        <v>10821</v>
      </c>
      <c r="M25" s="82"/>
    </row>
    <row r="26" spans="1:15" x14ac:dyDescent="0.2">
      <c r="A26" s="256">
        <v>20</v>
      </c>
      <c r="B26" s="257" t="s">
        <v>20</v>
      </c>
      <c r="C26" s="258">
        <v>135366</v>
      </c>
      <c r="D26" s="259">
        <v>490</v>
      </c>
      <c r="E26" s="258">
        <v>141862</v>
      </c>
      <c r="F26" s="259">
        <v>514</v>
      </c>
      <c r="G26" s="258">
        <f>+'[2]TODOS LOS AÑOS'!AK26</f>
        <v>149330</v>
      </c>
      <c r="H26" s="259">
        <v>551</v>
      </c>
      <c r="I26" s="258">
        <v>153910</v>
      </c>
      <c r="J26" s="259">
        <v>574</v>
      </c>
      <c r="K26" s="258">
        <f>$I26-'[2]Año 2010'!$I26</f>
        <v>21944</v>
      </c>
      <c r="L26" s="260">
        <f>$J26-'[2]Año 2010'!$J26</f>
        <v>93</v>
      </c>
      <c r="M26" s="82"/>
    </row>
    <row r="27" spans="1:15" x14ac:dyDescent="0.2">
      <c r="A27" s="256">
        <v>21</v>
      </c>
      <c r="B27" s="257" t="s">
        <v>21</v>
      </c>
      <c r="C27" s="258">
        <v>1929403</v>
      </c>
      <c r="D27" s="259">
        <v>127371</v>
      </c>
      <c r="E27" s="258">
        <v>1979500</v>
      </c>
      <c r="F27" s="259">
        <v>132660</v>
      </c>
      <c r="G27" s="258">
        <f>+'[2]TODOS LOS AÑOS'!AK27</f>
        <v>2022837</v>
      </c>
      <c r="H27" s="259">
        <v>137672</v>
      </c>
      <c r="I27" s="258">
        <v>2060372</v>
      </c>
      <c r="J27" s="259">
        <v>141940</v>
      </c>
      <c r="K27" s="258">
        <f>$I27-'[2]Año 2010'!$I27</f>
        <v>165820</v>
      </c>
      <c r="L27" s="260">
        <f>$J27-'[2]Año 2010'!$J27</f>
        <v>18353</v>
      </c>
      <c r="M27" s="82"/>
    </row>
    <row r="28" spans="1:15" x14ac:dyDescent="0.2">
      <c r="A28" s="256">
        <v>22</v>
      </c>
      <c r="B28" s="257" t="s">
        <v>22</v>
      </c>
      <c r="C28" s="258">
        <v>5108</v>
      </c>
      <c r="D28" s="259">
        <v>1263</v>
      </c>
      <c r="E28" s="258">
        <v>5284</v>
      </c>
      <c r="F28" s="259">
        <v>1299</v>
      </c>
      <c r="G28" s="258">
        <f>+'[2]TODOS LOS AÑOS'!AK28</f>
        <v>5418</v>
      </c>
      <c r="H28" s="259">
        <v>1338</v>
      </c>
      <c r="I28" s="258">
        <v>5540</v>
      </c>
      <c r="J28" s="259">
        <v>1405</v>
      </c>
      <c r="K28" s="258">
        <f>$I28-'[2]Año 2010'!$I28</f>
        <v>561</v>
      </c>
      <c r="L28" s="260">
        <f>$J28-'[2]Año 2010'!$J28</f>
        <v>194</v>
      </c>
      <c r="M28" s="82"/>
    </row>
    <row r="29" spans="1:15" x14ac:dyDescent="0.2">
      <c r="A29" s="256">
        <v>23</v>
      </c>
      <c r="B29" s="257" t="s">
        <v>23</v>
      </c>
      <c r="C29" s="258">
        <v>450285</v>
      </c>
      <c r="D29" s="259">
        <v>66313</v>
      </c>
      <c r="E29" s="258">
        <v>481896</v>
      </c>
      <c r="F29" s="259">
        <v>69657</v>
      </c>
      <c r="G29" s="258">
        <f>+'[2]TODOS LOS AÑOS'!AK29</f>
        <v>506487</v>
      </c>
      <c r="H29" s="259">
        <v>72900</v>
      </c>
      <c r="I29" s="258">
        <v>528474</v>
      </c>
      <c r="J29" s="259">
        <v>75792</v>
      </c>
      <c r="K29" s="258">
        <f>$I29-'[2]Año 2010'!$I29</f>
        <v>95130</v>
      </c>
      <c r="L29" s="260">
        <f>$J29-'[2]Año 2010'!$J29</f>
        <v>12570</v>
      </c>
      <c r="M29" s="82"/>
    </row>
    <row r="30" spans="1:15" x14ac:dyDescent="0.2">
      <c r="A30" s="256">
        <v>24</v>
      </c>
      <c r="B30" s="257" t="s">
        <v>410</v>
      </c>
      <c r="C30" s="258">
        <v>122474</v>
      </c>
      <c r="D30" s="259">
        <v>3060</v>
      </c>
      <c r="E30" s="258">
        <v>127377</v>
      </c>
      <c r="F30" s="259">
        <v>3211</v>
      </c>
      <c r="G30" s="258">
        <f>+'[2]TODOS LOS AÑOS'!AK30</f>
        <v>131864</v>
      </c>
      <c r="H30" s="259">
        <v>3427</v>
      </c>
      <c r="I30" s="258">
        <v>136083</v>
      </c>
      <c r="J30" s="259">
        <v>3590</v>
      </c>
      <c r="K30" s="258">
        <f>$I30-'[2]Año 2010'!$I30</f>
        <v>17784</v>
      </c>
      <c r="L30" s="260">
        <f>$J30-'[2]Año 2010'!$J30</f>
        <v>622</v>
      </c>
      <c r="M30" s="83"/>
    </row>
    <row r="31" spans="1:15" x14ac:dyDescent="0.2">
      <c r="A31" s="256">
        <v>25</v>
      </c>
      <c r="B31" s="257" t="s">
        <v>25</v>
      </c>
      <c r="C31" s="258">
        <v>24759</v>
      </c>
      <c r="D31" s="259">
        <v>2862</v>
      </c>
      <c r="E31" s="258">
        <v>26088</v>
      </c>
      <c r="F31" s="259">
        <v>3022</v>
      </c>
      <c r="G31" s="258">
        <f>+'[2]TODOS LOS AÑOS'!AK31</f>
        <v>27336</v>
      </c>
      <c r="H31" s="259">
        <v>3183</v>
      </c>
      <c r="I31" s="258">
        <v>28641</v>
      </c>
      <c r="J31" s="259">
        <v>3323</v>
      </c>
      <c r="K31" s="258">
        <f>$I31-'[2]Año 2010'!$I31</f>
        <v>4930</v>
      </c>
      <c r="L31" s="260">
        <f>$J31-'[2]Año 2010'!$J31</f>
        <v>590</v>
      </c>
      <c r="M31" s="82"/>
    </row>
    <row r="32" spans="1:15" x14ac:dyDescent="0.2">
      <c r="A32" s="256">
        <v>26</v>
      </c>
      <c r="B32" s="257" t="s">
        <v>150</v>
      </c>
      <c r="C32" s="258">
        <v>89474</v>
      </c>
      <c r="D32" s="259">
        <v>6587</v>
      </c>
      <c r="E32" s="258">
        <v>95277</v>
      </c>
      <c r="F32" s="259">
        <v>7127</v>
      </c>
      <c r="G32" s="258">
        <f>+'[2]TODOS LOS AÑOS'!AK32</f>
        <v>101319</v>
      </c>
      <c r="H32" s="259">
        <v>7692</v>
      </c>
      <c r="I32" s="258">
        <v>106789</v>
      </c>
      <c r="J32" s="259">
        <v>8225</v>
      </c>
      <c r="K32" s="258">
        <f>$I32-'[2]Año 2010'!$I32</f>
        <v>21959</v>
      </c>
      <c r="L32" s="260">
        <f>$J32-'[2]Año 2010'!$J32</f>
        <v>2029</v>
      </c>
      <c r="M32" s="84"/>
    </row>
    <row r="33" spans="1:13" x14ac:dyDescent="0.2">
      <c r="A33" s="256">
        <v>27</v>
      </c>
      <c r="B33" s="257" t="s">
        <v>27</v>
      </c>
      <c r="C33" s="258">
        <v>61707</v>
      </c>
      <c r="D33" s="259">
        <v>683</v>
      </c>
      <c r="E33" s="258">
        <v>65806</v>
      </c>
      <c r="F33" s="259">
        <v>721</v>
      </c>
      <c r="G33" s="258">
        <f>+'[2]TODOS LOS AÑOS'!AK33</f>
        <v>69461</v>
      </c>
      <c r="H33" s="259">
        <v>759</v>
      </c>
      <c r="I33" s="258">
        <v>73509</v>
      </c>
      <c r="J33" s="259">
        <v>800</v>
      </c>
      <c r="K33" s="258">
        <f>$I33-'[2]Año 2010'!$I33</f>
        <v>15441</v>
      </c>
      <c r="L33" s="260">
        <f>$J33-'[2]Año 2010'!$J33</f>
        <v>163</v>
      </c>
      <c r="M33" s="82"/>
    </row>
    <row r="34" spans="1:13" x14ac:dyDescent="0.2">
      <c r="A34" s="256">
        <v>28</v>
      </c>
      <c r="B34" s="257" t="s">
        <v>28</v>
      </c>
      <c r="C34" s="258">
        <v>17788</v>
      </c>
      <c r="D34" s="259">
        <v>2746</v>
      </c>
      <c r="E34" s="258">
        <v>18863</v>
      </c>
      <c r="F34" s="259">
        <v>2924</v>
      </c>
      <c r="G34" s="258">
        <f>+'[2]TODOS LOS AÑOS'!AK34</f>
        <v>19869</v>
      </c>
      <c r="H34" s="259">
        <v>3074</v>
      </c>
      <c r="I34" s="258">
        <v>20824</v>
      </c>
      <c r="J34" s="259">
        <v>3198</v>
      </c>
      <c r="K34" s="258">
        <f>$I34-'[2]Año 2010'!$I34</f>
        <v>3867</v>
      </c>
      <c r="L34" s="260">
        <f>$J34-'[2]Año 2010'!$J34</f>
        <v>582</v>
      </c>
      <c r="M34" s="82"/>
    </row>
    <row r="35" spans="1:13" x14ac:dyDescent="0.2">
      <c r="A35" s="256">
        <v>29</v>
      </c>
      <c r="B35" s="257" t="s">
        <v>29</v>
      </c>
      <c r="C35" s="258">
        <v>572691</v>
      </c>
      <c r="D35" s="259">
        <v>4624</v>
      </c>
      <c r="E35" s="258">
        <v>610268</v>
      </c>
      <c r="F35" s="259">
        <v>5086</v>
      </c>
      <c r="G35" s="258">
        <f>+'[2]TODOS LOS AÑOS'!AK35</f>
        <v>642850</v>
      </c>
      <c r="H35" s="259">
        <v>5509</v>
      </c>
      <c r="I35" s="258">
        <v>681172</v>
      </c>
      <c r="J35" s="259">
        <v>6013</v>
      </c>
      <c r="K35" s="258">
        <f>$I35-'[2]Año 2010'!$I35</f>
        <v>137802</v>
      </c>
      <c r="L35" s="260">
        <f>$J35-'[2]Año 2010'!$J35</f>
        <v>1753</v>
      </c>
      <c r="M35" s="82"/>
    </row>
    <row r="36" spans="1:13" x14ac:dyDescent="0.2">
      <c r="A36" s="256">
        <v>30</v>
      </c>
      <c r="B36" s="257" t="s">
        <v>30</v>
      </c>
      <c r="C36" s="258">
        <v>44091</v>
      </c>
      <c r="D36" s="259">
        <v>2430</v>
      </c>
      <c r="E36" s="258">
        <v>46879</v>
      </c>
      <c r="F36" s="259">
        <v>2562</v>
      </c>
      <c r="G36" s="258">
        <f>+'[2]TODOS LOS AÑOS'!AK36</f>
        <v>49093</v>
      </c>
      <c r="H36" s="259">
        <v>2694</v>
      </c>
      <c r="I36" s="258">
        <v>51455</v>
      </c>
      <c r="J36" s="259">
        <v>2805</v>
      </c>
      <c r="K36" s="258">
        <f>$I36-'[2]Año 2010'!$I36</f>
        <v>9460</v>
      </c>
      <c r="L36" s="260">
        <f>$J36-'[2]Año 2010'!$J36</f>
        <v>504</v>
      </c>
      <c r="M36" s="82"/>
    </row>
    <row r="37" spans="1:13" x14ac:dyDescent="0.2">
      <c r="A37" s="256">
        <v>31</v>
      </c>
      <c r="B37" s="257" t="s">
        <v>31</v>
      </c>
      <c r="C37" s="258">
        <v>104268</v>
      </c>
      <c r="D37" s="259">
        <v>2554</v>
      </c>
      <c r="E37" s="258">
        <v>111240</v>
      </c>
      <c r="F37" s="259">
        <v>2694</v>
      </c>
      <c r="G37" s="258">
        <f>+'[2]TODOS LOS AÑOS'!AK37</f>
        <v>119040</v>
      </c>
      <c r="H37" s="259">
        <v>2820</v>
      </c>
      <c r="I37" s="258">
        <v>125946</v>
      </c>
      <c r="J37" s="259">
        <v>2947</v>
      </c>
      <c r="K37" s="258">
        <f>$I37-'[2]Año 2010'!$I37</f>
        <v>24456</v>
      </c>
      <c r="L37" s="260">
        <f>$J37-'[2]Año 2010'!$J37</f>
        <v>501</v>
      </c>
      <c r="M37" s="82"/>
    </row>
    <row r="38" spans="1:13" x14ac:dyDescent="0.2">
      <c r="A38" s="256">
        <v>32</v>
      </c>
      <c r="B38" s="257" t="s">
        <v>32</v>
      </c>
      <c r="C38" s="258">
        <v>9189</v>
      </c>
      <c r="D38" s="259">
        <v>849</v>
      </c>
      <c r="E38" s="258">
        <v>9770</v>
      </c>
      <c r="F38" s="259">
        <v>903</v>
      </c>
      <c r="G38" s="258">
        <f>+'[2]TODOS LOS AÑOS'!AK38</f>
        <v>10264</v>
      </c>
      <c r="H38" s="259">
        <v>932</v>
      </c>
      <c r="I38" s="258">
        <v>10843</v>
      </c>
      <c r="J38" s="259">
        <v>984</v>
      </c>
      <c r="K38" s="258">
        <f>$I38-'[2]Año 2010'!$I38</f>
        <v>2175</v>
      </c>
      <c r="L38" s="260">
        <f>$J38-'[2]Año 2010'!$J38</f>
        <v>175</v>
      </c>
      <c r="M38" s="82"/>
    </row>
    <row r="39" spans="1:13" x14ac:dyDescent="0.2">
      <c r="A39" s="256">
        <v>33</v>
      </c>
      <c r="B39" s="257" t="s">
        <v>33</v>
      </c>
      <c r="C39" s="258">
        <v>2540</v>
      </c>
      <c r="D39" s="259">
        <v>161</v>
      </c>
      <c r="E39" s="258">
        <v>2694</v>
      </c>
      <c r="F39" s="259">
        <v>168</v>
      </c>
      <c r="G39" s="258">
        <f>+'[2]TODOS LOS AÑOS'!AK39</f>
        <v>2813</v>
      </c>
      <c r="H39" s="259">
        <v>175</v>
      </c>
      <c r="I39" s="258">
        <v>2924</v>
      </c>
      <c r="J39" s="259">
        <v>189</v>
      </c>
      <c r="K39" s="258">
        <f>$I39-'[2]Año 2010'!$I39</f>
        <v>515</v>
      </c>
      <c r="L39" s="260">
        <f>$J39-'[2]Año 2010'!$J39</f>
        <v>39</v>
      </c>
      <c r="M39" s="82"/>
    </row>
    <row r="40" spans="1:13" x14ac:dyDescent="0.2">
      <c r="A40" s="256">
        <v>34</v>
      </c>
      <c r="B40" s="257" t="s">
        <v>34</v>
      </c>
      <c r="C40" s="258">
        <v>679060</v>
      </c>
      <c r="D40" s="259">
        <v>111616</v>
      </c>
      <c r="E40" s="258">
        <v>707442</v>
      </c>
      <c r="F40" s="259">
        <v>117482</v>
      </c>
      <c r="G40" s="258">
        <f>+'[2]TODOS LOS AÑOS'!AK40</f>
        <v>730295</v>
      </c>
      <c r="H40" s="259">
        <v>122960</v>
      </c>
      <c r="I40" s="258">
        <v>750149</v>
      </c>
      <c r="J40" s="259">
        <v>127854</v>
      </c>
      <c r="K40" s="258">
        <f>$I40-'[2]Año 2010'!$I40</f>
        <v>93196</v>
      </c>
      <c r="L40" s="260">
        <f>$J40-'[2]Año 2010'!$J40</f>
        <v>20553</v>
      </c>
      <c r="M40" s="82"/>
    </row>
    <row r="41" spans="1:13" ht="14.25" customHeight="1" x14ac:dyDescent="0.2">
      <c r="A41" s="256">
        <v>35</v>
      </c>
      <c r="B41" s="257" t="s">
        <v>35</v>
      </c>
      <c r="C41" s="258">
        <v>20372</v>
      </c>
      <c r="D41" s="259">
        <v>1305</v>
      </c>
      <c r="E41" s="258">
        <v>21742</v>
      </c>
      <c r="F41" s="259">
        <v>1398</v>
      </c>
      <c r="G41" s="258">
        <f>+'[2]TODOS LOS AÑOS'!AK41</f>
        <v>22928</v>
      </c>
      <c r="H41" s="259">
        <v>1509</v>
      </c>
      <c r="I41" s="258">
        <v>24095</v>
      </c>
      <c r="J41" s="259">
        <v>1592</v>
      </c>
      <c r="K41" s="258">
        <f>$I41-'[2]Año 2010'!$I41</f>
        <v>4760</v>
      </c>
      <c r="L41" s="260">
        <f>$J41-'[2]Año 2010'!$J41</f>
        <v>358</v>
      </c>
      <c r="M41" s="84"/>
    </row>
    <row r="42" spans="1:13" x14ac:dyDescent="0.2">
      <c r="A42" s="256">
        <v>36</v>
      </c>
      <c r="B42" s="257" t="s">
        <v>36</v>
      </c>
      <c r="C42" s="258">
        <v>202105</v>
      </c>
      <c r="D42" s="259">
        <v>669</v>
      </c>
      <c r="E42" s="258">
        <v>215271</v>
      </c>
      <c r="F42" s="259">
        <v>713</v>
      </c>
      <c r="G42" s="258">
        <f>+'[2]TODOS LOS AÑOS'!AK42</f>
        <v>227328</v>
      </c>
      <c r="H42" s="259">
        <v>763</v>
      </c>
      <c r="I42" s="258">
        <v>240010</v>
      </c>
      <c r="J42" s="259">
        <v>803</v>
      </c>
      <c r="K42" s="258">
        <f>$I42-'[2]Año 2010'!$I42</f>
        <v>49419</v>
      </c>
      <c r="L42" s="260">
        <f>$J42-'[2]Año 2010'!$J42</f>
        <v>185</v>
      </c>
      <c r="M42" s="82"/>
    </row>
    <row r="43" spans="1:13" ht="12.75" customHeight="1" x14ac:dyDescent="0.2">
      <c r="A43" s="256">
        <v>37</v>
      </c>
      <c r="B43" s="257" t="s">
        <v>37</v>
      </c>
      <c r="C43" s="258">
        <v>72709</v>
      </c>
      <c r="D43" s="259">
        <v>3356</v>
      </c>
      <c r="E43" s="258">
        <v>79446</v>
      </c>
      <c r="F43" s="259">
        <v>3615</v>
      </c>
      <c r="G43" s="258">
        <f>+'[2]TODOS LOS AÑOS'!AK43</f>
        <v>86593</v>
      </c>
      <c r="H43" s="259">
        <v>3863</v>
      </c>
      <c r="I43" s="258">
        <v>93116</v>
      </c>
      <c r="J43" s="259">
        <v>4137</v>
      </c>
      <c r="K43" s="258">
        <f>$I43-'[2]Año 2010'!$I43</f>
        <v>25037</v>
      </c>
      <c r="L43" s="260">
        <f>$J43-'[2]Año 2010'!$J43</f>
        <v>978</v>
      </c>
      <c r="M43" s="84"/>
    </row>
    <row r="44" spans="1:13" x14ac:dyDescent="0.2">
      <c r="A44" s="256">
        <v>38</v>
      </c>
      <c r="B44" s="257" t="s">
        <v>38</v>
      </c>
      <c r="C44" s="258">
        <v>126744</v>
      </c>
      <c r="D44" s="259">
        <v>3958</v>
      </c>
      <c r="E44" s="258">
        <v>131552</v>
      </c>
      <c r="F44" s="259">
        <v>4199</v>
      </c>
      <c r="G44" s="258">
        <f>+'[2]TODOS LOS AÑOS'!AK44</f>
        <v>136042</v>
      </c>
      <c r="H44" s="259">
        <v>4422</v>
      </c>
      <c r="I44" s="258">
        <v>139798</v>
      </c>
      <c r="J44" s="259">
        <v>4614</v>
      </c>
      <c r="K44" s="258">
        <f>$I44-'[2]Año 2010'!$I44</f>
        <v>16649</v>
      </c>
      <c r="L44" s="260">
        <f>$J44-'[2]Año 2010'!$J44</f>
        <v>829</v>
      </c>
      <c r="M44" s="84"/>
    </row>
    <row r="45" spans="1:13" x14ac:dyDescent="0.2">
      <c r="A45" s="256">
        <v>39</v>
      </c>
      <c r="B45" s="257" t="s">
        <v>39</v>
      </c>
      <c r="C45" s="258">
        <v>135106</v>
      </c>
      <c r="D45" s="259">
        <v>17788</v>
      </c>
      <c r="E45" s="258">
        <v>143665</v>
      </c>
      <c r="F45" s="259">
        <v>19369</v>
      </c>
      <c r="G45" s="258">
        <f>+'[2]TODOS LOS AÑOS'!AK45</f>
        <v>150565</v>
      </c>
      <c r="H45" s="259">
        <v>20528</v>
      </c>
      <c r="I45" s="258">
        <v>156537</v>
      </c>
      <c r="J45" s="259">
        <v>21659</v>
      </c>
      <c r="K45" s="258">
        <f>$I45-'[2]Año 2010'!$I45</f>
        <v>26098</v>
      </c>
      <c r="L45" s="260">
        <f>$J45-'[2]Año 2010'!$J45</f>
        <v>4572</v>
      </c>
      <c r="M45" s="82"/>
    </row>
    <row r="46" spans="1:13" x14ac:dyDescent="0.2">
      <c r="A46" s="256">
        <v>40</v>
      </c>
      <c r="B46" s="257" t="s">
        <v>40</v>
      </c>
      <c r="C46" s="258">
        <v>12502</v>
      </c>
      <c r="D46" s="259">
        <v>1123</v>
      </c>
      <c r="E46" s="258">
        <v>13268</v>
      </c>
      <c r="F46" s="259">
        <v>1236</v>
      </c>
      <c r="G46" s="258">
        <f>+'[2]TODOS LOS AÑOS'!AK46</f>
        <v>13949</v>
      </c>
      <c r="H46" s="259">
        <v>1327</v>
      </c>
      <c r="I46" s="258">
        <v>14602</v>
      </c>
      <c r="J46" s="259">
        <v>1416</v>
      </c>
      <c r="K46" s="258">
        <f>$I46-'[2]Año 2010'!$I46</f>
        <v>2669</v>
      </c>
      <c r="L46" s="260">
        <f>$J46-'[2]Año 2010'!$J46</f>
        <v>368</v>
      </c>
      <c r="M46" s="82"/>
    </row>
    <row r="47" spans="1:13" x14ac:dyDescent="0.2">
      <c r="A47" s="256">
        <v>41</v>
      </c>
      <c r="B47" s="257" t="s">
        <v>41</v>
      </c>
      <c r="C47" s="258">
        <v>179918</v>
      </c>
      <c r="D47" s="259">
        <v>5316</v>
      </c>
      <c r="E47" s="258">
        <v>197698</v>
      </c>
      <c r="F47" s="259">
        <v>5880</v>
      </c>
      <c r="G47" s="258">
        <f>+'[2]TODOS LOS AÑOS'!AK47</f>
        <v>212629</v>
      </c>
      <c r="H47" s="259">
        <v>6332</v>
      </c>
      <c r="I47" s="258">
        <v>227141</v>
      </c>
      <c r="J47" s="259">
        <v>6787</v>
      </c>
      <c r="K47" s="258">
        <f>$I47-'[2]Año 2010'!$I47</f>
        <v>62145</v>
      </c>
      <c r="L47" s="260">
        <f>$J47-'[2]Año 2010'!$J47</f>
        <v>1853</v>
      </c>
      <c r="M47" s="84"/>
    </row>
    <row r="48" spans="1:13" x14ac:dyDescent="0.2">
      <c r="A48" s="256">
        <v>42</v>
      </c>
      <c r="B48" s="257" t="s">
        <v>42</v>
      </c>
      <c r="C48" s="258">
        <v>2793</v>
      </c>
      <c r="D48" s="259">
        <v>329</v>
      </c>
      <c r="E48" s="258">
        <v>3009</v>
      </c>
      <c r="F48" s="259">
        <v>352</v>
      </c>
      <c r="G48" s="258">
        <f>+'[2]TODOS LOS AÑOS'!AK48</f>
        <v>3220</v>
      </c>
      <c r="H48" s="259">
        <v>383</v>
      </c>
      <c r="I48" s="258">
        <v>3408</v>
      </c>
      <c r="J48" s="259">
        <v>402</v>
      </c>
      <c r="K48" s="258">
        <f>$I48-'[2]Año 2010'!$I48</f>
        <v>777</v>
      </c>
      <c r="L48" s="260">
        <f>$J48-'[2]Año 2010'!$J48</f>
        <v>91</v>
      </c>
      <c r="M48" s="84"/>
    </row>
    <row r="49" spans="1:13" x14ac:dyDescent="0.2">
      <c r="A49" s="256">
        <v>43</v>
      </c>
      <c r="B49" s="257" t="s">
        <v>149</v>
      </c>
      <c r="C49" s="258">
        <v>3838</v>
      </c>
      <c r="D49" s="259">
        <v>639</v>
      </c>
      <c r="E49" s="258">
        <v>4158</v>
      </c>
      <c r="F49" s="259">
        <v>686</v>
      </c>
      <c r="G49" s="258">
        <f>+'[2]TODOS LOS AÑOS'!AK49</f>
        <v>4473</v>
      </c>
      <c r="H49" s="259">
        <v>738</v>
      </c>
      <c r="I49" s="258">
        <v>4742</v>
      </c>
      <c r="J49" s="259">
        <v>780</v>
      </c>
      <c r="K49" s="258">
        <f>$I49-'[2]Año 2010'!$I49</f>
        <v>1133</v>
      </c>
      <c r="L49" s="260">
        <f>$J49-'[2]Año 2010'!$J49</f>
        <v>197</v>
      </c>
      <c r="M49" s="84"/>
    </row>
    <row r="50" spans="1:13" x14ac:dyDescent="0.2">
      <c r="A50" s="256">
        <v>44</v>
      </c>
      <c r="B50" s="257" t="s">
        <v>152</v>
      </c>
      <c r="C50" s="258">
        <v>10703</v>
      </c>
      <c r="D50" s="259">
        <v>4781</v>
      </c>
      <c r="E50" s="258">
        <v>11481</v>
      </c>
      <c r="F50" s="259">
        <v>5215</v>
      </c>
      <c r="G50" s="258">
        <f>+'[2]TODOS LOS AÑOS'!AK50</f>
        <v>12154</v>
      </c>
      <c r="H50" s="259">
        <v>5570</v>
      </c>
      <c r="I50" s="258">
        <v>12821</v>
      </c>
      <c r="J50" s="259">
        <v>5929</v>
      </c>
      <c r="K50" s="258">
        <f>$I50-'[2]Año 2010'!$I50</f>
        <v>2717</v>
      </c>
      <c r="L50" s="260">
        <f>$J50-'[2]Año 2010'!$J50</f>
        <v>1469</v>
      </c>
      <c r="M50" s="82"/>
    </row>
    <row r="51" spans="1:13" x14ac:dyDescent="0.2">
      <c r="A51" s="256">
        <v>45</v>
      </c>
      <c r="B51" s="257" t="s">
        <v>43</v>
      </c>
      <c r="C51" s="258">
        <v>3308</v>
      </c>
      <c r="D51" s="259">
        <v>490</v>
      </c>
      <c r="E51" s="258">
        <v>3551</v>
      </c>
      <c r="F51" s="259">
        <v>537</v>
      </c>
      <c r="G51" s="258">
        <f>+'[2]TODOS LOS AÑOS'!AK51</f>
        <v>3773</v>
      </c>
      <c r="H51" s="259">
        <v>562</v>
      </c>
      <c r="I51" s="258">
        <v>4029</v>
      </c>
      <c r="J51" s="259">
        <v>592</v>
      </c>
      <c r="K51" s="258">
        <f>$I51-'[2]Año 2010'!$I51</f>
        <v>943</v>
      </c>
      <c r="L51" s="260">
        <f>$J51-'[2]Año 2010'!$J51</f>
        <v>135</v>
      </c>
      <c r="M51" s="82"/>
    </row>
    <row r="52" spans="1:13" x14ac:dyDescent="0.2">
      <c r="A52" s="256">
        <v>46</v>
      </c>
      <c r="B52" s="257" t="s">
        <v>44</v>
      </c>
      <c r="C52" s="258">
        <v>1826835</v>
      </c>
      <c r="D52" s="259">
        <v>41277</v>
      </c>
      <c r="E52" s="258">
        <v>1953993</v>
      </c>
      <c r="F52" s="259">
        <v>43543</v>
      </c>
      <c r="G52" s="258">
        <f>+'[2]TODOS LOS AÑOS'!AK52</f>
        <v>2061059</v>
      </c>
      <c r="H52" s="259">
        <v>45738</v>
      </c>
      <c r="I52" s="258">
        <v>2161679</v>
      </c>
      <c r="J52" s="259">
        <v>47846</v>
      </c>
      <c r="K52" s="258">
        <f>$I52-'[2]Año 2010'!$I52</f>
        <v>436724</v>
      </c>
      <c r="L52" s="260">
        <f>$J52-'[2]Año 2010'!$J52</f>
        <v>8884</v>
      </c>
      <c r="M52" s="82"/>
    </row>
    <row r="53" spans="1:13" x14ac:dyDescent="0.2">
      <c r="A53" s="256">
        <v>47</v>
      </c>
      <c r="B53" s="257" t="s">
        <v>45</v>
      </c>
      <c r="C53" s="258">
        <v>98588</v>
      </c>
      <c r="D53" s="259">
        <v>3053</v>
      </c>
      <c r="E53" s="258">
        <v>107358</v>
      </c>
      <c r="F53" s="259">
        <v>3328</v>
      </c>
      <c r="G53" s="258">
        <f>+'[2]TODOS LOS AÑOS'!AK53</f>
        <v>116717</v>
      </c>
      <c r="H53" s="259">
        <v>3567</v>
      </c>
      <c r="I53" s="258">
        <v>125468</v>
      </c>
      <c r="J53" s="259">
        <v>3821</v>
      </c>
      <c r="K53" s="258">
        <f>$I53-'[2]Año 2010'!$I53</f>
        <v>32820</v>
      </c>
      <c r="L53" s="260">
        <f>$J53-'[2]Año 2010'!$J53</f>
        <v>1005</v>
      </c>
      <c r="M53" s="82"/>
    </row>
    <row r="54" spans="1:13" x14ac:dyDescent="0.2">
      <c r="A54" s="256">
        <v>48</v>
      </c>
      <c r="B54" s="257" t="s">
        <v>46</v>
      </c>
      <c r="C54" s="258">
        <v>5522</v>
      </c>
      <c r="D54" s="259">
        <v>398</v>
      </c>
      <c r="E54" s="258">
        <v>5889</v>
      </c>
      <c r="F54" s="259">
        <v>441</v>
      </c>
      <c r="G54" s="258">
        <f>+'[2]TODOS LOS AÑOS'!AK54</f>
        <v>6220</v>
      </c>
      <c r="H54" s="259">
        <v>457</v>
      </c>
      <c r="I54" s="258">
        <v>6586</v>
      </c>
      <c r="J54" s="259">
        <v>486</v>
      </c>
      <c r="K54" s="258">
        <f>$I54-'[2]Año 2010'!$I54</f>
        <v>1480</v>
      </c>
      <c r="L54" s="260">
        <f>$J54-'[2]Año 2010'!$J54</f>
        <v>120</v>
      </c>
      <c r="M54" s="82"/>
    </row>
    <row r="55" spans="1:13" x14ac:dyDescent="0.2">
      <c r="A55" s="256">
        <v>49</v>
      </c>
      <c r="B55" s="257" t="s">
        <v>47</v>
      </c>
      <c r="C55" s="258">
        <v>36644</v>
      </c>
      <c r="D55" s="259">
        <v>578</v>
      </c>
      <c r="E55" s="258">
        <v>40897</v>
      </c>
      <c r="F55" s="259">
        <v>642</v>
      </c>
      <c r="G55" s="258">
        <f>+'[2]TODOS LOS AÑOS'!AK55</f>
        <v>44720</v>
      </c>
      <c r="H55" s="259">
        <v>720</v>
      </c>
      <c r="I55" s="258">
        <v>48919</v>
      </c>
      <c r="J55" s="259">
        <v>792</v>
      </c>
      <c r="K55" s="258">
        <f>$I55-'[2]Año 2010'!$I55</f>
        <v>15118</v>
      </c>
      <c r="L55" s="260">
        <f>$J55-'[2]Año 2010'!$J55</f>
        <v>278</v>
      </c>
      <c r="M55" s="84"/>
    </row>
    <row r="56" spans="1:13" x14ac:dyDescent="0.2">
      <c r="A56" s="256">
        <v>50</v>
      </c>
      <c r="B56" s="257" t="s">
        <v>48</v>
      </c>
      <c r="C56" s="258">
        <v>63031</v>
      </c>
      <c r="D56" s="259">
        <v>279</v>
      </c>
      <c r="E56" s="258">
        <v>67914</v>
      </c>
      <c r="F56" s="259">
        <v>313</v>
      </c>
      <c r="G56" s="258">
        <f>+'[2]TODOS LOS AÑOS'!AK56</f>
        <v>72180</v>
      </c>
      <c r="H56" s="259">
        <v>338</v>
      </c>
      <c r="I56" s="258">
        <v>76884</v>
      </c>
      <c r="J56" s="259">
        <v>361</v>
      </c>
      <c r="K56" s="258">
        <f>$I56-'[2]Año 2010'!$I56</f>
        <v>17913</v>
      </c>
      <c r="L56" s="260">
        <f>$J56-'[2]Año 2010'!$J56</f>
        <v>111</v>
      </c>
      <c r="M56" s="82"/>
    </row>
    <row r="57" spans="1:13" x14ac:dyDescent="0.2">
      <c r="A57" s="256">
        <v>51</v>
      </c>
      <c r="B57" s="257" t="s">
        <v>151</v>
      </c>
      <c r="C57" s="258">
        <v>430</v>
      </c>
      <c r="D57" s="259">
        <v>71</v>
      </c>
      <c r="E57" s="258">
        <v>440</v>
      </c>
      <c r="F57" s="259">
        <v>73</v>
      </c>
      <c r="G57" s="258">
        <f>+'[2]TODOS LOS AÑOS'!AK57</f>
        <v>451</v>
      </c>
      <c r="H57" s="259">
        <v>74</v>
      </c>
      <c r="I57" s="258">
        <v>461</v>
      </c>
      <c r="J57" s="259">
        <v>76</v>
      </c>
      <c r="K57" s="258">
        <f>$I57-'[2]Año 2010'!$I57</f>
        <v>36</v>
      </c>
      <c r="L57" s="260">
        <f>$J57-'[2]Año 2010'!$J57</f>
        <v>9</v>
      </c>
      <c r="M57" s="82"/>
    </row>
    <row r="58" spans="1:13" x14ac:dyDescent="0.2">
      <c r="A58" s="256">
        <v>52</v>
      </c>
      <c r="B58" s="257" t="s">
        <v>49</v>
      </c>
      <c r="C58" s="258">
        <v>28552</v>
      </c>
      <c r="D58" s="259">
        <v>4639</v>
      </c>
      <c r="E58" s="258">
        <v>29945</v>
      </c>
      <c r="F58" s="259">
        <v>4932</v>
      </c>
      <c r="G58" s="258">
        <f>+'[2]TODOS LOS AÑOS'!AK58</f>
        <v>31149</v>
      </c>
      <c r="H58" s="259">
        <v>5157</v>
      </c>
      <c r="I58" s="258">
        <v>32382</v>
      </c>
      <c r="J58" s="259">
        <v>5418</v>
      </c>
      <c r="K58" s="258">
        <f>$I58-'[2]Año 2010'!$I58</f>
        <v>4793</v>
      </c>
      <c r="L58" s="260">
        <f>$J58-'[2]Año 2010'!$J58</f>
        <v>976</v>
      </c>
      <c r="M58" s="82"/>
    </row>
    <row r="59" spans="1:13" x14ac:dyDescent="0.2">
      <c r="A59" s="256">
        <v>53</v>
      </c>
      <c r="B59" s="257" t="s">
        <v>50</v>
      </c>
      <c r="C59" s="258">
        <v>7300</v>
      </c>
      <c r="D59" s="259">
        <v>426</v>
      </c>
      <c r="E59" s="258">
        <v>7891</v>
      </c>
      <c r="F59" s="259">
        <v>450</v>
      </c>
      <c r="G59" s="258">
        <f>+'[2]TODOS LOS AÑOS'!AK59</f>
        <v>8411</v>
      </c>
      <c r="H59" s="259">
        <v>469</v>
      </c>
      <c r="I59" s="258">
        <v>8990</v>
      </c>
      <c r="J59" s="259">
        <v>488</v>
      </c>
      <c r="K59" s="258">
        <f>$I59-'[2]Año 2010'!$I59</f>
        <v>2006</v>
      </c>
      <c r="L59" s="260">
        <f>$J59-'[2]Año 2010'!$J59</f>
        <v>83</v>
      </c>
      <c r="M59" s="84"/>
    </row>
    <row r="60" spans="1:13" x14ac:dyDescent="0.2">
      <c r="A60" s="256">
        <v>54</v>
      </c>
      <c r="B60" s="257" t="s">
        <v>51</v>
      </c>
      <c r="C60" s="258">
        <v>238058</v>
      </c>
      <c r="D60" s="259">
        <v>648</v>
      </c>
      <c r="E60" s="258">
        <v>255778</v>
      </c>
      <c r="F60" s="259">
        <v>676</v>
      </c>
      <c r="G60" s="258">
        <f>+'[2]TODOS LOS AÑOS'!AK60</f>
        <v>271904</v>
      </c>
      <c r="H60" s="259">
        <v>727</v>
      </c>
      <c r="I60" s="258">
        <v>287629</v>
      </c>
      <c r="J60" s="259">
        <v>765</v>
      </c>
      <c r="K60" s="258">
        <f>$I60-'[2]Año 2010'!$I60</f>
        <v>65242</v>
      </c>
      <c r="L60" s="260">
        <f>$J60-'[2]Año 2010'!$J60</f>
        <v>164</v>
      </c>
      <c r="M60" s="82"/>
    </row>
    <row r="61" spans="1:13" x14ac:dyDescent="0.2">
      <c r="A61" s="256">
        <v>55</v>
      </c>
      <c r="B61" s="257" t="s">
        <v>52</v>
      </c>
      <c r="C61" s="258">
        <v>3063</v>
      </c>
      <c r="D61" s="259">
        <v>165</v>
      </c>
      <c r="E61" s="258">
        <v>3282</v>
      </c>
      <c r="F61" s="259">
        <v>183</v>
      </c>
      <c r="G61" s="258">
        <f>+'[2]TODOS LOS AÑOS'!AK61</f>
        <v>3545</v>
      </c>
      <c r="H61" s="259">
        <v>199</v>
      </c>
      <c r="I61" s="258">
        <v>3743</v>
      </c>
      <c r="J61" s="259">
        <v>217</v>
      </c>
      <c r="K61" s="258">
        <f>$I61-'[2]Año 2010'!$I61</f>
        <v>872</v>
      </c>
      <c r="L61" s="260">
        <f>$J61-'[2]Año 2010'!$J61</f>
        <v>64</v>
      </c>
      <c r="M61" s="82"/>
    </row>
    <row r="62" spans="1:13" x14ac:dyDescent="0.2">
      <c r="A62" s="256">
        <v>56</v>
      </c>
      <c r="B62" s="257" t="s">
        <v>53</v>
      </c>
      <c r="C62" s="258">
        <v>82038</v>
      </c>
      <c r="D62" s="259">
        <v>5086</v>
      </c>
      <c r="E62" s="258">
        <v>89309</v>
      </c>
      <c r="F62" s="259">
        <v>5430</v>
      </c>
      <c r="G62" s="258">
        <f>+'[2]TODOS LOS AÑOS'!AK62</f>
        <v>95463</v>
      </c>
      <c r="H62" s="259">
        <v>5727</v>
      </c>
      <c r="I62" s="258">
        <v>102430</v>
      </c>
      <c r="J62" s="259">
        <v>6083</v>
      </c>
      <c r="K62" s="258">
        <f>$I62-'[2]Año 2010'!$I62</f>
        <v>25345</v>
      </c>
      <c r="L62" s="260">
        <f>$J62-'[2]Año 2010'!$J62</f>
        <v>1300</v>
      </c>
      <c r="M62" s="84"/>
    </row>
    <row r="63" spans="1:13" x14ac:dyDescent="0.2">
      <c r="A63" s="256">
        <v>57</v>
      </c>
      <c r="B63" s="257" t="s">
        <v>424</v>
      </c>
      <c r="C63" s="258">
        <v>1276</v>
      </c>
      <c r="D63" s="259">
        <v>605</v>
      </c>
      <c r="E63" s="258">
        <v>1779</v>
      </c>
      <c r="F63" s="259">
        <v>693</v>
      </c>
      <c r="G63" s="258">
        <f>+'[2]TODOS LOS AÑOS'!AK63</f>
        <v>2277</v>
      </c>
      <c r="H63" s="259">
        <v>762</v>
      </c>
      <c r="I63" s="258">
        <v>2723</v>
      </c>
      <c r="J63" s="259">
        <v>794</v>
      </c>
      <c r="K63" s="258">
        <f>$I63-'[2]Año 2010'!$I63</f>
        <v>1857</v>
      </c>
      <c r="L63" s="260">
        <f>$J63-'[2]Año 2010'!$J63</f>
        <v>257</v>
      </c>
      <c r="M63" s="84"/>
    </row>
    <row r="64" spans="1:13" x14ac:dyDescent="0.2">
      <c r="A64" s="256">
        <v>58</v>
      </c>
      <c r="B64" s="257" t="s">
        <v>541</v>
      </c>
      <c r="C64" s="258">
        <v>412</v>
      </c>
      <c r="D64" s="259">
        <v>277</v>
      </c>
      <c r="E64" s="258">
        <v>604</v>
      </c>
      <c r="F64" s="259">
        <v>339</v>
      </c>
      <c r="G64" s="258">
        <f>+'[2]TODOS LOS AÑOS'!AK64</f>
        <v>766</v>
      </c>
      <c r="H64" s="259">
        <v>371</v>
      </c>
      <c r="I64" s="258">
        <v>924</v>
      </c>
      <c r="J64" s="259">
        <v>396</v>
      </c>
      <c r="K64" s="258">
        <f>$I64-'[2]Año 2010'!$I64</f>
        <v>636</v>
      </c>
      <c r="L64" s="260">
        <f>$J64-'[2]Año 2010'!$J64</f>
        <v>127</v>
      </c>
      <c r="M64" s="84"/>
    </row>
    <row r="65" spans="1:16" x14ac:dyDescent="0.2">
      <c r="A65" s="256">
        <v>59</v>
      </c>
      <c r="B65" s="257" t="s">
        <v>542</v>
      </c>
      <c r="C65" s="258">
        <v>1161</v>
      </c>
      <c r="D65" s="259">
        <v>597</v>
      </c>
      <c r="E65" s="258">
        <v>1564</v>
      </c>
      <c r="F65" s="259">
        <v>744</v>
      </c>
      <c r="G65" s="258">
        <f>+'[2]TODOS LOS AÑOS'!AK65</f>
        <v>2025</v>
      </c>
      <c r="H65" s="259">
        <v>830</v>
      </c>
      <c r="I65" s="258">
        <v>2438</v>
      </c>
      <c r="J65" s="259">
        <v>912</v>
      </c>
      <c r="K65" s="258">
        <f>$I65-'[2]Año 2010'!$I65</f>
        <v>1656</v>
      </c>
      <c r="L65" s="260">
        <f>$J65-'[2]Año 2010'!$J65</f>
        <v>384</v>
      </c>
      <c r="M65" s="84"/>
    </row>
    <row r="66" spans="1:16" x14ac:dyDescent="0.2">
      <c r="A66" s="256">
        <v>60</v>
      </c>
      <c r="B66" s="257" t="s">
        <v>543</v>
      </c>
      <c r="C66" s="258">
        <v>4950</v>
      </c>
      <c r="D66" s="259">
        <v>759</v>
      </c>
      <c r="E66" s="258">
        <v>6707</v>
      </c>
      <c r="F66" s="259">
        <v>916</v>
      </c>
      <c r="G66" s="258">
        <f>+'[2]TODOS LOS AÑOS'!AK66</f>
        <v>7992</v>
      </c>
      <c r="H66" s="259">
        <v>1033</v>
      </c>
      <c r="I66" s="258">
        <v>9210</v>
      </c>
      <c r="J66" s="259">
        <v>1173</v>
      </c>
      <c r="K66" s="258">
        <f>$I66-'[2]Año 2010'!$I66</f>
        <v>5861</v>
      </c>
      <c r="L66" s="260">
        <f>$J66-'[2]Año 2010'!$J66</f>
        <v>547</v>
      </c>
      <c r="M66" s="84"/>
    </row>
    <row r="67" spans="1:16" x14ac:dyDescent="0.2">
      <c r="A67" s="256">
        <v>61</v>
      </c>
      <c r="B67" s="257" t="s">
        <v>544</v>
      </c>
      <c r="C67" s="258">
        <v>17553</v>
      </c>
      <c r="D67" s="259">
        <v>4156</v>
      </c>
      <c r="E67" s="258">
        <v>25683</v>
      </c>
      <c r="F67" s="259">
        <v>5607</v>
      </c>
      <c r="G67" s="258">
        <f>+'[2]TODOS LOS AÑOS'!AK67</f>
        <v>32016</v>
      </c>
      <c r="H67" s="259">
        <v>6812</v>
      </c>
      <c r="I67" s="258">
        <v>37472</v>
      </c>
      <c r="J67" s="259">
        <v>7966</v>
      </c>
      <c r="K67" s="258">
        <f>$I67-'[2]Año 2010'!$I67</f>
        <v>25593</v>
      </c>
      <c r="L67" s="260">
        <f>$J67-'[2]Año 2010'!$J67</f>
        <v>4801</v>
      </c>
      <c r="M67" s="84"/>
    </row>
    <row r="68" spans="1:16" x14ac:dyDescent="0.2">
      <c r="A68" s="256">
        <v>62</v>
      </c>
      <c r="B68" s="257" t="s">
        <v>545</v>
      </c>
      <c r="C68" s="258">
        <v>3327</v>
      </c>
      <c r="D68" s="259">
        <v>1086</v>
      </c>
      <c r="E68" s="258">
        <v>4622</v>
      </c>
      <c r="F68" s="259">
        <v>1195</v>
      </c>
      <c r="G68" s="258">
        <f>+'[2]TODOS LOS AÑOS'!AK68</f>
        <v>5432</v>
      </c>
      <c r="H68" s="259">
        <v>1295</v>
      </c>
      <c r="I68" s="258">
        <v>6188</v>
      </c>
      <c r="J68" s="259">
        <v>1389</v>
      </c>
      <c r="K68" s="258">
        <f>$I68-'[2]Año 2010'!$I68</f>
        <v>3870</v>
      </c>
      <c r="L68" s="260">
        <f>$J68-'[2]Año 2010'!$J68</f>
        <v>421</v>
      </c>
      <c r="M68" s="84"/>
    </row>
    <row r="69" spans="1:16" x14ac:dyDescent="0.2">
      <c r="A69" s="256">
        <v>63</v>
      </c>
      <c r="B69" s="257" t="s">
        <v>546</v>
      </c>
      <c r="C69" s="258">
        <v>129</v>
      </c>
      <c r="D69" s="259">
        <v>103</v>
      </c>
      <c r="E69" s="258">
        <v>174</v>
      </c>
      <c r="F69" s="259">
        <v>122</v>
      </c>
      <c r="G69" s="258">
        <f>+'[2]TODOS LOS AÑOS'!AK69</f>
        <v>208</v>
      </c>
      <c r="H69" s="259">
        <v>142</v>
      </c>
      <c r="I69" s="258">
        <v>260</v>
      </c>
      <c r="J69" s="259">
        <v>155</v>
      </c>
      <c r="K69" s="258">
        <f>$I69-'[2]Año 2010'!$I69</f>
        <v>168</v>
      </c>
      <c r="L69" s="260">
        <f>$J69-'[2]Año 2010'!$J69</f>
        <v>67</v>
      </c>
      <c r="M69" s="84"/>
    </row>
    <row r="70" spans="1:16" x14ac:dyDescent="0.2">
      <c r="A70" s="256">
        <v>64</v>
      </c>
      <c r="B70" s="257" t="s">
        <v>547</v>
      </c>
      <c r="C70" s="258">
        <v>9141</v>
      </c>
      <c r="D70" s="259">
        <v>125</v>
      </c>
      <c r="E70" s="258">
        <v>13936</v>
      </c>
      <c r="F70" s="259">
        <v>165</v>
      </c>
      <c r="G70" s="258">
        <f>+'[2]TODOS LOS AÑOS'!AK70</f>
        <v>18826</v>
      </c>
      <c r="H70" s="259">
        <v>201</v>
      </c>
      <c r="I70" s="258">
        <v>24321</v>
      </c>
      <c r="J70" s="259">
        <v>246</v>
      </c>
      <c r="K70" s="258">
        <f>$I70-'[2]Año 2010'!$I70</f>
        <v>19598</v>
      </c>
      <c r="L70" s="260">
        <f>$J70-'[2]Año 2010'!$J70</f>
        <v>148</v>
      </c>
      <c r="M70" s="84"/>
    </row>
    <row r="71" spans="1:16" x14ac:dyDescent="0.2">
      <c r="A71" s="256">
        <v>65</v>
      </c>
      <c r="B71" s="257" t="s">
        <v>548</v>
      </c>
      <c r="C71" s="258">
        <v>39888</v>
      </c>
      <c r="D71" s="259">
        <v>355</v>
      </c>
      <c r="E71" s="258">
        <v>61471</v>
      </c>
      <c r="F71" s="259">
        <v>447</v>
      </c>
      <c r="G71" s="258">
        <f>+'[2]TODOS LOS AÑOS'!AK71</f>
        <v>81921</v>
      </c>
      <c r="H71" s="259">
        <v>588</v>
      </c>
      <c r="I71" s="258">
        <v>104409</v>
      </c>
      <c r="J71" s="259">
        <v>728</v>
      </c>
      <c r="K71" s="258">
        <f>$I71-'[2]Año 2010'!$I71</f>
        <v>79363</v>
      </c>
      <c r="L71" s="260">
        <f>$J71-'[2]Año 2010'!$J71</f>
        <v>457</v>
      </c>
      <c r="M71" s="84"/>
    </row>
    <row r="72" spans="1:16" x14ac:dyDescent="0.2">
      <c r="A72" s="256">
        <v>66</v>
      </c>
      <c r="B72" s="257" t="s">
        <v>549</v>
      </c>
      <c r="C72" s="258">
        <v>94530</v>
      </c>
      <c r="D72" s="259">
        <v>3753</v>
      </c>
      <c r="E72" s="258">
        <v>133466</v>
      </c>
      <c r="F72" s="259">
        <v>5001</v>
      </c>
      <c r="G72" s="258">
        <f>+'[2]TODOS LOS AÑOS'!AK72</f>
        <v>166218</v>
      </c>
      <c r="H72" s="259">
        <v>6327</v>
      </c>
      <c r="I72" s="258">
        <v>201210</v>
      </c>
      <c r="J72" s="259">
        <v>8193</v>
      </c>
      <c r="K72" s="258">
        <f>$I72-'[2]Año 2010'!$I72</f>
        <v>136497</v>
      </c>
      <c r="L72" s="260">
        <f>$J72-'[2]Año 2010'!$J72</f>
        <v>5524</v>
      </c>
      <c r="M72" s="84"/>
      <c r="O72" s="69"/>
      <c r="P72" s="69"/>
    </row>
    <row r="73" spans="1:16" x14ac:dyDescent="0.2">
      <c r="A73" s="256">
        <v>67</v>
      </c>
      <c r="B73" s="257" t="s">
        <v>550</v>
      </c>
      <c r="C73" s="258">
        <v>401</v>
      </c>
      <c r="D73" s="259">
        <v>329</v>
      </c>
      <c r="E73" s="258">
        <v>427</v>
      </c>
      <c r="F73" s="259">
        <v>380</v>
      </c>
      <c r="G73" s="258">
        <f>+'[2]TODOS LOS AÑOS'!AK73</f>
        <v>484</v>
      </c>
      <c r="H73" s="259">
        <v>426</v>
      </c>
      <c r="I73" s="258">
        <v>520</v>
      </c>
      <c r="J73" s="259">
        <v>461</v>
      </c>
      <c r="K73" s="258">
        <f>$I73-'[2]Año 2010'!$I73</f>
        <v>188</v>
      </c>
      <c r="L73" s="260">
        <f>$J73-'[2]Año 2010'!$J73</f>
        <v>163</v>
      </c>
      <c r="M73" s="84"/>
      <c r="O73" s="69"/>
      <c r="P73" s="69"/>
    </row>
    <row r="74" spans="1:16" x14ac:dyDescent="0.2">
      <c r="A74" s="256">
        <v>68</v>
      </c>
      <c r="B74" s="257" t="s">
        <v>237</v>
      </c>
      <c r="C74" s="258">
        <v>303</v>
      </c>
      <c r="D74" s="259">
        <v>125</v>
      </c>
      <c r="E74" s="258">
        <v>393</v>
      </c>
      <c r="F74" s="259">
        <v>158</v>
      </c>
      <c r="G74" s="258">
        <f>+'[2]TODOS LOS AÑOS'!AK74</f>
        <v>441</v>
      </c>
      <c r="H74" s="259">
        <v>193</v>
      </c>
      <c r="I74" s="258">
        <v>485</v>
      </c>
      <c r="J74" s="259">
        <v>221</v>
      </c>
      <c r="K74" s="258">
        <f>$I74-'[2]Año 2010'!$I74</f>
        <v>315</v>
      </c>
      <c r="L74" s="260">
        <f>$J74-'[2]Año 2010'!$J74</f>
        <v>120</v>
      </c>
      <c r="M74" s="84"/>
      <c r="O74" s="69"/>
      <c r="P74" s="69"/>
    </row>
    <row r="75" spans="1:16" x14ac:dyDescent="0.2">
      <c r="A75" s="256">
        <v>69</v>
      </c>
      <c r="B75" s="257" t="s">
        <v>243</v>
      </c>
      <c r="C75" s="258">
        <v>446</v>
      </c>
      <c r="D75" s="259">
        <v>137</v>
      </c>
      <c r="E75" s="258">
        <v>598</v>
      </c>
      <c r="F75" s="259">
        <v>160</v>
      </c>
      <c r="G75" s="258">
        <f>+'[2]TODOS LOS AÑOS'!AK75</f>
        <v>726</v>
      </c>
      <c r="H75" s="259">
        <v>183</v>
      </c>
      <c r="I75" s="258">
        <v>836</v>
      </c>
      <c r="J75" s="259">
        <v>209</v>
      </c>
      <c r="K75" s="258">
        <f>$I75-'[2]Año 2010'!$I75</f>
        <v>522</v>
      </c>
      <c r="L75" s="260">
        <f>$J75-'[2]Año 2010'!$J75</f>
        <v>89</v>
      </c>
      <c r="M75" s="84"/>
      <c r="O75" s="69"/>
      <c r="P75" s="69"/>
    </row>
    <row r="76" spans="1:16" x14ac:dyDescent="0.2">
      <c r="A76" s="256">
        <v>0</v>
      </c>
      <c r="B76" s="257" t="s">
        <v>145</v>
      </c>
      <c r="C76" s="258"/>
      <c r="D76" s="259">
        <v>10</v>
      </c>
      <c r="E76" s="258"/>
      <c r="F76" s="259">
        <v>11</v>
      </c>
      <c r="G76" s="258">
        <f>+'[2]TODOS LOS AÑOS'!AK92</f>
        <v>0</v>
      </c>
      <c r="H76" s="259">
        <v>11</v>
      </c>
      <c r="I76" s="258"/>
      <c r="J76" s="259"/>
      <c r="K76" s="258">
        <f>$I76-'[2]Año 2010'!$I76</f>
        <v>0</v>
      </c>
      <c r="L76" s="260">
        <f>$J76-'[2]Año 2010'!$J76</f>
        <v>-10</v>
      </c>
      <c r="M76" s="84"/>
      <c r="O76" s="69"/>
      <c r="P76" s="69"/>
    </row>
    <row r="77" spans="1:16" x14ac:dyDescent="0.2">
      <c r="A77" s="261"/>
      <c r="B77" s="262" t="s">
        <v>60</v>
      </c>
      <c r="C77" s="263">
        <f>SUM(C7:C76)</f>
        <v>11245566</v>
      </c>
      <c r="D77" s="264">
        <v>618517</v>
      </c>
      <c r="E77" s="263">
        <v>12050719</v>
      </c>
      <c r="F77" s="264">
        <v>655847</v>
      </c>
      <c r="G77" s="263">
        <v>12739775</v>
      </c>
      <c r="H77" s="264">
        <v>688484</v>
      </c>
      <c r="I77" s="263">
        <v>13397743</v>
      </c>
      <c r="J77" s="264">
        <v>719268</v>
      </c>
      <c r="K77" s="263">
        <v>2684973</v>
      </c>
      <c r="L77" s="265">
        <v>126962</v>
      </c>
      <c r="M77" s="85"/>
    </row>
    <row r="82" spans="1:13" ht="14.25" x14ac:dyDescent="0.2">
      <c r="A82" s="76"/>
      <c r="B82" s="76"/>
      <c r="C82" s="77"/>
      <c r="D82" s="78"/>
      <c r="E82" s="78"/>
      <c r="F82" s="78"/>
      <c r="G82" s="78"/>
      <c r="H82" s="78"/>
      <c r="I82" s="78"/>
      <c r="J82" s="78"/>
      <c r="K82" s="78"/>
      <c r="L82" s="78"/>
      <c r="M82" s="78"/>
    </row>
    <row r="83" spans="1:13" ht="14.25" x14ac:dyDescent="0.2">
      <c r="A83" s="76"/>
      <c r="B83" s="76"/>
      <c r="C83" s="77"/>
      <c r="D83" s="78"/>
      <c r="E83" s="78"/>
      <c r="F83" s="78"/>
      <c r="G83" s="78"/>
      <c r="H83" s="78"/>
      <c r="I83" s="78"/>
      <c r="J83" s="78"/>
      <c r="K83" s="78"/>
      <c r="L83" s="78"/>
      <c r="M83" s="78"/>
    </row>
    <row r="84" spans="1:13" ht="14.25" x14ac:dyDescent="0.2">
      <c r="A84" s="76"/>
      <c r="B84" s="76"/>
      <c r="C84" s="77"/>
      <c r="D84" s="78"/>
      <c r="E84" s="78"/>
      <c r="F84" s="78"/>
      <c r="G84" s="78"/>
      <c r="H84" s="78"/>
      <c r="I84" s="78"/>
      <c r="J84" s="78"/>
      <c r="K84" s="78"/>
      <c r="L84" s="78"/>
      <c r="M84" s="78"/>
    </row>
    <row r="85" spans="1:13" ht="14.25" x14ac:dyDescent="0.2">
      <c r="A85" s="76"/>
      <c r="B85" s="76"/>
      <c r="C85" s="77"/>
      <c r="D85" s="78"/>
      <c r="E85" s="78"/>
      <c r="F85" s="78"/>
      <c r="G85" s="78"/>
      <c r="H85" s="78"/>
      <c r="I85" s="78"/>
      <c r="J85" s="78"/>
      <c r="K85" s="78"/>
      <c r="L85" s="78"/>
      <c r="M85" s="78"/>
    </row>
    <row r="86" spans="1:13" ht="14.25" x14ac:dyDescent="0.2">
      <c r="A86" s="76"/>
      <c r="B86" s="76"/>
      <c r="C86" s="77"/>
      <c r="D86" s="78"/>
      <c r="E86" s="78"/>
      <c r="F86" s="78"/>
      <c r="G86" s="78"/>
      <c r="H86" s="78"/>
      <c r="I86" s="78"/>
      <c r="J86" s="78"/>
      <c r="K86" s="78"/>
      <c r="L86" s="78"/>
      <c r="M86" s="78"/>
    </row>
    <row r="87" spans="1:13" ht="14.25" x14ac:dyDescent="0.2">
      <c r="A87" s="76"/>
      <c r="B87" s="76"/>
      <c r="C87" s="77"/>
      <c r="D87" s="78"/>
      <c r="E87" s="78"/>
      <c r="F87" s="78"/>
      <c r="G87" s="78"/>
      <c r="H87" s="78"/>
      <c r="I87" s="78"/>
      <c r="J87" s="78"/>
      <c r="K87" s="78"/>
      <c r="L87" s="78"/>
      <c r="M87" s="78"/>
    </row>
    <row r="88" spans="1:13" ht="14.25" x14ac:dyDescent="0.2">
      <c r="A88" s="76"/>
      <c r="B88" s="76"/>
      <c r="C88" s="77"/>
      <c r="D88" s="78"/>
      <c r="E88" s="78"/>
      <c r="F88" s="78"/>
      <c r="G88" s="78"/>
      <c r="H88" s="78"/>
      <c r="I88" s="78"/>
      <c r="J88" s="78"/>
      <c r="K88" s="78"/>
      <c r="L88" s="78"/>
      <c r="M88" s="78"/>
    </row>
    <row r="89" spans="1:13" ht="14.25" x14ac:dyDescent="0.2">
      <c r="A89" s="76"/>
      <c r="B89" s="76"/>
      <c r="C89" s="77"/>
      <c r="D89" s="78"/>
      <c r="E89" s="78"/>
      <c r="F89" s="78"/>
      <c r="G89" s="78"/>
      <c r="H89" s="78"/>
      <c r="I89" s="78"/>
      <c r="J89" s="78"/>
      <c r="K89" s="78"/>
      <c r="L89" s="78"/>
      <c r="M89" s="78"/>
    </row>
    <row r="90" spans="1:13" ht="14.25" x14ac:dyDescent="0.2">
      <c r="A90" s="76"/>
      <c r="B90" s="76"/>
      <c r="C90" s="77"/>
      <c r="D90" s="78"/>
      <c r="E90" s="78"/>
      <c r="F90" s="78"/>
      <c r="G90" s="78"/>
      <c r="H90" s="78"/>
      <c r="I90" s="78"/>
      <c r="J90" s="78"/>
      <c r="K90" s="78"/>
      <c r="L90" s="78"/>
      <c r="M90" s="78"/>
    </row>
    <row r="91" spans="1:13" ht="14.25" x14ac:dyDescent="0.2">
      <c r="A91" s="76"/>
      <c r="B91" s="76"/>
      <c r="C91" s="77"/>
      <c r="D91" s="78"/>
      <c r="E91" s="78"/>
      <c r="F91" s="78"/>
      <c r="G91" s="78"/>
      <c r="H91" s="78"/>
      <c r="I91" s="78"/>
      <c r="J91" s="78"/>
      <c r="K91" s="78"/>
      <c r="L91" s="78"/>
      <c r="M91" s="78"/>
    </row>
    <row r="92" spans="1:13" ht="14.25" x14ac:dyDescent="0.2">
      <c r="A92" s="76"/>
      <c r="B92" s="76"/>
      <c r="C92" s="77"/>
      <c r="D92" s="78"/>
      <c r="E92" s="78"/>
      <c r="F92" s="78"/>
      <c r="G92" s="78"/>
      <c r="H92" s="78"/>
      <c r="I92" s="78"/>
      <c r="J92" s="78"/>
      <c r="K92" s="78"/>
      <c r="L92" s="78"/>
      <c r="M92" s="78"/>
    </row>
    <row r="93" spans="1:13" ht="14.25" x14ac:dyDescent="0.2">
      <c r="A93" s="76"/>
      <c r="B93" s="76"/>
      <c r="C93" s="77"/>
      <c r="D93" s="78"/>
      <c r="E93" s="78"/>
      <c r="F93" s="78"/>
      <c r="G93" s="78"/>
      <c r="H93" s="78"/>
      <c r="I93" s="78"/>
      <c r="J93" s="78"/>
      <c r="K93" s="78"/>
      <c r="L93" s="78"/>
      <c r="M93" s="78"/>
    </row>
    <row r="94" spans="1:13" ht="14.25" x14ac:dyDescent="0.2">
      <c r="A94" s="76"/>
      <c r="B94" s="76"/>
      <c r="C94" s="77"/>
      <c r="D94" s="78"/>
      <c r="E94" s="78"/>
      <c r="F94" s="78"/>
      <c r="G94" s="78"/>
      <c r="H94" s="78"/>
      <c r="I94" s="78"/>
      <c r="J94" s="78"/>
      <c r="K94" s="78"/>
      <c r="L94" s="78"/>
      <c r="M94" s="78"/>
    </row>
    <row r="95" spans="1:13" ht="14.25" x14ac:dyDescent="0.2">
      <c r="A95" s="76"/>
      <c r="B95" s="76"/>
      <c r="C95" s="77"/>
      <c r="D95" s="78"/>
      <c r="E95" s="78"/>
      <c r="F95" s="78"/>
      <c r="G95" s="78"/>
      <c r="H95" s="78"/>
      <c r="I95" s="78"/>
      <c r="J95" s="78"/>
      <c r="K95" s="78"/>
      <c r="L95" s="78"/>
      <c r="M95" s="78"/>
    </row>
    <row r="96" spans="1:13" ht="14.25" x14ac:dyDescent="0.2">
      <c r="A96" s="76"/>
      <c r="B96" s="76"/>
      <c r="C96" s="77"/>
      <c r="D96" s="78"/>
      <c r="E96" s="78"/>
      <c r="F96" s="78"/>
      <c r="G96" s="78"/>
      <c r="H96" s="78"/>
      <c r="I96" s="78"/>
      <c r="J96" s="78"/>
      <c r="K96" s="78"/>
      <c r="L96" s="78"/>
      <c r="M96" s="78"/>
    </row>
    <row r="97" spans="1:13" ht="14.25" x14ac:dyDescent="0.2">
      <c r="A97" s="76"/>
      <c r="B97" s="76"/>
      <c r="C97" s="77"/>
      <c r="D97" s="78"/>
      <c r="E97" s="78"/>
      <c r="F97" s="78"/>
      <c r="G97" s="78"/>
      <c r="H97" s="78"/>
      <c r="I97" s="78"/>
      <c r="J97" s="78"/>
      <c r="K97" s="78"/>
      <c r="L97" s="78"/>
      <c r="M97" s="78"/>
    </row>
    <row r="98" spans="1:13" ht="14.25" x14ac:dyDescent="0.2">
      <c r="A98" s="76"/>
      <c r="B98" s="76"/>
      <c r="C98" s="77"/>
      <c r="D98" s="78"/>
      <c r="E98" s="78"/>
      <c r="F98" s="78"/>
      <c r="G98" s="78"/>
      <c r="H98" s="78"/>
      <c r="I98" s="78"/>
      <c r="J98" s="78"/>
      <c r="K98" s="78"/>
      <c r="L98" s="78"/>
      <c r="M98" s="78"/>
    </row>
    <row r="99" spans="1:13" ht="14.25" x14ac:dyDescent="0.2">
      <c r="A99" s="76"/>
      <c r="B99" s="76"/>
      <c r="C99" s="77"/>
      <c r="D99" s="78"/>
      <c r="E99" s="78"/>
      <c r="F99" s="78"/>
      <c r="G99" s="78"/>
      <c r="H99" s="78"/>
      <c r="I99" s="78"/>
      <c r="J99" s="78"/>
      <c r="K99" s="78"/>
      <c r="L99" s="78"/>
      <c r="M99" s="78"/>
    </row>
    <row r="100" spans="1:13" ht="14.25" x14ac:dyDescent="0.2">
      <c r="A100" s="76"/>
      <c r="B100" s="76"/>
      <c r="C100" s="77"/>
      <c r="D100" s="78"/>
      <c r="E100" s="78"/>
      <c r="F100" s="78"/>
      <c r="G100" s="78"/>
      <c r="H100" s="78"/>
      <c r="I100" s="78"/>
      <c r="J100" s="78"/>
      <c r="K100" s="78"/>
      <c r="L100" s="78"/>
      <c r="M100" s="78"/>
    </row>
    <row r="101" spans="1:13" ht="14.25" x14ac:dyDescent="0.2">
      <c r="A101" s="76"/>
      <c r="B101" s="76"/>
      <c r="C101" s="77"/>
      <c r="D101" s="78"/>
      <c r="E101" s="78"/>
      <c r="F101" s="78"/>
      <c r="G101" s="78"/>
      <c r="H101" s="78"/>
      <c r="I101" s="78"/>
      <c r="J101" s="78"/>
      <c r="K101" s="78"/>
      <c r="L101" s="78"/>
      <c r="M101" s="78"/>
    </row>
    <row r="102" spans="1:13" ht="14.25" x14ac:dyDescent="0.2">
      <c r="A102" s="76"/>
      <c r="B102" s="76"/>
      <c r="C102" s="77"/>
      <c r="D102" s="78"/>
      <c r="E102" s="78"/>
      <c r="F102" s="78"/>
      <c r="G102" s="78"/>
      <c r="H102" s="78"/>
      <c r="I102" s="78"/>
      <c r="J102" s="78"/>
      <c r="K102" s="78"/>
      <c r="L102" s="78"/>
      <c r="M102" s="78"/>
    </row>
    <row r="103" spans="1:13" ht="14.25" x14ac:dyDescent="0.2">
      <c r="A103" s="76"/>
      <c r="B103" s="76"/>
      <c r="C103" s="77"/>
      <c r="D103" s="78"/>
      <c r="E103" s="78"/>
      <c r="F103" s="78"/>
      <c r="G103" s="78"/>
      <c r="H103" s="78"/>
      <c r="I103" s="78"/>
      <c r="J103" s="78"/>
      <c r="K103" s="78"/>
      <c r="L103" s="78"/>
      <c r="M103" s="78"/>
    </row>
    <row r="104" spans="1:13" ht="14.25" x14ac:dyDescent="0.2">
      <c r="A104" s="76"/>
      <c r="B104" s="76"/>
      <c r="C104" s="77"/>
      <c r="D104" s="78"/>
      <c r="E104" s="78"/>
      <c r="F104" s="78"/>
      <c r="G104" s="78"/>
      <c r="H104" s="78"/>
      <c r="I104" s="78"/>
      <c r="J104" s="78"/>
      <c r="K104" s="78"/>
      <c r="L104" s="78"/>
      <c r="M104" s="78"/>
    </row>
    <row r="105" spans="1:13" ht="14.25" x14ac:dyDescent="0.2">
      <c r="A105" s="76"/>
      <c r="B105" s="76"/>
      <c r="C105" s="77"/>
      <c r="D105" s="78"/>
      <c r="E105" s="78"/>
      <c r="F105" s="78"/>
      <c r="G105" s="78"/>
      <c r="H105" s="78"/>
      <c r="I105" s="78"/>
      <c r="J105" s="78"/>
      <c r="K105" s="78"/>
      <c r="L105" s="78"/>
      <c r="M105" s="78"/>
    </row>
    <row r="106" spans="1:13" ht="14.25" x14ac:dyDescent="0.2">
      <c r="A106" s="76"/>
      <c r="B106" s="76"/>
      <c r="C106" s="77"/>
      <c r="D106" s="78"/>
      <c r="E106" s="78"/>
      <c r="F106" s="78"/>
      <c r="G106" s="78"/>
      <c r="H106" s="78"/>
      <c r="I106" s="78"/>
      <c r="J106" s="78"/>
      <c r="K106" s="78"/>
      <c r="L106" s="78"/>
      <c r="M106" s="78"/>
    </row>
    <row r="107" spans="1:13" ht="14.25" x14ac:dyDescent="0.2">
      <c r="A107" s="76"/>
      <c r="B107" s="76"/>
      <c r="C107" s="77"/>
      <c r="D107" s="78"/>
      <c r="E107" s="78"/>
      <c r="F107" s="78"/>
      <c r="G107" s="78"/>
      <c r="H107" s="78"/>
      <c r="I107" s="78"/>
      <c r="J107" s="78"/>
      <c r="K107" s="78"/>
      <c r="L107" s="78"/>
      <c r="M107" s="78"/>
    </row>
    <row r="108" spans="1:13" ht="14.25" x14ac:dyDescent="0.2">
      <c r="A108" s="76"/>
      <c r="B108" s="76"/>
      <c r="C108" s="77"/>
      <c r="D108" s="78"/>
      <c r="E108" s="78"/>
      <c r="F108" s="78"/>
      <c r="G108" s="78"/>
      <c r="H108" s="78"/>
      <c r="I108" s="78"/>
      <c r="J108" s="78"/>
      <c r="K108" s="78"/>
      <c r="L108" s="78"/>
      <c r="M108" s="78"/>
    </row>
    <row r="109" spans="1:13" ht="14.25" x14ac:dyDescent="0.2">
      <c r="A109" s="76"/>
      <c r="B109" s="76"/>
      <c r="C109" s="77"/>
      <c r="D109" s="78"/>
      <c r="E109" s="78"/>
      <c r="F109" s="78"/>
      <c r="G109" s="78"/>
      <c r="H109" s="78"/>
      <c r="I109" s="78"/>
      <c r="J109" s="78"/>
      <c r="K109" s="78"/>
      <c r="L109" s="78"/>
      <c r="M109" s="78"/>
    </row>
    <row r="110" spans="1:13" ht="14.25" x14ac:dyDescent="0.2">
      <c r="A110" s="76"/>
      <c r="B110" s="76"/>
      <c r="C110" s="77"/>
      <c r="D110" s="78"/>
      <c r="E110" s="78"/>
      <c r="F110" s="78"/>
      <c r="G110" s="78"/>
      <c r="H110" s="78"/>
      <c r="I110" s="78"/>
      <c r="J110" s="78"/>
      <c r="K110" s="78"/>
      <c r="L110" s="78"/>
      <c r="M110" s="78"/>
    </row>
    <row r="111" spans="1:13" ht="14.25" x14ac:dyDescent="0.2">
      <c r="A111" s="76"/>
      <c r="B111" s="76"/>
      <c r="C111" s="77"/>
      <c r="D111" s="78"/>
      <c r="E111" s="78"/>
      <c r="F111" s="78"/>
      <c r="G111" s="78"/>
      <c r="H111" s="78"/>
      <c r="I111" s="78"/>
      <c r="J111" s="78"/>
      <c r="K111" s="78"/>
      <c r="L111" s="78"/>
      <c r="M111" s="78"/>
    </row>
    <row r="112" spans="1:13" ht="14.25" x14ac:dyDescent="0.2">
      <c r="A112" s="76"/>
      <c r="B112" s="76"/>
      <c r="C112" s="77"/>
      <c r="D112" s="78"/>
      <c r="E112" s="78"/>
      <c r="F112" s="78"/>
      <c r="G112" s="78"/>
      <c r="H112" s="78"/>
      <c r="I112" s="78"/>
      <c r="J112" s="78"/>
      <c r="K112" s="78"/>
      <c r="L112" s="78"/>
      <c r="M112" s="78"/>
    </row>
    <row r="113" spans="1:13" x14ac:dyDescent="0.2">
      <c r="A113" s="65"/>
      <c r="B113" s="65"/>
      <c r="C113" s="65"/>
      <c r="D113" s="78"/>
      <c r="E113" s="78"/>
      <c r="F113" s="78"/>
      <c r="G113" s="78"/>
      <c r="H113" s="78"/>
      <c r="I113" s="78"/>
      <c r="J113" s="78"/>
      <c r="K113" s="78"/>
      <c r="L113" s="78"/>
      <c r="M113" s="78"/>
    </row>
    <row r="114" spans="1:13" x14ac:dyDescent="0.2">
      <c r="A114" s="65"/>
      <c r="B114" s="65"/>
      <c r="C114" s="65"/>
      <c r="D114" s="78"/>
      <c r="E114" s="78"/>
      <c r="F114" s="78"/>
      <c r="G114" s="78"/>
      <c r="H114" s="78"/>
      <c r="I114" s="78"/>
      <c r="J114" s="78"/>
      <c r="K114" s="78"/>
      <c r="L114" s="78"/>
      <c r="M114" s="78"/>
    </row>
    <row r="115" spans="1:13" x14ac:dyDescent="0.2">
      <c r="A115" s="65"/>
      <c r="B115" s="65"/>
      <c r="C115" s="65"/>
      <c r="D115" s="78"/>
      <c r="E115" s="78"/>
      <c r="F115" s="78"/>
      <c r="G115" s="78"/>
      <c r="H115" s="78"/>
      <c r="I115" s="78"/>
      <c r="J115" s="78"/>
      <c r="K115" s="78"/>
      <c r="L115" s="78"/>
      <c r="M115" s="78"/>
    </row>
  </sheetData>
  <mergeCells count="11">
    <mergeCell ref="N12:N13"/>
    <mergeCell ref="A2:L2"/>
    <mergeCell ref="A4:A6"/>
    <mergeCell ref="B4:B6"/>
    <mergeCell ref="C4:D4"/>
    <mergeCell ref="E4:F4"/>
    <mergeCell ref="G4:H4"/>
    <mergeCell ref="I4:J4"/>
    <mergeCell ref="K4:L4"/>
    <mergeCell ref="K5:K6"/>
    <mergeCell ref="L5:L6"/>
  </mergeCells>
  <pageMargins left="0.74803149606299213" right="0.74803149606299213" top="0.98425196850393704" bottom="0.98425196850393704" header="0" footer="0"/>
  <pageSetup scale="34"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2C38ED14469B745AFBC3B9A20DADE71" ma:contentTypeVersion="16" ma:contentTypeDescription="Crear nuevo documento." ma:contentTypeScope="" ma:versionID="28399110acb13347a6da42edbae518b1">
  <xsd:schema xmlns:xsd="http://www.w3.org/2001/XMLSchema" xmlns:xs="http://www.w3.org/2001/XMLSchema" xmlns:p="http://schemas.microsoft.com/office/2006/metadata/properties" xmlns:ns3="880d08ae-f1b1-4e89-bdc6-64b854160ccd" targetNamespace="http://schemas.microsoft.com/office/2006/metadata/properties" ma:root="true" ma:fieldsID="57a875f415c85bd0ba36b99f4c0201b6" ns3:_="">
    <xsd:import namespace="880d08ae-f1b1-4e89-bdc6-64b854160cc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ystemTags" minOccurs="0"/>
                <xsd:element ref="ns3:MediaServiceSearchProperties" minOccurs="0"/>
                <xsd:element ref="ns3:_activity"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0d08ae-f1b1-4e89-bdc6-64b854160c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80d08ae-f1b1-4e89-bdc6-64b854160ccd" xsi:nil="true"/>
  </documentManagement>
</p:properties>
</file>

<file path=customXml/itemProps1.xml><?xml version="1.0" encoding="utf-8"?>
<ds:datastoreItem xmlns:ds="http://schemas.openxmlformats.org/officeDocument/2006/customXml" ds:itemID="{EAC5F134-0648-47B6-BBB4-EFC7ED01B705}">
  <ds:schemaRefs>
    <ds:schemaRef ds:uri="http://schemas.microsoft.com/sharepoint/v3/contenttype/forms"/>
  </ds:schemaRefs>
</ds:datastoreItem>
</file>

<file path=customXml/itemProps2.xml><?xml version="1.0" encoding="utf-8"?>
<ds:datastoreItem xmlns:ds="http://schemas.openxmlformats.org/officeDocument/2006/customXml" ds:itemID="{042B1BB6-6D6F-4370-B4EC-0D9115CC0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0d08ae-f1b1-4e89-bdc6-64b854160c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76DBB7-B007-44AF-8543-6300F4018E03}">
  <ds:schemaRefs>
    <ds:schemaRef ds:uri="http://purl.org/dc/elements/1.1/"/>
    <ds:schemaRef ds:uri="http://schemas.microsoft.com/office/2006/metadata/properties"/>
    <ds:schemaRef ds:uri="http://www.w3.org/XML/1998/namespace"/>
    <ds:schemaRef ds:uri="880d08ae-f1b1-4e89-bdc6-64b854160ccd"/>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40</vt:i4>
      </vt:variant>
      <vt:variant>
        <vt:lpstr>Gráficos</vt:lpstr>
      </vt:variant>
      <vt:variant>
        <vt:i4>1</vt:i4>
      </vt:variant>
      <vt:variant>
        <vt:lpstr>Rangos con nombre</vt:lpstr>
      </vt:variant>
      <vt:variant>
        <vt:i4>59</vt:i4>
      </vt:variant>
    </vt:vector>
  </HeadingPairs>
  <TitlesOfParts>
    <vt:vector size="100" baseType="lpstr">
      <vt:lpstr>Indice</vt:lpstr>
      <vt:lpstr>Notas</vt:lpstr>
      <vt:lpstr>Año 2005</vt:lpstr>
      <vt:lpstr>Año 2006</vt:lpstr>
      <vt:lpstr>Año 2007</vt:lpstr>
      <vt:lpstr>Año 2008</vt:lpstr>
      <vt:lpstr>Año 2009</vt:lpstr>
      <vt:lpstr>Año 2010</vt:lpstr>
      <vt:lpstr>Año 2011</vt:lpstr>
      <vt:lpstr>Año 2012</vt:lpstr>
      <vt:lpstr>Año 2013</vt:lpstr>
      <vt:lpstr>Año 2014</vt:lpstr>
      <vt:lpstr>Año 2015</vt:lpstr>
      <vt:lpstr>Año 2016</vt:lpstr>
      <vt:lpstr>Año 2017</vt:lpstr>
      <vt:lpstr>Año 2018</vt:lpstr>
      <vt:lpstr>Año 2019</vt:lpstr>
      <vt:lpstr>Casos PS y Region</vt:lpstr>
      <vt:lpstr>Año 2020</vt:lpstr>
      <vt:lpstr>Año 2021</vt:lpstr>
      <vt:lpstr>Año 2022</vt:lpstr>
      <vt:lpstr>Año 2023</vt:lpstr>
      <vt:lpstr>Año 2024</vt:lpstr>
      <vt:lpstr>Año 2025</vt:lpstr>
      <vt:lpstr>Año 2026</vt:lpstr>
      <vt:lpstr>Todos los años</vt:lpstr>
      <vt:lpstr>CASOS</vt:lpstr>
      <vt:lpstr>Tasas de Uso</vt:lpstr>
      <vt:lpstr>Gráfico Casos Año GES</vt:lpstr>
      <vt:lpstr>Gráfico Casos Año Calendario</vt:lpstr>
      <vt:lpstr>Gráficos Casos Acumulados</vt:lpstr>
      <vt:lpstr>Gráfico Tipo Atención</vt:lpstr>
      <vt:lpstr>Gráfico por PS según DS</vt:lpstr>
      <vt:lpstr>PorGrpPrSal</vt:lpstr>
      <vt:lpstr>CasosSexo</vt:lpstr>
      <vt:lpstr>PS Modalidad Ambulatoria</vt:lpstr>
      <vt:lpstr>PS Modalidad Hospitalaria</vt:lpstr>
      <vt:lpstr>PS Modalidad Mixta</vt:lpstr>
      <vt:lpstr>Ficha Metadatos</vt:lpstr>
      <vt:lpstr>POBOBJ</vt:lpstr>
      <vt:lpstr>Gráfico Barra Por Año</vt:lpstr>
      <vt:lpstr>CASOS!Área_de_impresión</vt:lpstr>
      <vt:lpstr>'Gráfico Casos Año GES'!Área_de_impresión</vt:lpstr>
      <vt:lpstr>Indice!Área_de_impresión</vt:lpstr>
      <vt:lpstr>POBOBJ!Área_de_impresión</vt:lpstr>
      <vt:lpstr>PorGrpPrSal!Área_de_impresión</vt:lpstr>
      <vt:lpstr>'Tasas de Uso'!Área_de_impresión</vt:lpstr>
      <vt:lpstr>'Todos los años'!Área_de_impresión</vt:lpstr>
      <vt:lpstr>CASOS</vt:lpstr>
      <vt:lpstr>DATFON</vt:lpstr>
      <vt:lpstr>DATISA</vt:lpstr>
      <vt:lpstr>PorGrpPrSal!DATOS</vt:lpstr>
      <vt:lpstr>DATOS</vt:lpstr>
      <vt:lpstr>'Año 2011'!DATOSAÑO</vt:lpstr>
      <vt:lpstr>'Año 2012'!DATOSAÑO</vt:lpstr>
      <vt:lpstr>'Año 2013'!DATOSAÑO</vt:lpstr>
      <vt:lpstr>'Año 2014'!DATOSAÑO</vt:lpstr>
      <vt:lpstr>'Año 2015'!DATOSAÑO</vt:lpstr>
      <vt:lpstr>'Año 2016'!DATOSAÑO</vt:lpstr>
      <vt:lpstr>'Año 2017'!DATOSAÑO</vt:lpstr>
      <vt:lpstr>'Año 2018'!DATOSAÑO</vt:lpstr>
      <vt:lpstr>'Año 2019'!DATOSAÑO</vt:lpstr>
      <vt:lpstr>'Año 2020'!DATOSAÑO</vt:lpstr>
      <vt:lpstr>DATOSAÑO</vt:lpstr>
      <vt:lpstr>FON_JUN_2006</vt:lpstr>
      <vt:lpstr>FON_JUN_2007</vt:lpstr>
      <vt:lpstr>FON_JUN_2008</vt:lpstr>
      <vt:lpstr>FON_JUN_2009</vt:lpstr>
      <vt:lpstr>FON_JUN_2010</vt:lpstr>
      <vt:lpstr>FON_JUN_2011</vt:lpstr>
      <vt:lpstr>FON_JUN_2012</vt:lpstr>
      <vt:lpstr>FON_JUN_2013</vt:lpstr>
      <vt:lpstr>FON_JUN_2014</vt:lpstr>
      <vt:lpstr>FON_JUN_2015</vt:lpstr>
      <vt:lpstr>FON_JUN_2016</vt:lpstr>
      <vt:lpstr>FON_JUN_2017</vt:lpstr>
      <vt:lpstr>FON_JUN_2018</vt:lpstr>
      <vt:lpstr>FON_JUN_2019</vt:lpstr>
      <vt:lpstr>FON_JUN_2020</vt:lpstr>
      <vt:lpstr>FON_JUN_2021</vt:lpstr>
      <vt:lpstr>IND_PRO_SAL</vt:lpstr>
      <vt:lpstr>ISA_JUN_2006</vt:lpstr>
      <vt:lpstr>ISA_JUN_2007</vt:lpstr>
      <vt:lpstr>ISA_JUN_2008</vt:lpstr>
      <vt:lpstr>ISA_JUN_2009</vt:lpstr>
      <vt:lpstr>ISA_JUN_2010</vt:lpstr>
      <vt:lpstr>ISA_JUN_2011</vt:lpstr>
      <vt:lpstr>ISA_JUN_2012</vt:lpstr>
      <vt:lpstr>ISA_JUN_2013</vt:lpstr>
      <vt:lpstr>ISA_JUN_2014</vt:lpstr>
      <vt:lpstr>ISA_JUN_2015</vt:lpstr>
      <vt:lpstr>ISA_JUN_2016</vt:lpstr>
      <vt:lpstr>ISA_JUN_2017</vt:lpstr>
      <vt:lpstr>ISA_JUN_2018</vt:lpstr>
      <vt:lpstr>ISA_JUN_2019</vt:lpstr>
      <vt:lpstr>ISA_JUN_2020</vt:lpstr>
      <vt:lpstr>ISA_JUN_2021</vt:lpstr>
      <vt:lpstr>PorGrpPrSal!TIPATE</vt:lpstr>
      <vt:lpstr>TIPATE</vt:lpstr>
      <vt:lpstr>TODOSLOSAÑOS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Yasmin Mendez</dc:creator>
  <cp:lastModifiedBy>Claudia Ester Uribe Alvarado</cp:lastModifiedBy>
  <cp:lastPrinted>2020-03-17T15:24:40Z</cp:lastPrinted>
  <dcterms:created xsi:type="dcterms:W3CDTF">2008-02-19T17:53:29Z</dcterms:created>
  <dcterms:modified xsi:type="dcterms:W3CDTF">2026-07-09T14:14:15Z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0x01010062C38ED14469B745AFBC3B9A20DADE71</vt:lpwstr>
  </property>
</Properties>
</file>